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6264F6-0290-4FC6-9060-F2BF427404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Y601" i="1" s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AB613" i="1" s="1"/>
  <c r="P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AA613" i="1" s="1"/>
  <c r="P494" i="1"/>
  <c r="X491" i="1"/>
  <c r="X490" i="1"/>
  <c r="BO489" i="1"/>
  <c r="BM489" i="1"/>
  <c r="Y489" i="1"/>
  <c r="Y490" i="1" s="1"/>
  <c r="P489" i="1"/>
  <c r="X487" i="1"/>
  <c r="X486" i="1"/>
  <c r="BO485" i="1"/>
  <c r="BM485" i="1"/>
  <c r="Y485" i="1"/>
  <c r="BP485" i="1" s="1"/>
  <c r="P485" i="1"/>
  <c r="BO484" i="1"/>
  <c r="BM484" i="1"/>
  <c r="Y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Y470" i="1" s="1"/>
  <c r="P467" i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Y435" i="1" s="1"/>
  <c r="P434" i="1"/>
  <c r="X432" i="1"/>
  <c r="X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Y402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Z386" i="1" s="1"/>
  <c r="P386" i="1"/>
  <c r="BO385" i="1"/>
  <c r="BM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Y359" i="1" s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O340" i="1"/>
  <c r="BM340" i="1"/>
  <c r="Y340" i="1"/>
  <c r="BP340" i="1" s="1"/>
  <c r="P340" i="1"/>
  <c r="BO339" i="1"/>
  <c r="BM339" i="1"/>
  <c r="Y339" i="1"/>
  <c r="P339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Y336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X318" i="1"/>
  <c r="X317" i="1"/>
  <c r="BP316" i="1"/>
  <c r="BO316" i="1"/>
  <c r="BN316" i="1"/>
  <c r="BM316" i="1"/>
  <c r="Z316" i="1"/>
  <c r="Y316" i="1"/>
  <c r="P316" i="1"/>
  <c r="BO315" i="1"/>
  <c r="BN315" i="1"/>
  <c r="BM315" i="1"/>
  <c r="Z315" i="1"/>
  <c r="Z317" i="1" s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T613" i="1" s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K613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H613" i="1" s="1"/>
  <c r="P166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603" i="1" s="1"/>
  <c r="X23" i="1"/>
  <c r="BO22" i="1"/>
  <c r="BM22" i="1"/>
  <c r="Y22" i="1"/>
  <c r="P22" i="1"/>
  <c r="H10" i="1"/>
  <c r="A9" i="1"/>
  <c r="F10" i="1" s="1"/>
  <c r="D7" i="1"/>
  <c r="Q6" i="1"/>
  <c r="P2" i="1"/>
  <c r="BP334" i="1" l="1"/>
  <c r="BN334" i="1"/>
  <c r="Z334" i="1"/>
  <c r="BP373" i="1"/>
  <c r="BN373" i="1"/>
  <c r="Z373" i="1"/>
  <c r="BP401" i="1"/>
  <c r="BN401" i="1"/>
  <c r="Z401" i="1"/>
  <c r="BP445" i="1"/>
  <c r="BN445" i="1"/>
  <c r="Z445" i="1"/>
  <c r="BP458" i="1"/>
  <c r="BN458" i="1"/>
  <c r="Z458" i="1"/>
  <c r="BP484" i="1"/>
  <c r="BN484" i="1"/>
  <c r="Z484" i="1"/>
  <c r="BP526" i="1"/>
  <c r="BN526" i="1"/>
  <c r="Z526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X604" i="1"/>
  <c r="X607" i="1"/>
  <c r="Y35" i="1"/>
  <c r="Z49" i="1"/>
  <c r="BN49" i="1"/>
  <c r="Z64" i="1"/>
  <c r="BN64" i="1"/>
  <c r="Z69" i="1"/>
  <c r="BN69" i="1"/>
  <c r="Y78" i="1"/>
  <c r="Z76" i="1"/>
  <c r="BN76" i="1"/>
  <c r="Y86" i="1"/>
  <c r="Y95" i="1"/>
  <c r="Z99" i="1"/>
  <c r="BN99" i="1"/>
  <c r="Z112" i="1"/>
  <c r="BN112" i="1"/>
  <c r="Z123" i="1"/>
  <c r="BN123" i="1"/>
  <c r="Y131" i="1"/>
  <c r="Z140" i="1"/>
  <c r="BN140" i="1"/>
  <c r="Z145" i="1"/>
  <c r="BN145" i="1"/>
  <c r="Z173" i="1"/>
  <c r="BN173" i="1"/>
  <c r="Z198" i="1"/>
  <c r="BN198" i="1"/>
  <c r="Z217" i="1"/>
  <c r="BN217" i="1"/>
  <c r="Z227" i="1"/>
  <c r="BN227" i="1"/>
  <c r="Z235" i="1"/>
  <c r="BN235" i="1"/>
  <c r="Z250" i="1"/>
  <c r="BN250" i="1"/>
  <c r="Z261" i="1"/>
  <c r="BN261" i="1"/>
  <c r="Z280" i="1"/>
  <c r="BN280" i="1"/>
  <c r="Z299" i="1"/>
  <c r="BN299" i="1"/>
  <c r="BP324" i="1"/>
  <c r="BN324" i="1"/>
  <c r="Z324" i="1"/>
  <c r="BP348" i="1"/>
  <c r="BN348" i="1"/>
  <c r="Z348" i="1"/>
  <c r="BP387" i="1"/>
  <c r="BN387" i="1"/>
  <c r="Z387" i="1"/>
  <c r="BP415" i="1"/>
  <c r="BN415" i="1"/>
  <c r="Z415" i="1"/>
  <c r="BP453" i="1"/>
  <c r="BN453" i="1"/>
  <c r="Z453" i="1"/>
  <c r="Y474" i="1"/>
  <c r="Y473" i="1"/>
  <c r="BP472" i="1"/>
  <c r="BN472" i="1"/>
  <c r="Z472" i="1"/>
  <c r="Z473" i="1" s="1"/>
  <c r="Y478" i="1"/>
  <c r="BP477" i="1"/>
  <c r="BN477" i="1"/>
  <c r="Z477" i="1"/>
  <c r="Z478" i="1" s="1"/>
  <c r="BP483" i="1"/>
  <c r="BN483" i="1"/>
  <c r="Z483" i="1"/>
  <c r="BP512" i="1"/>
  <c r="BN512" i="1"/>
  <c r="Z512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345" i="1"/>
  <c r="Y351" i="1"/>
  <c r="B613" i="1"/>
  <c r="Z27" i="1"/>
  <c r="BN27" i="1"/>
  <c r="Z33" i="1"/>
  <c r="BN33" i="1"/>
  <c r="C613" i="1"/>
  <c r="Z51" i="1"/>
  <c r="BN51" i="1"/>
  <c r="Z57" i="1"/>
  <c r="BN57" i="1"/>
  <c r="BP57" i="1"/>
  <c r="Z66" i="1"/>
  <c r="BN66" i="1"/>
  <c r="Z67" i="1"/>
  <c r="BN67" i="1"/>
  <c r="Z80" i="1"/>
  <c r="BN80" i="1"/>
  <c r="BP80" i="1"/>
  <c r="Z84" i="1"/>
  <c r="BN84" i="1"/>
  <c r="Z89" i="1"/>
  <c r="BN89" i="1"/>
  <c r="BP89" i="1"/>
  <c r="Z90" i="1"/>
  <c r="BN90" i="1"/>
  <c r="Z91" i="1"/>
  <c r="BN91" i="1"/>
  <c r="Z97" i="1"/>
  <c r="BN97" i="1"/>
  <c r="BP97" i="1"/>
  <c r="Z104" i="1"/>
  <c r="BN104" i="1"/>
  <c r="Z110" i="1"/>
  <c r="BN110" i="1"/>
  <c r="BP110" i="1"/>
  <c r="Z114" i="1"/>
  <c r="BN114" i="1"/>
  <c r="Y124" i="1"/>
  <c r="Z121" i="1"/>
  <c r="BN121" i="1"/>
  <c r="Z127" i="1"/>
  <c r="BN127" i="1"/>
  <c r="BP127" i="1"/>
  <c r="Z128" i="1"/>
  <c r="BN128" i="1"/>
  <c r="Z129" i="1"/>
  <c r="BN129" i="1"/>
  <c r="Y141" i="1"/>
  <c r="Z138" i="1"/>
  <c r="BN138" i="1"/>
  <c r="Z150" i="1"/>
  <c r="BN150" i="1"/>
  <c r="Y162" i="1"/>
  <c r="Z167" i="1"/>
  <c r="BN167" i="1"/>
  <c r="Y178" i="1"/>
  <c r="Z175" i="1"/>
  <c r="BN175" i="1"/>
  <c r="Y184" i="1"/>
  <c r="Y189" i="1"/>
  <c r="BP188" i="1"/>
  <c r="BN188" i="1"/>
  <c r="Z188" i="1"/>
  <c r="Z189" i="1" s="1"/>
  <c r="Y200" i="1"/>
  <c r="BP192" i="1"/>
  <c r="BN192" i="1"/>
  <c r="Z192" i="1"/>
  <c r="J613" i="1"/>
  <c r="BP205" i="1"/>
  <c r="BN205" i="1"/>
  <c r="Z205" i="1"/>
  <c r="BP219" i="1"/>
  <c r="BN219" i="1"/>
  <c r="Z219" i="1"/>
  <c r="BP229" i="1"/>
  <c r="BN229" i="1"/>
  <c r="Z229" i="1"/>
  <c r="Y243" i="1"/>
  <c r="BP239" i="1"/>
  <c r="BN239" i="1"/>
  <c r="Z239" i="1"/>
  <c r="BP252" i="1"/>
  <c r="BN252" i="1"/>
  <c r="Z252" i="1"/>
  <c r="BP263" i="1"/>
  <c r="BN263" i="1"/>
  <c r="Z263" i="1"/>
  <c r="P613" i="1"/>
  <c r="Y286" i="1"/>
  <c r="BP285" i="1"/>
  <c r="BN285" i="1"/>
  <c r="Z285" i="1"/>
  <c r="Z286" i="1" s="1"/>
  <c r="BP290" i="1"/>
  <c r="BN290" i="1"/>
  <c r="Z290" i="1"/>
  <c r="BP196" i="1"/>
  <c r="BN196" i="1"/>
  <c r="Z196" i="1"/>
  <c r="BP215" i="1"/>
  <c r="BN215" i="1"/>
  <c r="Z215" i="1"/>
  <c r="Y236" i="1"/>
  <c r="BP225" i="1"/>
  <c r="BN225" i="1"/>
  <c r="Z225" i="1"/>
  <c r="BP233" i="1"/>
  <c r="BN233" i="1"/>
  <c r="Z233" i="1"/>
  <c r="BP248" i="1"/>
  <c r="BN248" i="1"/>
  <c r="Z248" i="1"/>
  <c r="BP259" i="1"/>
  <c r="BN259" i="1"/>
  <c r="Z259" i="1"/>
  <c r="BP278" i="1"/>
  <c r="BN278" i="1"/>
  <c r="Z278" i="1"/>
  <c r="Y201" i="1"/>
  <c r="Y211" i="1"/>
  <c r="Y244" i="1"/>
  <c r="Z297" i="1"/>
  <c r="BN297" i="1"/>
  <c r="Z301" i="1"/>
  <c r="BN301" i="1"/>
  <c r="Z321" i="1"/>
  <c r="BN321" i="1"/>
  <c r="Z322" i="1"/>
  <c r="BN322" i="1"/>
  <c r="Z326" i="1"/>
  <c r="BN326" i="1"/>
  <c r="Z332" i="1"/>
  <c r="BN332" i="1"/>
  <c r="BP332" i="1"/>
  <c r="Y337" i="1"/>
  <c r="Z340" i="1"/>
  <c r="BN340" i="1"/>
  <c r="BP350" i="1"/>
  <c r="BN350" i="1"/>
  <c r="Z350" i="1"/>
  <c r="Y392" i="1"/>
  <c r="BP381" i="1"/>
  <c r="BN381" i="1"/>
  <c r="Z381" i="1"/>
  <c r="BP389" i="1"/>
  <c r="BN389" i="1"/>
  <c r="Z389" i="1"/>
  <c r="BP413" i="1"/>
  <c r="BN413" i="1"/>
  <c r="Z413" i="1"/>
  <c r="BP429" i="1"/>
  <c r="BN429" i="1"/>
  <c r="Z429" i="1"/>
  <c r="BP451" i="1"/>
  <c r="BN451" i="1"/>
  <c r="Z451" i="1"/>
  <c r="BP456" i="1"/>
  <c r="BN456" i="1"/>
  <c r="Z456" i="1"/>
  <c r="BP468" i="1"/>
  <c r="BN468" i="1"/>
  <c r="Z468" i="1"/>
  <c r="BP510" i="1"/>
  <c r="BN510" i="1"/>
  <c r="Z510" i="1"/>
  <c r="Y530" i="1"/>
  <c r="BP524" i="1"/>
  <c r="BN524" i="1"/>
  <c r="Z524" i="1"/>
  <c r="BP534" i="1"/>
  <c r="BN534" i="1"/>
  <c r="Z534" i="1"/>
  <c r="BP588" i="1"/>
  <c r="BN588" i="1"/>
  <c r="Z588" i="1"/>
  <c r="Y598" i="1"/>
  <c r="Y597" i="1"/>
  <c r="BP596" i="1"/>
  <c r="BN596" i="1"/>
  <c r="Z596" i="1"/>
  <c r="Z597" i="1" s="1"/>
  <c r="BP344" i="1"/>
  <c r="BN344" i="1"/>
  <c r="Z344" i="1"/>
  <c r="BP362" i="1"/>
  <c r="BN362" i="1"/>
  <c r="Z362" i="1"/>
  <c r="BP385" i="1"/>
  <c r="BN385" i="1"/>
  <c r="Z385" i="1"/>
  <c r="Y403" i="1"/>
  <c r="BP399" i="1"/>
  <c r="BN399" i="1"/>
  <c r="Z399" i="1"/>
  <c r="BP417" i="1"/>
  <c r="BN417" i="1"/>
  <c r="Z417" i="1"/>
  <c r="BP447" i="1"/>
  <c r="BN447" i="1"/>
  <c r="Z447" i="1"/>
  <c r="BP455" i="1"/>
  <c r="BN455" i="1"/>
  <c r="Z455" i="1"/>
  <c r="BP460" i="1"/>
  <c r="BN460" i="1"/>
  <c r="Z460" i="1"/>
  <c r="BP495" i="1"/>
  <c r="BN495" i="1"/>
  <c r="Z495" i="1"/>
  <c r="BP514" i="1"/>
  <c r="BN514" i="1"/>
  <c r="Z514" i="1"/>
  <c r="BP528" i="1"/>
  <c r="BN528" i="1"/>
  <c r="Z528" i="1"/>
  <c r="AE613" i="1"/>
  <c r="Y589" i="1"/>
  <c r="BP587" i="1"/>
  <c r="BN587" i="1"/>
  <c r="Z587" i="1"/>
  <c r="Z589" i="1" s="1"/>
  <c r="Y352" i="1"/>
  <c r="V613" i="1"/>
  <c r="Y376" i="1"/>
  <c r="Y431" i="1"/>
  <c r="Y486" i="1"/>
  <c r="AC613" i="1"/>
  <c r="Y520" i="1"/>
  <c r="Y536" i="1"/>
  <c r="Z481" i="1"/>
  <c r="BN481" i="1"/>
  <c r="BP481" i="1"/>
  <c r="Y613" i="1"/>
  <c r="Y464" i="1"/>
  <c r="Z421" i="1"/>
  <c r="BN421" i="1"/>
  <c r="BP421" i="1"/>
  <c r="D613" i="1"/>
  <c r="Z73" i="1"/>
  <c r="BN73" i="1"/>
  <c r="BP73" i="1"/>
  <c r="H9" i="1"/>
  <c r="A10" i="1"/>
  <c r="F9" i="1"/>
  <c r="J9" i="1"/>
  <c r="Z22" i="1"/>
  <c r="Z23" i="1" s="1"/>
  <c r="BN22" i="1"/>
  <c r="BP22" i="1"/>
  <c r="Y23" i="1"/>
  <c r="Y36" i="1"/>
  <c r="Y40" i="1"/>
  <c r="Y44" i="1"/>
  <c r="Y54" i="1"/>
  <c r="Y60" i="1"/>
  <c r="Y70" i="1"/>
  <c r="Y77" i="1"/>
  <c r="Y87" i="1"/>
  <c r="Y94" i="1"/>
  <c r="Y100" i="1"/>
  <c r="Y107" i="1"/>
  <c r="Y115" i="1"/>
  <c r="Y132" i="1"/>
  <c r="BP151" i="1"/>
  <c r="BN151" i="1"/>
  <c r="Z151" i="1"/>
  <c r="Z152" i="1" s="1"/>
  <c r="Y153" i="1"/>
  <c r="Y158" i="1"/>
  <c r="BP155" i="1"/>
  <c r="BN155" i="1"/>
  <c r="Z155" i="1"/>
  <c r="Z157" i="1" s="1"/>
  <c r="X605" i="1"/>
  <c r="X606" i="1" s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4" i="1"/>
  <c r="BN74" i="1"/>
  <c r="Z75" i="1"/>
  <c r="BN75" i="1"/>
  <c r="Z81" i="1"/>
  <c r="BN81" i="1"/>
  <c r="Z83" i="1"/>
  <c r="BN83" i="1"/>
  <c r="Z85" i="1"/>
  <c r="BN85" i="1"/>
  <c r="Z92" i="1"/>
  <c r="BN92" i="1"/>
  <c r="Z98" i="1"/>
  <c r="BN98" i="1"/>
  <c r="E613" i="1"/>
  <c r="Z105" i="1"/>
  <c r="Z107" i="1" s="1"/>
  <c r="BN105" i="1"/>
  <c r="Y108" i="1"/>
  <c r="Z111" i="1"/>
  <c r="BN111" i="1"/>
  <c r="Z113" i="1"/>
  <c r="BN113" i="1"/>
  <c r="F613" i="1"/>
  <c r="Z120" i="1"/>
  <c r="BN120" i="1"/>
  <c r="Z122" i="1"/>
  <c r="BN122" i="1"/>
  <c r="Y125" i="1"/>
  <c r="Z130" i="1"/>
  <c r="BN130" i="1"/>
  <c r="Z134" i="1"/>
  <c r="BN134" i="1"/>
  <c r="BP134" i="1"/>
  <c r="Z137" i="1"/>
  <c r="BN137" i="1"/>
  <c r="Z139" i="1"/>
  <c r="BN139" i="1"/>
  <c r="Y142" i="1"/>
  <c r="Y147" i="1"/>
  <c r="BP144" i="1"/>
  <c r="BN144" i="1"/>
  <c r="Z144" i="1"/>
  <c r="Z146" i="1" s="1"/>
  <c r="BP161" i="1"/>
  <c r="BN161" i="1"/>
  <c r="Z161" i="1"/>
  <c r="Z162" i="1" s="1"/>
  <c r="Y163" i="1"/>
  <c r="G613" i="1"/>
  <c r="Y152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I613" i="1"/>
  <c r="Y190" i="1"/>
  <c r="Z193" i="1"/>
  <c r="BN193" i="1"/>
  <c r="BP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BN226" i="1"/>
  <c r="Z228" i="1"/>
  <c r="BN228" i="1"/>
  <c r="Z230" i="1"/>
  <c r="BN230" i="1"/>
  <c r="Z232" i="1"/>
  <c r="BN232" i="1"/>
  <c r="Z234" i="1"/>
  <c r="BN234" i="1"/>
  <c r="Y237" i="1"/>
  <c r="Z240" i="1"/>
  <c r="Z243" i="1" s="1"/>
  <c r="BN240" i="1"/>
  <c r="BP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13" i="1"/>
  <c r="Z260" i="1"/>
  <c r="BN260" i="1"/>
  <c r="Z262" i="1"/>
  <c r="BN262" i="1"/>
  <c r="Z264" i="1"/>
  <c r="BN264" i="1"/>
  <c r="Z266" i="1"/>
  <c r="BN266" i="1"/>
  <c r="Y267" i="1"/>
  <c r="O613" i="1"/>
  <c r="Z277" i="1"/>
  <c r="BN277" i="1"/>
  <c r="Z279" i="1"/>
  <c r="BN279" i="1"/>
  <c r="Y282" i="1"/>
  <c r="Y287" i="1"/>
  <c r="Q613" i="1"/>
  <c r="Z291" i="1"/>
  <c r="Z293" i="1" s="1"/>
  <c r="BN291" i="1"/>
  <c r="Y294" i="1"/>
  <c r="R613" i="1"/>
  <c r="Z298" i="1"/>
  <c r="BN298" i="1"/>
  <c r="Z300" i="1"/>
  <c r="BN300" i="1"/>
  <c r="Y303" i="1"/>
  <c r="Y308" i="1"/>
  <c r="Y313" i="1"/>
  <c r="Y318" i="1"/>
  <c r="BP315" i="1"/>
  <c r="Y170" i="1"/>
  <c r="Y206" i="1"/>
  <c r="Y255" i="1"/>
  <c r="Y268" i="1"/>
  <c r="Y281" i="1"/>
  <c r="Y293" i="1"/>
  <c r="Y302" i="1"/>
  <c r="Y317" i="1"/>
  <c r="BP323" i="1"/>
  <c r="BN323" i="1"/>
  <c r="Z323" i="1"/>
  <c r="U613" i="1"/>
  <c r="Z325" i="1"/>
  <c r="BN325" i="1"/>
  <c r="Z327" i="1"/>
  <c r="BN327" i="1"/>
  <c r="Y330" i="1"/>
  <c r="Z333" i="1"/>
  <c r="BN333" i="1"/>
  <c r="BP333" i="1"/>
  <c r="Z335" i="1"/>
  <c r="Z336" i="1" s="1"/>
  <c r="BN335" i="1"/>
  <c r="Z339" i="1"/>
  <c r="Z345" i="1" s="1"/>
  <c r="BN339" i="1"/>
  <c r="BP339" i="1"/>
  <c r="Z341" i="1"/>
  <c r="BN341" i="1"/>
  <c r="Z343" i="1"/>
  <c r="BN343" i="1"/>
  <c r="Y346" i="1"/>
  <c r="Z349" i="1"/>
  <c r="Z351" i="1" s="1"/>
  <c r="BN349" i="1"/>
  <c r="BP349" i="1"/>
  <c r="Z354" i="1"/>
  <c r="BN354" i="1"/>
  <c r="BP354" i="1"/>
  <c r="Z355" i="1"/>
  <c r="BN355" i="1"/>
  <c r="Z357" i="1"/>
  <c r="BN357" i="1"/>
  <c r="Y358" i="1"/>
  <c r="Z361" i="1"/>
  <c r="BN361" i="1"/>
  <c r="BP361" i="1"/>
  <c r="Z363" i="1"/>
  <c r="BN363" i="1"/>
  <c r="Y364" i="1"/>
  <c r="Z368" i="1"/>
  <c r="Z369" i="1" s="1"/>
  <c r="BN368" i="1"/>
  <c r="BP368" i="1"/>
  <c r="Y369" i="1"/>
  <c r="Z372" i="1"/>
  <c r="BN372" i="1"/>
  <c r="BP372" i="1"/>
  <c r="Z374" i="1"/>
  <c r="BN374" i="1"/>
  <c r="Y375" i="1"/>
  <c r="Z380" i="1"/>
  <c r="BN380" i="1"/>
  <c r="BP380" i="1"/>
  <c r="Z382" i="1"/>
  <c r="BN382" i="1"/>
  <c r="Z384" i="1"/>
  <c r="BN384" i="1"/>
  <c r="BP390" i="1"/>
  <c r="BN390" i="1"/>
  <c r="Z390" i="1"/>
  <c r="Y397" i="1"/>
  <c r="BP394" i="1"/>
  <c r="BN394" i="1"/>
  <c r="Z394" i="1"/>
  <c r="Z396" i="1" s="1"/>
  <c r="BP406" i="1"/>
  <c r="BN406" i="1"/>
  <c r="Z406" i="1"/>
  <c r="Z407" i="1" s="1"/>
  <c r="Y408" i="1"/>
  <c r="BP412" i="1"/>
  <c r="BN412" i="1"/>
  <c r="Z412" i="1"/>
  <c r="Y418" i="1"/>
  <c r="Y329" i="1"/>
  <c r="Y370" i="1"/>
  <c r="W613" i="1"/>
  <c r="Y391" i="1"/>
  <c r="BP386" i="1"/>
  <c r="BN386" i="1"/>
  <c r="BP388" i="1"/>
  <c r="BN388" i="1"/>
  <c r="Z388" i="1"/>
  <c r="Y396" i="1"/>
  <c r="BP400" i="1"/>
  <c r="BN400" i="1"/>
  <c r="Z400" i="1"/>
  <c r="Y407" i="1"/>
  <c r="Y424" i="1"/>
  <c r="Y432" i="1"/>
  <c r="Y436" i="1"/>
  <c r="Y442" i="1"/>
  <c r="Y465" i="1"/>
  <c r="Y469" i="1"/>
  <c r="Y487" i="1"/>
  <c r="Y491" i="1"/>
  <c r="Y498" i="1"/>
  <c r="Y503" i="1"/>
  <c r="Y515" i="1"/>
  <c r="Y521" i="1"/>
  <c r="Y529" i="1"/>
  <c r="Y535" i="1"/>
  <c r="Y552" i="1"/>
  <c r="AD613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BP581" i="1"/>
  <c r="BN581" i="1"/>
  <c r="Z581" i="1"/>
  <c r="X613" i="1"/>
  <c r="Z414" i="1"/>
  <c r="BN414" i="1"/>
  <c r="Z416" i="1"/>
  <c r="BN416" i="1"/>
  <c r="Y419" i="1"/>
  <c r="Z422" i="1"/>
  <c r="BN422" i="1"/>
  <c r="Z426" i="1"/>
  <c r="BN426" i="1"/>
  <c r="BP426" i="1"/>
  <c r="Z428" i="1"/>
  <c r="BN428" i="1"/>
  <c r="Z430" i="1"/>
  <c r="BN430" i="1"/>
  <c r="Z434" i="1"/>
  <c r="Z435" i="1" s="1"/>
  <c r="BN434" i="1"/>
  <c r="BP434" i="1"/>
  <c r="Z440" i="1"/>
  <c r="Z441" i="1" s="1"/>
  <c r="BN440" i="1"/>
  <c r="BP440" i="1"/>
  <c r="Y441" i="1"/>
  <c r="Z444" i="1"/>
  <c r="BN444" i="1"/>
  <c r="BP444" i="1"/>
  <c r="Z446" i="1"/>
  <c r="BN446" i="1"/>
  <c r="Z448" i="1"/>
  <c r="BN448" i="1"/>
  <c r="Z450" i="1"/>
  <c r="BN450" i="1"/>
  <c r="Z452" i="1"/>
  <c r="BN452" i="1"/>
  <c r="Z454" i="1"/>
  <c r="BN454" i="1"/>
  <c r="Z457" i="1"/>
  <c r="BN457" i="1"/>
  <c r="Z459" i="1"/>
  <c r="BN459" i="1"/>
  <c r="Z461" i="1"/>
  <c r="BN461" i="1"/>
  <c r="Z463" i="1"/>
  <c r="BN463" i="1"/>
  <c r="Z467" i="1"/>
  <c r="Z469" i="1" s="1"/>
  <c r="BN467" i="1"/>
  <c r="BP467" i="1"/>
  <c r="Z613" i="1"/>
  <c r="Y479" i="1"/>
  <c r="Z482" i="1"/>
  <c r="BN482" i="1"/>
  <c r="Z485" i="1"/>
  <c r="BN485" i="1"/>
  <c r="Z489" i="1"/>
  <c r="Z490" i="1" s="1"/>
  <c r="BN489" i="1"/>
  <c r="BP489" i="1"/>
  <c r="Z494" i="1"/>
  <c r="BN494" i="1"/>
  <c r="BP494" i="1"/>
  <c r="Z496" i="1"/>
  <c r="BN496" i="1"/>
  <c r="Y497" i="1"/>
  <c r="Z501" i="1"/>
  <c r="Z502" i="1" s="1"/>
  <c r="BN501" i="1"/>
  <c r="BP501" i="1"/>
  <c r="Y502" i="1"/>
  <c r="Z507" i="1"/>
  <c r="BN507" i="1"/>
  <c r="BP507" i="1"/>
  <c r="Z509" i="1"/>
  <c r="BN509" i="1"/>
  <c r="Z511" i="1"/>
  <c r="BN511" i="1"/>
  <c r="Z513" i="1"/>
  <c r="BN513" i="1"/>
  <c r="Y516" i="1"/>
  <c r="Z519" i="1"/>
  <c r="Z520" i="1" s="1"/>
  <c r="BN519" i="1"/>
  <c r="Z523" i="1"/>
  <c r="BN523" i="1"/>
  <c r="BP523" i="1"/>
  <c r="Z525" i="1"/>
  <c r="BN525" i="1"/>
  <c r="Z527" i="1"/>
  <c r="BN527" i="1"/>
  <c r="Z533" i="1"/>
  <c r="Z535" i="1" s="1"/>
  <c r="BN533" i="1"/>
  <c r="Z545" i="1"/>
  <c r="BN545" i="1"/>
  <c r="BP545" i="1"/>
  <c r="Z546" i="1"/>
  <c r="BN546" i="1"/>
  <c r="Z547" i="1"/>
  <c r="BN547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2" i="1"/>
  <c r="Y590" i="1"/>
  <c r="Z600" i="1"/>
  <c r="Z601" i="1" s="1"/>
  <c r="BN600" i="1"/>
  <c r="BP600" i="1"/>
  <c r="Z486" i="1" l="1"/>
  <c r="Z423" i="1"/>
  <c r="Z402" i="1"/>
  <c r="Z302" i="1"/>
  <c r="Z236" i="1"/>
  <c r="Z131" i="1"/>
  <c r="Z100" i="1"/>
  <c r="Z94" i="1"/>
  <c r="Z576" i="1"/>
  <c r="Z559" i="1"/>
  <c r="Z529" i="1"/>
  <c r="Z515" i="1"/>
  <c r="Z497" i="1"/>
  <c r="Z418" i="1"/>
  <c r="Z200" i="1"/>
  <c r="Z115" i="1"/>
  <c r="Z86" i="1"/>
  <c r="Z77" i="1"/>
  <c r="Z329" i="1"/>
  <c r="Z281" i="1"/>
  <c r="Z267" i="1"/>
  <c r="Z124" i="1"/>
  <c r="Y605" i="1"/>
  <c r="Z552" i="1"/>
  <c r="Z464" i="1"/>
  <c r="Z431" i="1"/>
  <c r="Z583" i="1"/>
  <c r="Z569" i="1"/>
  <c r="Z391" i="1"/>
  <c r="Z375" i="1"/>
  <c r="Z364" i="1"/>
  <c r="Z358" i="1"/>
  <c r="Z255" i="1"/>
  <c r="Z222" i="1"/>
  <c r="Z183" i="1"/>
  <c r="Z177" i="1"/>
  <c r="Z169" i="1"/>
  <c r="Z141" i="1"/>
  <c r="Z70" i="1"/>
  <c r="Z54" i="1"/>
  <c r="Y603" i="1"/>
  <c r="Y607" i="1"/>
  <c r="Y604" i="1"/>
  <c r="Y606" i="1" s="1"/>
  <c r="Z608" i="1" l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<sst xmlns="http://schemas.openxmlformats.org/spreadsheetml/2006/main" count="2819" uniqueCount="1005">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</sst>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45585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Воскресенье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0.41666666666666669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200</v>
      </c>
      <c r="Y48" s="702">
        <f t="shared" ref="Y48:Y53" si="6">IFERROR(IF(X48="",0,CEILING((X48/$H48),1)*$H48),"")</f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208.88888888888889</v>
      </c>
      <c r="BN48" s="64">
        <f t="shared" ref="BN48:BN53" si="8">IFERROR(Y48*I48/H48,"0")</f>
        <v>214.32</v>
      </c>
      <c r="BO48" s="64">
        <f t="shared" ref="BO48:BO53" si="9">IFERROR(1/J48*(X48/H48),"0")</f>
        <v>0.3306878306878307</v>
      </c>
      <c r="BP48" s="64">
        <f t="shared" ref="BP48:BP53" si="10">IFERROR(1/J48*(Y48/H48),"0")</f>
        <v>0.33928571428571425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50</v>
      </c>
      <c r="Y51" s="702">
        <f t="shared" si="6"/>
        <v>52</v>
      </c>
      <c r="Z51" s="36">
        <f>IFERROR(IF(Y51=0,"",ROUNDUP(Y51/H51,0)*0.00902),"")</f>
        <v>0.11726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52.625</v>
      </c>
      <c r="BN51" s="64">
        <f t="shared" si="8"/>
        <v>54.73</v>
      </c>
      <c r="BO51" s="64">
        <f t="shared" si="9"/>
        <v>9.4696969696969696E-2</v>
      </c>
      <c r="BP51" s="64">
        <f t="shared" si="10"/>
        <v>9.8484848484848481E-2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31.018518518518519</v>
      </c>
      <c r="Y54" s="703">
        <f>IFERROR(Y48/H48,"0")+IFERROR(Y49/H49,"0")+IFERROR(Y50/H50,"0")+IFERROR(Y51/H51,"0")+IFERROR(Y52/H52,"0")+IFERROR(Y53/H53,"0")</f>
        <v>32</v>
      </c>
      <c r="Z54" s="703">
        <f>IFERROR(IF(Z48="",0,Z48),"0")+IFERROR(IF(Z49="",0,Z49),"0")+IFERROR(IF(Z50="",0,Z50),"0")+IFERROR(IF(Z51="",0,Z51),"0")+IFERROR(IF(Z52="",0,Z52),"0")+IFERROR(IF(Z53="",0,Z53),"0")</f>
        <v>0.53050999999999993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250</v>
      </c>
      <c r="Y55" s="703">
        <f>IFERROR(SUM(Y48:Y53),"0")</f>
        <v>257.20000000000005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700</v>
      </c>
      <c r="Y69" s="702">
        <f t="shared" si="11"/>
        <v>702</v>
      </c>
      <c r="Z69" s="36">
        <f>IFERROR(IF(Y69=0,"",ROUNDUP(Y69/H69,0)*0.00902),"")</f>
        <v>1.4071199999999999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732.66666666666663</v>
      </c>
      <c r="BN69" s="64">
        <f t="shared" si="13"/>
        <v>734.76</v>
      </c>
      <c r="BO69" s="64">
        <f t="shared" si="14"/>
        <v>1.1784511784511784</v>
      </c>
      <c r="BP69" s="64">
        <f t="shared" si="15"/>
        <v>1.1818181818181819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155.55555555555554</v>
      </c>
      <c r="Y70" s="703">
        <f>IFERROR(Y63/H63,"0")+IFERROR(Y64/H64,"0")+IFERROR(Y65/H65,"0")+IFERROR(Y66/H66,"0")+IFERROR(Y67/H67,"0")+IFERROR(Y68/H68,"0")+IFERROR(Y69/H69,"0")</f>
        <v>156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1.4071199999999999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700</v>
      </c>
      <c r="Y71" s="703">
        <f>IFERROR(SUM(Y63:Y69),"0")</f>
        <v>702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100</v>
      </c>
      <c r="Y73" s="702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9.2592592592592595</v>
      </c>
      <c r="Y77" s="703">
        <f>IFERROR(Y73/H73,"0")+IFERROR(Y74/H74,"0")+IFERROR(Y75/H75,"0")+IFERROR(Y76/H76,"0")</f>
        <v>10</v>
      </c>
      <c r="Z77" s="703">
        <f>IFERROR(IF(Z73="",0,Z73),"0")+IFERROR(IF(Z74="",0,Z74),"0")+IFERROR(IF(Z75="",0,Z75),"0")+IFERROR(IF(Z76="",0,Z76),"0")</f>
        <v>0.21749999999999997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100</v>
      </c>
      <c r="Y78" s="703">
        <f>IFERROR(SUM(Y73:Y76),"0")</f>
        <v>108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600</v>
      </c>
      <c r="Y104" s="702">
        <f>IFERROR(IF(X104="",0,CEILING((X104/$H104),1)*$H104),"")</f>
        <v>604.80000000000007</v>
      </c>
      <c r="Z104" s="36">
        <f>IFERROR(IF(Y104=0,"",ROUNDUP(Y104/H104,0)*0.02175),"")</f>
        <v>1.218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626.66666666666663</v>
      </c>
      <c r="BN104" s="64">
        <f>IFERROR(Y104*I104/H104,"0")</f>
        <v>631.67999999999995</v>
      </c>
      <c r="BO104" s="64">
        <f>IFERROR(1/J104*(X104/H104),"0")</f>
        <v>0.99206349206349187</v>
      </c>
      <c r="BP104" s="64">
        <f>IFERROR(1/J104*(Y104/H104),"0")</f>
        <v>1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55.55555555555555</v>
      </c>
      <c r="Y107" s="703">
        <f>IFERROR(Y104/H104,"0")+IFERROR(Y105/H105,"0")+IFERROR(Y106/H106,"0")</f>
        <v>56</v>
      </c>
      <c r="Z107" s="703">
        <f>IFERROR(IF(Z104="",0,Z104),"0")+IFERROR(IF(Z105="",0,Z105),"0")+IFERROR(IF(Z106="",0,Z106),"0")</f>
        <v>1.218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600</v>
      </c>
      <c r="Y108" s="703">
        <f>IFERROR(SUM(Y104:Y106),"0")</f>
        <v>604.80000000000007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300</v>
      </c>
      <c r="Y110" s="702">
        <f>IFERROR(IF(X110="",0,CEILING((X110/$H110),1)*$H110),"")</f>
        <v>307.8</v>
      </c>
      <c r="Z110" s="36">
        <f>IFERROR(IF(Y110=0,"",ROUNDUP(Y110/H110,0)*0.02175),"")</f>
        <v>0.8264999999999999</v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320.88888888888886</v>
      </c>
      <c r="BN110" s="64">
        <f>IFERROR(Y110*I110/H110,"0")</f>
        <v>329.23200000000003</v>
      </c>
      <c r="BO110" s="64">
        <f>IFERROR(1/J110*(X110/H110),"0")</f>
        <v>0.66137566137566139</v>
      </c>
      <c r="BP110" s="64">
        <f>IFERROR(1/J110*(Y110/H110),"0")</f>
        <v>0.67857142857142849</v>
      </c>
    </row>
    <row r="111" spans="1:68" ht="27" hidden="1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400</v>
      </c>
      <c r="Y112" s="702">
        <f>IFERROR(IF(X112="",0,CEILING((X112/$H112),1)*$H112),"")</f>
        <v>402.3</v>
      </c>
      <c r="Z112" s="36">
        <f>IFERROR(IF(Y112=0,"",ROUNDUP(Y112/H112,0)*0.00753),"")</f>
        <v>1.1219700000000001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440.29629629629625</v>
      </c>
      <c r="BN112" s="64">
        <f>IFERROR(Y112*I112/H112,"0")</f>
        <v>442.82799999999997</v>
      </c>
      <c r="BO112" s="64">
        <f>IFERROR(1/J112*(X112/H112),"0")</f>
        <v>0.94966761633428298</v>
      </c>
      <c r="BP112" s="64">
        <f>IFERROR(1/J112*(Y112/H112),"0")</f>
        <v>0.95512820512820507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50</v>
      </c>
      <c r="Y113" s="702">
        <f>IFERROR(IF(X113="",0,CEILING((X113/$H113),1)*$H113),"")</f>
        <v>51.48</v>
      </c>
      <c r="Z113" s="36">
        <f>IFERROR(IF(Y113=0,"",ROUNDUP(Y113/H113,0)*0.00753),"")</f>
        <v>0.19578000000000001</v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57.020202020202021</v>
      </c>
      <c r="BN113" s="64">
        <f>IFERROR(Y113*I113/H113,"0")</f>
        <v>58.707999999999998</v>
      </c>
      <c r="BO113" s="64">
        <f>IFERROR(1/J113*(X113/H113),"0")</f>
        <v>0.16187516187516188</v>
      </c>
      <c r="BP113" s="64">
        <f>IFERROR(1/J113*(Y113/H113),"0")</f>
        <v>0.16666666666666666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210.43771043771045</v>
      </c>
      <c r="Y115" s="703">
        <f>IFERROR(Y110/H110,"0")+IFERROR(Y111/H111,"0")+IFERROR(Y112/H112,"0")+IFERROR(Y113/H113,"0")+IFERROR(Y114/H114,"0")</f>
        <v>213</v>
      </c>
      <c r="Z115" s="703">
        <f>IFERROR(IF(Z110="",0,Z110),"0")+IFERROR(IF(Z111="",0,Z111),"0")+IFERROR(IF(Z112="",0,Z112),"0")+IFERROR(IF(Z113="",0,Z113),"0")+IFERROR(IF(Z114="",0,Z114),"0")</f>
        <v>2.14425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750</v>
      </c>
      <c r="Y116" s="703">
        <f>IFERROR(SUM(Y110:Y114),"0")</f>
        <v>761.58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300</v>
      </c>
      <c r="Y119" s="702">
        <f>IFERROR(IF(X119="",0,CEILING((X119/$H119),1)*$H119),"")</f>
        <v>302.40000000000003</v>
      </c>
      <c r="Z119" s="36">
        <f>IFERROR(IF(Y119=0,"",ROUNDUP(Y119/H119,0)*0.02175),"")</f>
        <v>0.60899999999999999</v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313.33333333333331</v>
      </c>
      <c r="BN119" s="64">
        <f>IFERROR(Y119*I119/H119,"0")</f>
        <v>315.83999999999997</v>
      </c>
      <c r="BO119" s="64">
        <f>IFERROR(1/J119*(X119/H119),"0")</f>
        <v>0.49603174603174593</v>
      </c>
      <c r="BP119" s="64">
        <f>IFERROR(1/J119*(Y119/H119),"0")</f>
        <v>0.5</v>
      </c>
    </row>
    <row r="120" spans="1:68" ht="16.5" hidden="1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100</v>
      </c>
      <c r="Y121" s="702">
        <f>IFERROR(IF(X121="",0,CEILING((X121/$H121),1)*$H121),"")</f>
        <v>101.25</v>
      </c>
      <c r="Z121" s="36">
        <f>IFERROR(IF(Y121=0,"",ROUNDUP(Y121/H121,0)*0.00902),"")</f>
        <v>0.24354000000000001</v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105.6</v>
      </c>
      <c r="BN121" s="64">
        <f>IFERROR(Y121*I121/H121,"0")</f>
        <v>106.92</v>
      </c>
      <c r="BO121" s="64">
        <f>IFERROR(1/J121*(X121/H121),"0")</f>
        <v>0.20202020202020204</v>
      </c>
      <c r="BP121" s="64">
        <f>IFERROR(1/J121*(Y121/H121),"0")</f>
        <v>0.20454545454545456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54.444444444444443</v>
      </c>
      <c r="Y124" s="703">
        <f>IFERROR(Y119/H119,"0")+IFERROR(Y120/H120,"0")+IFERROR(Y121/H121,"0")+IFERROR(Y122/H122,"0")+IFERROR(Y123/H123,"0")</f>
        <v>55</v>
      </c>
      <c r="Z124" s="703">
        <f>IFERROR(IF(Z119="",0,Z119),"0")+IFERROR(IF(Z120="",0,Z120),"0")+IFERROR(IF(Z121="",0,Z121),"0")+IFERROR(IF(Z122="",0,Z122),"0")+IFERROR(IF(Z123="",0,Z123),"0")</f>
        <v>0.85253999999999996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400</v>
      </c>
      <c r="Y125" s="703">
        <f>IFERROR(SUM(Y119:Y123),"0")</f>
        <v>403.65000000000003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300</v>
      </c>
      <c r="Y134" s="702">
        <f t="shared" ref="Y134:Y140" si="21">IFERROR(IF(X134="",0,CEILING((X134/$H134),1)*$H134),"")</f>
        <v>307.8</v>
      </c>
      <c r="Z134" s="36">
        <f>IFERROR(IF(Y134=0,"",ROUNDUP(Y134/H134,0)*0.02175),"")</f>
        <v>0.8264999999999999</v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320.66666666666663</v>
      </c>
      <c r="BN134" s="64">
        <f t="shared" ref="BN134:BN140" si="23">IFERROR(Y134*I134/H134,"0")</f>
        <v>329.00400000000002</v>
      </c>
      <c r="BO134" s="64">
        <f t="shared" ref="BO134:BO140" si="24">IFERROR(1/J134*(X134/H134),"0")</f>
        <v>0.66137566137566139</v>
      </c>
      <c r="BP134" s="64">
        <f t="shared" ref="BP134:BP140" si="25">IFERROR(1/J134*(Y134/H134),"0")</f>
        <v>0.67857142857142849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500</v>
      </c>
      <c r="Y138" s="702">
        <f t="shared" si="21"/>
        <v>502.20000000000005</v>
      </c>
      <c r="Z138" s="36">
        <f>IFERROR(IF(Y138=0,"",ROUNDUP(Y138/H138,0)*0.00753),"")</f>
        <v>1.4005799999999999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550.37037037037032</v>
      </c>
      <c r="BN138" s="64">
        <f t="shared" si="23"/>
        <v>552.79200000000003</v>
      </c>
      <c r="BO138" s="64">
        <f t="shared" si="24"/>
        <v>1.1870845204178535</v>
      </c>
      <c r="BP138" s="64">
        <f t="shared" si="25"/>
        <v>1.1923076923076923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222.2222222222222</v>
      </c>
      <c r="Y141" s="703">
        <f>IFERROR(Y134/H134,"0")+IFERROR(Y135/H135,"0")+IFERROR(Y136/H136,"0")+IFERROR(Y137/H137,"0")+IFERROR(Y138/H138,"0")+IFERROR(Y139/H139,"0")+IFERROR(Y140/H140,"0")</f>
        <v>224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2.2270799999999999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800</v>
      </c>
      <c r="Y142" s="703">
        <f>IFERROR(SUM(Y134:Y140),"0")</f>
        <v>810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100</v>
      </c>
      <c r="Y150" s="702">
        <f>IFERROR(IF(X150="",0,CEILING((X150/$H150),1)*$H150),"")</f>
        <v>102.4</v>
      </c>
      <c r="Z150" s="36">
        <f>IFERROR(IF(Y150=0,"",ROUNDUP(Y150/H150,0)*0.00753),"")</f>
        <v>0.24096000000000001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106.25</v>
      </c>
      <c r="BN150" s="64">
        <f>IFERROR(Y150*I150/H150,"0")</f>
        <v>108.8</v>
      </c>
      <c r="BO150" s="64">
        <f>IFERROR(1/J150*(X150/H150),"0")</f>
        <v>0.2003205128205128</v>
      </c>
      <c r="BP150" s="64">
        <f>IFERROR(1/J150*(Y150/H150),"0")</f>
        <v>0.20512820512820512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31.25</v>
      </c>
      <c r="Y152" s="703">
        <f>IFERROR(Y150/H150,"0")+IFERROR(Y151/H151,"0")</f>
        <v>32</v>
      </c>
      <c r="Z152" s="703">
        <f>IFERROR(IF(Z150="",0,Z150),"0")+IFERROR(IF(Z151="",0,Z151),"0")</f>
        <v>0.24096000000000001</v>
      </c>
      <c r="AA152" s="704"/>
      <c r="AB152" s="704"/>
      <c r="AC152" s="704"/>
    </row>
    <row r="153" spans="1:68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100</v>
      </c>
      <c r="Y153" s="703">
        <f>IFERROR(SUM(Y150:Y151),"0")</f>
        <v>102.4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50</v>
      </c>
      <c r="Y180" s="702">
        <f>IFERROR(IF(X180="",0,CEILING((X180/$H180),1)*$H180),"")</f>
        <v>50.400000000000006</v>
      </c>
      <c r="Z180" s="36">
        <f>IFERROR(IF(Y180=0,"",ROUNDUP(Y180/H180,0)*0.02175),"")</f>
        <v>0.1305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53.357142857142861</v>
      </c>
      <c r="BN180" s="64">
        <f>IFERROR(Y180*I180/H180,"0")</f>
        <v>53.784000000000006</v>
      </c>
      <c r="BO180" s="64">
        <f>IFERROR(1/J180*(X180/H180),"0")</f>
        <v>0.10629251700680271</v>
      </c>
      <c r="BP180" s="64">
        <f>IFERROR(1/J180*(Y180/H180),"0")</f>
        <v>0.10714285714285714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5.9523809523809526</v>
      </c>
      <c r="Y183" s="703">
        <f>IFERROR(Y180/H180,"0")+IFERROR(Y181/H181,"0")+IFERROR(Y182/H182,"0")</f>
        <v>6</v>
      </c>
      <c r="Z183" s="703">
        <f>IFERROR(IF(Z180="",0,Z180),"0")+IFERROR(IF(Z181="",0,Z181),"0")+IFERROR(IF(Z182="",0,Z182),"0")</f>
        <v>0.1305</v>
      </c>
      <c r="AA183" s="704"/>
      <c r="AB183" s="704"/>
      <c r="AC183" s="704"/>
    </row>
    <row r="184" spans="1:68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50</v>
      </c>
      <c r="Y184" s="703">
        <f>IFERROR(SUM(Y180:Y182),"0")</f>
        <v>50.400000000000006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200</v>
      </c>
      <c r="Y194" s="702">
        <f t="shared" si="26"/>
        <v>201.60000000000002</v>
      </c>
      <c r="Z194" s="36">
        <f>IFERROR(IF(Y194=0,"",ROUNDUP(Y194/H194,0)*0.00753),"")</f>
        <v>0.36143999999999998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209.52380952380955</v>
      </c>
      <c r="BN194" s="64">
        <f t="shared" si="28"/>
        <v>211.20000000000005</v>
      </c>
      <c r="BO194" s="64">
        <f t="shared" si="29"/>
        <v>0.30525030525030528</v>
      </c>
      <c r="BP194" s="64">
        <f t="shared" si="30"/>
        <v>0.30769230769230771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47.61904761904762</v>
      </c>
      <c r="Y200" s="703">
        <f>IFERROR(Y192/H192,"0")+IFERROR(Y193/H193,"0")+IFERROR(Y194/H194,"0")+IFERROR(Y195/H195,"0")+IFERROR(Y196/H196,"0")+IFERROR(Y197/H197,"0")+IFERROR(Y198/H198,"0")+IFERROR(Y199/H199,"0")</f>
        <v>48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0.36143999999999998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200</v>
      </c>
      <c r="Y201" s="703">
        <f>IFERROR(SUM(Y192:Y199),"0")</f>
        <v>201.60000000000002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200</v>
      </c>
      <c r="Y215" s="702">
        <f t="shared" si="31"/>
        <v>205.20000000000002</v>
      </c>
      <c r="Z215" s="36">
        <f>IFERROR(IF(Y215=0,"",ROUNDUP(Y215/H215,0)*0.00902),"")</f>
        <v>0.34276000000000001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207.77777777777777</v>
      </c>
      <c r="BN215" s="64">
        <f t="shared" si="33"/>
        <v>213.18000000000004</v>
      </c>
      <c r="BO215" s="64">
        <f t="shared" si="34"/>
        <v>0.28058361391694725</v>
      </c>
      <c r="BP215" s="64">
        <f t="shared" si="35"/>
        <v>0.2878787878787879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300</v>
      </c>
      <c r="Y216" s="702">
        <f t="shared" si="31"/>
        <v>302.40000000000003</v>
      </c>
      <c r="Z216" s="36">
        <f>IFERROR(IF(Y216=0,"",ROUNDUP(Y216/H216,0)*0.00902),"")</f>
        <v>0.50512000000000001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311.66666666666663</v>
      </c>
      <c r="BN216" s="64">
        <f t="shared" si="33"/>
        <v>314.16000000000003</v>
      </c>
      <c r="BO216" s="64">
        <f t="shared" si="34"/>
        <v>0.42087542087542085</v>
      </c>
      <c r="BP216" s="64">
        <f t="shared" si="35"/>
        <v>0.42424242424242425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200</v>
      </c>
      <c r="Y217" s="702">
        <f t="shared" si="31"/>
        <v>205.20000000000002</v>
      </c>
      <c r="Z217" s="36">
        <f>IFERROR(IF(Y217=0,"",ROUNDUP(Y217/H217,0)*0.00902),"")</f>
        <v>0.34276000000000001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207.77777777777777</v>
      </c>
      <c r="BN217" s="64">
        <f t="shared" si="33"/>
        <v>213.18000000000004</v>
      </c>
      <c r="BO217" s="64">
        <f t="shared" si="34"/>
        <v>0.28058361391694725</v>
      </c>
      <c r="BP217" s="64">
        <f t="shared" si="35"/>
        <v>0.2878787878787879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129.62962962962962</v>
      </c>
      <c r="Y222" s="703">
        <f>IFERROR(Y214/H214,"0")+IFERROR(Y215/H215,"0")+IFERROR(Y216/H216,"0")+IFERROR(Y217/H217,"0")+IFERROR(Y218/H218,"0")+IFERROR(Y219/H219,"0")+IFERROR(Y220/H220,"0")+IFERROR(Y221/H221,"0")</f>
        <v>132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1.1906399999999999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700</v>
      </c>
      <c r="Y223" s="703">
        <f>IFERROR(SUM(Y214:Y221),"0")</f>
        <v>712.80000000000007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200</v>
      </c>
      <c r="Y227" s="702">
        <f t="shared" si="36"/>
        <v>202.5</v>
      </c>
      <c r="Z227" s="36">
        <f>IFERROR(IF(Y227=0,"",ROUNDUP(Y227/H227,0)*0.02175),"")</f>
        <v>0.54374999999999996</v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213.48148148148152</v>
      </c>
      <c r="BN227" s="64">
        <f t="shared" si="38"/>
        <v>216.15</v>
      </c>
      <c r="BO227" s="64">
        <f t="shared" si="39"/>
        <v>0.44091710758377423</v>
      </c>
      <c r="BP227" s="64">
        <f t="shared" si="40"/>
        <v>0.4464285714285714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200</v>
      </c>
      <c r="Y228" s="702">
        <f t="shared" si="36"/>
        <v>200.1</v>
      </c>
      <c r="Z228" s="36">
        <f>IFERROR(IF(Y228=0,"",ROUNDUP(Y228/H228,0)*0.02175),"")</f>
        <v>0.50024999999999997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212.96551724137933</v>
      </c>
      <c r="BN228" s="64">
        <f t="shared" si="38"/>
        <v>213.072</v>
      </c>
      <c r="BO228" s="64">
        <f t="shared" si="39"/>
        <v>0.41050903119868637</v>
      </c>
      <c r="BP228" s="64">
        <f t="shared" si="40"/>
        <v>0.4107142857142857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300</v>
      </c>
      <c r="Y231" s="702">
        <f t="shared" si="36"/>
        <v>300</v>
      </c>
      <c r="Z231" s="36">
        <f t="shared" si="41"/>
        <v>0.94125000000000003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334</v>
      </c>
      <c r="BN231" s="64">
        <f t="shared" si="38"/>
        <v>334</v>
      </c>
      <c r="BO231" s="64">
        <f t="shared" si="39"/>
        <v>0.80128205128205121</v>
      </c>
      <c r="BP231" s="64">
        <f t="shared" si="40"/>
        <v>0.80128205128205121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300</v>
      </c>
      <c r="Y232" s="702">
        <f t="shared" si="36"/>
        <v>300</v>
      </c>
      <c r="Z232" s="36">
        <f t="shared" si="41"/>
        <v>0.94125000000000003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334</v>
      </c>
      <c r="BN232" s="64">
        <f t="shared" si="38"/>
        <v>334</v>
      </c>
      <c r="BO232" s="64">
        <f t="shared" si="39"/>
        <v>0.80128205128205121</v>
      </c>
      <c r="BP232" s="64">
        <f t="shared" si="40"/>
        <v>0.80128205128205121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200</v>
      </c>
      <c r="Y235" s="702">
        <f t="shared" si="36"/>
        <v>201.6</v>
      </c>
      <c r="Z235" s="36">
        <f t="shared" si="41"/>
        <v>0.63251999999999997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223.16666666666669</v>
      </c>
      <c r="BN235" s="64">
        <f t="shared" si="38"/>
        <v>224.95199999999997</v>
      </c>
      <c r="BO235" s="64">
        <f t="shared" si="39"/>
        <v>0.53418803418803418</v>
      </c>
      <c r="BP235" s="64">
        <f t="shared" si="40"/>
        <v>0.53846153846153844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381.01319710515111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382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3.5590200000000003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1200</v>
      </c>
      <c r="Y237" s="703">
        <f>IFERROR(SUM(Y225:Y235),"0")</f>
        <v>1204.2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50</v>
      </c>
      <c r="Y241" s="702">
        <f>IFERROR(IF(X241="",0,CEILING((X241/$H241),1)*$H241),"")</f>
        <v>50.4</v>
      </c>
      <c r="Z241" s="36">
        <f>IFERROR(IF(Y241=0,"",ROUNDUP(Y241/H241,0)*0.00753),"")</f>
        <v>0.15812999999999999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55.666666666666664</v>
      </c>
      <c r="BN241" s="64">
        <f>IFERROR(Y241*I241/H241,"0")</f>
        <v>56.112000000000002</v>
      </c>
      <c r="BO241" s="64">
        <f>IFERROR(1/J241*(X241/H241),"0")</f>
        <v>0.13354700854700854</v>
      </c>
      <c r="BP241" s="64">
        <f>IFERROR(1/J241*(Y241/H241),"0")</f>
        <v>0.13461538461538461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50</v>
      </c>
      <c r="Y242" s="702">
        <f>IFERROR(IF(X242="",0,CEILING((X242/$H242),1)*$H242),"")</f>
        <v>50.4</v>
      </c>
      <c r="Z242" s="36">
        <f>IFERROR(IF(Y242=0,"",ROUNDUP(Y242/H242,0)*0.00753),"")</f>
        <v>0.15812999999999999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55.666666666666664</v>
      </c>
      <c r="BN242" s="64">
        <f>IFERROR(Y242*I242/H242,"0")</f>
        <v>56.112000000000002</v>
      </c>
      <c r="BO242" s="64">
        <f>IFERROR(1/J242*(X242/H242),"0")</f>
        <v>0.13354700854700854</v>
      </c>
      <c r="BP242" s="64">
        <f>IFERROR(1/J242*(Y242/H242),"0")</f>
        <v>0.13461538461538461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41.666666666666671</v>
      </c>
      <c r="Y243" s="703">
        <f>IFERROR(Y239/H239,"0")+IFERROR(Y240/H240,"0")+IFERROR(Y241/H241,"0")+IFERROR(Y242/H242,"0")</f>
        <v>42</v>
      </c>
      <c r="Z243" s="703">
        <f>IFERROR(IF(Z239="",0,Z239),"0")+IFERROR(IF(Z240="",0,Z240),"0")+IFERROR(IF(Z241="",0,Z241),"0")+IFERROR(IF(Z242="",0,Z242),"0")</f>
        <v>0.31625999999999999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100</v>
      </c>
      <c r="Y244" s="703">
        <f>IFERROR(SUM(Y239:Y242),"0")</f>
        <v>100.8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100</v>
      </c>
      <c r="Y248" s="702">
        <f t="shared" si="42"/>
        <v>104.39999999999999</v>
      </c>
      <c r="Z248" s="36">
        <f>IFERROR(IF(Y248=0,"",ROUNDUP(Y248/H248,0)*0.02175),"")</f>
        <v>0.19574999999999998</v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104.13793103448276</v>
      </c>
      <c r="BN248" s="64">
        <f t="shared" si="44"/>
        <v>108.71999999999998</v>
      </c>
      <c r="BO248" s="64">
        <f t="shared" si="45"/>
        <v>0.1539408866995074</v>
      </c>
      <c r="BP248" s="64">
        <f t="shared" si="46"/>
        <v>0.1607142857142857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8.6206896551724146</v>
      </c>
      <c r="Y255" s="703">
        <f>IFERROR(Y247/H247,"0")+IFERROR(Y248/H248,"0")+IFERROR(Y249/H249,"0")+IFERROR(Y250/H250,"0")+IFERROR(Y251/H251,"0")+IFERROR(Y252/H252,"0")+IFERROR(Y253/H253,"0")+IFERROR(Y254/H254,"0")</f>
        <v>9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0.19574999999999998</v>
      </c>
      <c r="AA255" s="704"/>
      <c r="AB255" s="704"/>
      <c r="AC255" s="704"/>
    </row>
    <row r="256" spans="1:68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100</v>
      </c>
      <c r="Y256" s="703">
        <f>IFERROR(SUM(Y247:Y254),"0")</f>
        <v>104.39999999999999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100</v>
      </c>
      <c r="Y275" s="702">
        <f t="shared" ref="Y275:Y280" si="52">IFERROR(IF(X275="",0,CEILING((X275/$H275),1)*$H275),"")</f>
        <v>108</v>
      </c>
      <c r="Z275" s="36">
        <f>IFERROR(IF(Y275=0,"",ROUNDUP(Y275/H275,0)*0.02175),"")</f>
        <v>0.21749999999999997</v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104.44444444444444</v>
      </c>
      <c r="BN275" s="64">
        <f t="shared" ref="BN275:BN280" si="54">IFERROR(Y275*I275/H275,"0")</f>
        <v>112.8</v>
      </c>
      <c r="BO275" s="64">
        <f t="shared" ref="BO275:BO280" si="55">IFERROR(1/J275*(X275/H275),"0")</f>
        <v>0.16534391534391535</v>
      </c>
      <c r="BP275" s="64">
        <f t="shared" ref="BP275:BP280" si="56">IFERROR(1/J275*(Y275/H275),"0")</f>
        <v>0.17857142857142855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100</v>
      </c>
      <c r="Y277" s="702">
        <f t="shared" si="52"/>
        <v>108</v>
      </c>
      <c r="Z277" s="36">
        <f>IFERROR(IF(Y277=0,"",ROUNDUP(Y277/H277,0)*0.02175),"")</f>
        <v>0.21749999999999997</v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104.44444444444444</v>
      </c>
      <c r="BN277" s="64">
        <f t="shared" si="54"/>
        <v>112.8</v>
      </c>
      <c r="BO277" s="64">
        <f t="shared" si="55"/>
        <v>0.16534391534391535</v>
      </c>
      <c r="BP277" s="64">
        <f t="shared" si="56"/>
        <v>0.17857142857142855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18.518518518518519</v>
      </c>
      <c r="Y281" s="703">
        <f>IFERROR(Y275/H275,"0")+IFERROR(Y276/H276,"0")+IFERROR(Y277/H277,"0")+IFERROR(Y278/H278,"0")+IFERROR(Y279/H279,"0")+IFERROR(Y280/H280,"0")</f>
        <v>20</v>
      </c>
      <c r="Z281" s="703">
        <f>IFERROR(IF(Z275="",0,Z275),"0")+IFERROR(IF(Z276="",0,Z276),"0")+IFERROR(IF(Z277="",0,Z277),"0")+IFERROR(IF(Z278="",0,Z278),"0")+IFERROR(IF(Z279="",0,Z279),"0")+IFERROR(IF(Z280="",0,Z280),"0")</f>
        <v>0.43499999999999994</v>
      </c>
      <c r="AA281" s="704"/>
      <c r="AB281" s="704"/>
      <c r="AC281" s="704"/>
    </row>
    <row r="282" spans="1:68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200</v>
      </c>
      <c r="Y282" s="703">
        <f>IFERROR(SUM(Y275:Y280),"0")</f>
        <v>216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100</v>
      </c>
      <c r="Y297" s="702">
        <f>IFERROR(IF(X297="",0,CEILING((X297/$H297),1)*$H297),"")</f>
        <v>100</v>
      </c>
      <c r="Z297" s="36">
        <f>IFERROR(IF(Y297=0,"",ROUNDUP(Y297/H297,0)*0.01196),"")</f>
        <v>0.29899999999999999</v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110.2</v>
      </c>
      <c r="BN297" s="64">
        <f>IFERROR(Y297*I297/H297,"0")</f>
        <v>110.2</v>
      </c>
      <c r="BO297" s="64">
        <f>IFERROR(1/J297*(X297/H297),"0")</f>
        <v>0.24038461538461539</v>
      </c>
      <c r="BP297" s="64">
        <f>IFERROR(1/J297*(Y297/H297),"0")</f>
        <v>0.24038461538461539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150</v>
      </c>
      <c r="Y300" s="702">
        <f>IFERROR(IF(X300="",0,CEILING((X300/$H300),1)*$H300),"")</f>
        <v>151.19999999999999</v>
      </c>
      <c r="Z300" s="36">
        <f>IFERROR(IF(Y300=0,"",ROUNDUP(Y300/H300,0)*0.00753),"")</f>
        <v>0.47439000000000003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162.5</v>
      </c>
      <c r="BN300" s="64">
        <f>IFERROR(Y300*I300/H300,"0")</f>
        <v>163.80000000000001</v>
      </c>
      <c r="BO300" s="64">
        <f>IFERROR(1/J300*(X300/H300),"0")</f>
        <v>0.40064102564102561</v>
      </c>
      <c r="BP300" s="64">
        <f>IFERROR(1/J300*(Y300/H300),"0")</f>
        <v>0.40384615384615385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87.5</v>
      </c>
      <c r="Y302" s="703">
        <f>IFERROR(Y297/H297,"0")+IFERROR(Y298/H298,"0")+IFERROR(Y299/H299,"0")+IFERROR(Y300/H300,"0")+IFERROR(Y301/H301,"0")</f>
        <v>88</v>
      </c>
      <c r="Z302" s="703">
        <f>IFERROR(IF(Z297="",0,Z297),"0")+IFERROR(IF(Z298="",0,Z298),"0")+IFERROR(IF(Z299="",0,Z299),"0")+IFERROR(IF(Z300="",0,Z300),"0")+IFERROR(IF(Z301="",0,Z301),"0")</f>
        <v>0.77339000000000002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250</v>
      </c>
      <c r="Y303" s="703">
        <f>IFERROR(SUM(Y297:Y301),"0")</f>
        <v>251.2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200</v>
      </c>
      <c r="Y349" s="702">
        <f>IFERROR(IF(X349="",0,CEILING((X349/$H349),1)*$H349),"")</f>
        <v>202.79999999999998</v>
      </c>
      <c r="Z349" s="36">
        <f>IFERROR(IF(Y349=0,"",ROUNDUP(Y349/H349,0)*0.02175),"")</f>
        <v>0.5655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214.46153846153848</v>
      </c>
      <c r="BN349" s="64">
        <f>IFERROR(Y349*I349/H349,"0")</f>
        <v>217.464</v>
      </c>
      <c r="BO349" s="64">
        <f>IFERROR(1/J349*(X349/H349),"0")</f>
        <v>0.45787545787545786</v>
      </c>
      <c r="BP349" s="64">
        <f>IFERROR(1/J349*(Y349/H349),"0")</f>
        <v>0.46428571428571425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25.641025641025642</v>
      </c>
      <c r="Y351" s="703">
        <f>IFERROR(Y348/H348,"0")+IFERROR(Y349/H349,"0")+IFERROR(Y350/H350,"0")</f>
        <v>26</v>
      </c>
      <c r="Z351" s="703">
        <f>IFERROR(IF(Z348="",0,Z348),"0")+IFERROR(IF(Z349="",0,Z349),"0")+IFERROR(IF(Z350="",0,Z350),"0")</f>
        <v>0.5655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200</v>
      </c>
      <c r="Y352" s="703">
        <f>IFERROR(SUM(Y348:Y350),"0")</f>
        <v>202.79999999999998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200</v>
      </c>
      <c r="Y357" s="702">
        <f>IFERROR(IF(X357="",0,CEILING((X357/$H357),1)*$H357),"")</f>
        <v>201.45</v>
      </c>
      <c r="Z357" s="36">
        <f>IFERROR(IF(Y357=0,"",ROUNDUP(Y357/H357,0)*0.00753),"")</f>
        <v>0.59487000000000001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227.45098039215688</v>
      </c>
      <c r="BN357" s="64">
        <f>IFERROR(Y357*I357/H357,"0")</f>
        <v>229.1</v>
      </c>
      <c r="BO357" s="64">
        <f>IFERROR(1/J357*(X357/H357),"0")</f>
        <v>0.50276520864756158</v>
      </c>
      <c r="BP357" s="64">
        <f>IFERROR(1/J357*(Y357/H357),"0")</f>
        <v>0.50641025641025639</v>
      </c>
    </row>
    <row r="358" spans="1:68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78.431372549019613</v>
      </c>
      <c r="Y358" s="703">
        <f>IFERROR(Y354/H354,"0")+IFERROR(Y355/H355,"0")+IFERROR(Y356/H356,"0")+IFERROR(Y357/H357,"0")</f>
        <v>79</v>
      </c>
      <c r="Z358" s="703">
        <f>IFERROR(IF(Z354="",0,Z354),"0")+IFERROR(IF(Z355="",0,Z355),"0")+IFERROR(IF(Z356="",0,Z356),"0")+IFERROR(IF(Z357="",0,Z357),"0")</f>
        <v>0.59487000000000001</v>
      </c>
      <c r="AA358" s="704"/>
      <c r="AB358" s="704"/>
      <c r="AC358" s="704"/>
    </row>
    <row r="359" spans="1:68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200</v>
      </c>
      <c r="Y359" s="703">
        <f>IFERROR(SUM(Y354:Y357),"0")</f>
        <v>201.45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10</v>
      </c>
      <c r="Y361" s="702">
        <f>IFERROR(IF(X361="",0,CEILING((X361/$H361),1)*$H361),"")</f>
        <v>10</v>
      </c>
      <c r="Z361" s="36">
        <f>IFERROR(IF(Y361=0,"",ROUNDUP(Y361/H361,0)*0.00474),"")</f>
        <v>2.3700000000000002E-2</v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11.200000000000001</v>
      </c>
      <c r="BN361" s="64">
        <f>IFERROR(Y361*I361/H361,"0")</f>
        <v>11.200000000000001</v>
      </c>
      <c r="BO361" s="64">
        <f>IFERROR(1/J361*(X361/H361),"0")</f>
        <v>2.1008403361344536E-2</v>
      </c>
      <c r="BP361" s="64">
        <f>IFERROR(1/J361*(Y361/H361),"0")</f>
        <v>2.1008403361344536E-2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20</v>
      </c>
      <c r="Y362" s="702">
        <f>IFERROR(IF(X362="",0,CEILING((X362/$H362),1)*$H362),"")</f>
        <v>20</v>
      </c>
      <c r="Z362" s="36">
        <f>IFERROR(IF(Y362=0,"",ROUNDUP(Y362/H362,0)*0.00474),"")</f>
        <v>4.7400000000000005E-2</v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22.400000000000002</v>
      </c>
      <c r="BN362" s="64">
        <f>IFERROR(Y362*I362/H362,"0")</f>
        <v>22.400000000000002</v>
      </c>
      <c r="BO362" s="64">
        <f>IFERROR(1/J362*(X362/H362),"0")</f>
        <v>4.2016806722689072E-2</v>
      </c>
      <c r="BP362" s="64">
        <f>IFERROR(1/J362*(Y362/H362),"0")</f>
        <v>4.2016806722689072E-2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10</v>
      </c>
      <c r="Y363" s="702">
        <f>IFERROR(IF(X363="",0,CEILING((X363/$H363),1)*$H363),"")</f>
        <v>10</v>
      </c>
      <c r="Z363" s="36">
        <f>IFERROR(IF(Y363=0,"",ROUNDUP(Y363/H363,0)*0.00474),"")</f>
        <v>2.3700000000000002E-2</v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11.200000000000001</v>
      </c>
      <c r="BN363" s="64">
        <f>IFERROR(Y363*I363/H363,"0")</f>
        <v>11.200000000000001</v>
      </c>
      <c r="BO363" s="64">
        <f>IFERROR(1/J363*(X363/H363),"0")</f>
        <v>2.1008403361344536E-2</v>
      </c>
      <c r="BP363" s="64">
        <f>IFERROR(1/J363*(Y363/H363),"0")</f>
        <v>2.1008403361344536E-2</v>
      </c>
    </row>
    <row r="364" spans="1:68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20</v>
      </c>
      <c r="Y364" s="703">
        <f>IFERROR(Y361/H361,"0")+IFERROR(Y362/H362,"0")+IFERROR(Y363/H363,"0")</f>
        <v>20</v>
      </c>
      <c r="Z364" s="703">
        <f>IFERROR(IF(Z361="",0,Z361),"0")+IFERROR(IF(Z362="",0,Z362),"0")+IFERROR(IF(Z363="",0,Z363),"0")</f>
        <v>9.4800000000000009E-2</v>
      </c>
      <c r="AA364" s="704"/>
      <c r="AB364" s="704"/>
      <c r="AC364" s="704"/>
    </row>
    <row r="365" spans="1:68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40</v>
      </c>
      <c r="Y365" s="703">
        <f>IFERROR(SUM(Y361:Y363),"0")</f>
        <v>40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300</v>
      </c>
      <c r="Y380" s="702">
        <f t="shared" ref="Y380:Y390" si="67">IFERROR(IF(X380="",0,CEILING((X380/$H380),1)*$H380),"")</f>
        <v>300</v>
      </c>
      <c r="Z380" s="36">
        <f>IFERROR(IF(Y380=0,"",ROUNDUP(Y380/H380,0)*0.02175),"")</f>
        <v>0.43499999999999994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309.60000000000002</v>
      </c>
      <c r="BN380" s="64">
        <f t="shared" ref="BN380:BN390" si="69">IFERROR(Y380*I380/H380,"0")</f>
        <v>309.60000000000002</v>
      </c>
      <c r="BO380" s="64">
        <f t="shared" ref="BO380:BO390" si="70">IFERROR(1/J380*(X380/H380),"0")</f>
        <v>0.41666666666666663</v>
      </c>
      <c r="BP380" s="64">
        <f t="shared" ref="BP380:BP390" si="71">IFERROR(1/J380*(Y380/H380),"0")</f>
        <v>0.41666666666666663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20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0.43499999999999994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300</v>
      </c>
      <c r="Y392" s="703">
        <f>IFERROR(SUM(Y380:Y390),"0")</f>
        <v>300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hidden="1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0</v>
      </c>
      <c r="Y394" s="702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0</v>
      </c>
      <c r="Y396" s="703">
        <f>IFERROR(Y394/H394,"0")+IFERROR(Y395/H395,"0")</f>
        <v>0</v>
      </c>
      <c r="Z396" s="703">
        <f>IFERROR(IF(Z394="",0,Z394),"0")+IFERROR(IF(Z395="",0,Z395),"0")</f>
        <v>0</v>
      </c>
      <c r="AA396" s="704"/>
      <c r="AB396" s="704"/>
      <c r="AC396" s="704"/>
    </row>
    <row r="397" spans="1:68" hidden="1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0</v>
      </c>
      <c r="Y397" s="703">
        <f>IFERROR(SUM(Y394:Y395),"0")</f>
        <v>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500</v>
      </c>
      <c r="Y416" s="702">
        <f t="shared" si="72"/>
        <v>504</v>
      </c>
      <c r="Z416" s="36">
        <f t="shared" si="73"/>
        <v>0.91349999999999998</v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520</v>
      </c>
      <c r="BN416" s="64">
        <f t="shared" si="75"/>
        <v>524.16</v>
      </c>
      <c r="BO416" s="64">
        <f t="shared" si="76"/>
        <v>0.74404761904761896</v>
      </c>
      <c r="BP416" s="64">
        <f t="shared" si="77"/>
        <v>0.75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41.666666666666664</v>
      </c>
      <c r="Y418" s="703">
        <f>IFERROR(Y411/H411,"0")+IFERROR(Y412/H412,"0")+IFERROR(Y413/H413,"0")+IFERROR(Y414/H414,"0")+IFERROR(Y415/H415,"0")+IFERROR(Y416/H416,"0")+IFERROR(Y417/H417,"0")</f>
        <v>42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0.91349999999999998</v>
      </c>
      <c r="AA418" s="704"/>
      <c r="AB418" s="704"/>
      <c r="AC418" s="704"/>
    </row>
    <row r="419" spans="1:68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500</v>
      </c>
      <c r="Y419" s="703">
        <f>IFERROR(SUM(Y411:Y417),"0")</f>
        <v>504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50</v>
      </c>
      <c r="Y421" s="702">
        <f>IFERROR(IF(X421="",0,CEILING((X421/$H421),1)*$H421),"")</f>
        <v>52.56</v>
      </c>
      <c r="Z421" s="36">
        <f>IFERROR(IF(Y421=0,"",ROUNDUP(Y421/H421,0)*0.00753),"")</f>
        <v>9.0359999999999996E-2</v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52.968036529680361</v>
      </c>
      <c r="BN421" s="64">
        <f>IFERROR(Y421*I421/H421,"0")</f>
        <v>55.68</v>
      </c>
      <c r="BO421" s="64">
        <f>IFERROR(1/J421*(X421/H421),"0")</f>
        <v>7.3176443039456737E-2</v>
      </c>
      <c r="BP421" s="64">
        <f>IFERROR(1/J421*(Y421/H421),"0")</f>
        <v>7.6923076923076927E-2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11.415525114155251</v>
      </c>
      <c r="Y423" s="703">
        <f>IFERROR(Y421/H421,"0")+IFERROR(Y422/H422,"0")</f>
        <v>12</v>
      </c>
      <c r="Z423" s="703">
        <f>IFERROR(IF(Z421="",0,Z421),"0")+IFERROR(IF(Z422="",0,Z422),"0")</f>
        <v>9.0359999999999996E-2</v>
      </c>
      <c r="AA423" s="704"/>
      <c r="AB423" s="704"/>
      <c r="AC423" s="704"/>
    </row>
    <row r="424" spans="1:68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50</v>
      </c>
      <c r="Y424" s="703">
        <f>IFERROR(SUM(Y421:Y422),"0")</f>
        <v>52.56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500</v>
      </c>
      <c r="Y428" s="702">
        <f>IFERROR(IF(X428="",0,CEILING((X428/$H428),1)*$H428),"")</f>
        <v>501.59999999999997</v>
      </c>
      <c r="Z428" s="36">
        <f>IFERROR(IF(Y428=0,"",ROUNDUP(Y428/H428,0)*0.00753),"")</f>
        <v>1.5737700000000001</v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559.16666666666674</v>
      </c>
      <c r="BN428" s="64">
        <f>IFERROR(Y428*I428/H428,"0")</f>
        <v>560.95600000000002</v>
      </c>
      <c r="BO428" s="64">
        <f>IFERROR(1/J428*(X428/H428),"0")</f>
        <v>1.3354700854700854</v>
      </c>
      <c r="BP428" s="64">
        <f>IFERROR(1/J428*(Y428/H428),"0")</f>
        <v>1.3397435897435896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208.33333333333334</v>
      </c>
      <c r="Y431" s="703">
        <f>IFERROR(Y426/H426,"0")+IFERROR(Y427/H427,"0")+IFERROR(Y428/H428,"0")+IFERROR(Y429/H429,"0")+IFERROR(Y430/H430,"0")</f>
        <v>209</v>
      </c>
      <c r="Z431" s="703">
        <f>IFERROR(IF(Z426="",0,Z426),"0")+IFERROR(IF(Z427="",0,Z427),"0")+IFERROR(IF(Z428="",0,Z428),"0")+IFERROR(IF(Z429="",0,Z429),"0")+IFERROR(IF(Z430="",0,Z430),"0")</f>
        <v>1.5737700000000001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500</v>
      </c>
      <c r="Y432" s="703">
        <f>IFERROR(SUM(Y426:Y430),"0")</f>
        <v>501.59999999999997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150</v>
      </c>
      <c r="Y446" s="702">
        <f t="shared" si="78"/>
        <v>151.20000000000002</v>
      </c>
      <c r="Z446" s="36">
        <f>IFERROR(IF(Y446=0,"",ROUNDUP(Y446/H446,0)*0.00753),"")</f>
        <v>0.27107999999999999</v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158.21428571428569</v>
      </c>
      <c r="BN446" s="64">
        <f t="shared" si="80"/>
        <v>159.47999999999999</v>
      </c>
      <c r="BO446" s="64">
        <f t="shared" si="81"/>
        <v>0.22893772893772893</v>
      </c>
      <c r="BP446" s="64">
        <f t="shared" si="82"/>
        <v>0.23076923076923075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200</v>
      </c>
      <c r="Y448" s="702">
        <f t="shared" si="78"/>
        <v>201.60000000000002</v>
      </c>
      <c r="Z448" s="36">
        <f>IFERROR(IF(Y448=0,"",ROUNDUP(Y448/H448,0)*0.00753),"")</f>
        <v>0.36143999999999998</v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210.95238095238093</v>
      </c>
      <c r="BN448" s="64">
        <f t="shared" si="80"/>
        <v>212.64000000000001</v>
      </c>
      <c r="BO448" s="64">
        <f t="shared" si="81"/>
        <v>0.30525030525030528</v>
      </c>
      <c r="BP448" s="64">
        <f t="shared" si="82"/>
        <v>0.30769230769230771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83.333333333333343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84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0.63251999999999997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350</v>
      </c>
      <c r="Y465" s="703">
        <f>IFERROR(SUM(Y444:Y463),"0")</f>
        <v>352.80000000000007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150</v>
      </c>
      <c r="Y481" s="702">
        <f>IFERROR(IF(X481="",0,CEILING((X481/$H481),1)*$H481),"")</f>
        <v>151.20000000000002</v>
      </c>
      <c r="Z481" s="36">
        <f>IFERROR(IF(Y481=0,"",ROUNDUP(Y481/H481,0)*0.00753),"")</f>
        <v>0.27107999999999999</v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158.21428571428569</v>
      </c>
      <c r="BN481" s="64">
        <f>IFERROR(Y481*I481/H481,"0")</f>
        <v>159.47999999999999</v>
      </c>
      <c r="BO481" s="64">
        <f>IFERROR(1/J481*(X481/H481),"0")</f>
        <v>0.22893772893772893</v>
      </c>
      <c r="BP481" s="64">
        <f>IFERROR(1/J481*(Y481/H481),"0")</f>
        <v>0.23076923076923075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35.714285714285715</v>
      </c>
      <c r="Y486" s="703">
        <f>IFERROR(Y481/H481,"0")+IFERROR(Y482/H482,"0")+IFERROR(Y483/H483,"0")+IFERROR(Y484/H484,"0")+IFERROR(Y485/H485,"0")</f>
        <v>36</v>
      </c>
      <c r="Z486" s="703">
        <f>IFERROR(IF(Z481="",0,Z481),"0")+IFERROR(IF(Z482="",0,Z482),"0")+IFERROR(IF(Z483="",0,Z483),"0")+IFERROR(IF(Z484="",0,Z484),"0")+IFERROR(IF(Z485="",0,Z485),"0")</f>
        <v>0.27107999999999999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150</v>
      </c>
      <c r="Y487" s="703">
        <f>IFERROR(SUM(Y481:Y485),"0")</f>
        <v>151.20000000000002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1200</v>
      </c>
      <c r="Y510" s="702">
        <f t="shared" si="84"/>
        <v>1203.8400000000001</v>
      </c>
      <c r="Z510" s="36">
        <f t="shared" si="85"/>
        <v>2.72688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1281.8181818181818</v>
      </c>
      <c r="BN510" s="64">
        <f t="shared" si="87"/>
        <v>1285.92</v>
      </c>
      <c r="BO510" s="64">
        <f t="shared" si="88"/>
        <v>2.1853146853146854</v>
      </c>
      <c r="BP510" s="64">
        <f t="shared" si="89"/>
        <v>2.1923076923076925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1200</v>
      </c>
      <c r="Y512" s="702">
        <f t="shared" si="84"/>
        <v>1203.8400000000001</v>
      </c>
      <c r="Z512" s="36">
        <f t="shared" si="85"/>
        <v>2.72688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1281.8181818181818</v>
      </c>
      <c r="BN512" s="64">
        <f t="shared" si="87"/>
        <v>1285.92</v>
      </c>
      <c r="BO512" s="64">
        <f t="shared" si="88"/>
        <v>2.1853146853146854</v>
      </c>
      <c r="BP512" s="64">
        <f t="shared" si="89"/>
        <v>2.1923076923076925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200</v>
      </c>
      <c r="Y514" s="702">
        <f t="shared" si="84"/>
        <v>201.6</v>
      </c>
      <c r="Z514" s="36">
        <f>IFERROR(IF(Y514=0,"",ROUNDUP(Y514/H514,0)*0.00902),"")</f>
        <v>0.50512000000000001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211.66666666666666</v>
      </c>
      <c r="BN514" s="64">
        <f t="shared" si="87"/>
        <v>213.35999999999999</v>
      </c>
      <c r="BO514" s="64">
        <f t="shared" si="88"/>
        <v>0.4208754208754209</v>
      </c>
      <c r="BP514" s="64">
        <f t="shared" si="89"/>
        <v>0.42424242424242425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510.10101010101005</v>
      </c>
      <c r="Y515" s="703">
        <f>IFERROR(Y507/H507,"0")+IFERROR(Y508/H508,"0")+IFERROR(Y509/H509,"0")+IFERROR(Y510/H510,"0")+IFERROR(Y511/H511,"0")+IFERROR(Y512/H512,"0")+IFERROR(Y513/H513,"0")+IFERROR(Y514/H514,"0")</f>
        <v>512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5.9588799999999997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2600</v>
      </c>
      <c r="Y516" s="703">
        <f>IFERROR(SUM(Y507:Y514),"0")</f>
        <v>2609.2800000000002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1500</v>
      </c>
      <c r="Y518" s="702">
        <f>IFERROR(IF(X518="",0,CEILING((X518/$H518),1)*$H518),"")</f>
        <v>1504.8000000000002</v>
      </c>
      <c r="Z518" s="36">
        <f>IFERROR(IF(Y518=0,"",ROUNDUP(Y518/H518,0)*0.01196),"")</f>
        <v>3.4085999999999999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1602.2727272727273</v>
      </c>
      <c r="BN518" s="64">
        <f>IFERROR(Y518*I518/H518,"0")</f>
        <v>1607.3999999999999</v>
      </c>
      <c r="BO518" s="64">
        <f>IFERROR(1/J518*(X518/H518),"0")</f>
        <v>2.7316433566433567</v>
      </c>
      <c r="BP518" s="64">
        <f>IFERROR(1/J518*(Y518/H518),"0")</f>
        <v>2.7403846153846154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284.09090909090907</v>
      </c>
      <c r="Y520" s="703">
        <f>IFERROR(Y518/H518,"0")+IFERROR(Y519/H519,"0")</f>
        <v>285</v>
      </c>
      <c r="Z520" s="703">
        <f>IFERROR(IF(Z518="",0,Z518),"0")+IFERROR(IF(Z519="",0,Z519),"0")</f>
        <v>3.4085999999999999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1500</v>
      </c>
      <c r="Y521" s="703">
        <f>IFERROR(SUM(Y518:Y519),"0")</f>
        <v>1504.8000000000002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hidden="1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700</v>
      </c>
      <c r="Y524" s="702">
        <f t="shared" si="90"/>
        <v>702.24</v>
      </c>
      <c r="Z524" s="36">
        <f>IFERROR(IF(Y524=0,"",ROUNDUP(Y524/H524,0)*0.01196),"")</f>
        <v>1.5906800000000001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747.72727272727275</v>
      </c>
      <c r="BN524" s="64">
        <f t="shared" si="92"/>
        <v>750.11999999999989</v>
      </c>
      <c r="BO524" s="64">
        <f t="shared" si="93"/>
        <v>1.2747668997668997</v>
      </c>
      <c r="BP524" s="64">
        <f t="shared" si="94"/>
        <v>1.278846153846154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700</v>
      </c>
      <c r="Y525" s="702">
        <f t="shared" si="90"/>
        <v>702.24</v>
      </c>
      <c r="Z525" s="36">
        <f>IFERROR(IF(Y525=0,"",ROUNDUP(Y525/H525,0)*0.01196),"")</f>
        <v>1.5906800000000001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747.72727272727275</v>
      </c>
      <c r="BN525" s="64">
        <f t="shared" si="92"/>
        <v>750.11999999999989</v>
      </c>
      <c r="BO525" s="64">
        <f t="shared" si="93"/>
        <v>1.2747668997668997</v>
      </c>
      <c r="BP525" s="64">
        <f t="shared" si="94"/>
        <v>1.278846153846154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265.15151515151513</v>
      </c>
      <c r="Y529" s="703">
        <f>IFERROR(Y523/H523,"0")+IFERROR(Y524/H524,"0")+IFERROR(Y525/H525,"0")+IFERROR(Y526/H526,"0")+IFERROR(Y527/H527,"0")+IFERROR(Y528/H528,"0")</f>
        <v>266</v>
      </c>
      <c r="Z529" s="703">
        <f>IFERROR(IF(Z523="",0,Z523),"0")+IFERROR(IF(Z524="",0,Z524),"0")+IFERROR(IF(Z525="",0,Z525),"0")+IFERROR(IF(Z526="",0,Z526),"0")+IFERROR(IF(Z527="",0,Z527),"0")+IFERROR(IF(Z528="",0,Z528),"0")</f>
        <v>3.1813600000000002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1400</v>
      </c>
      <c r="Y530" s="703">
        <f>IFERROR(SUM(Y523:Y528),"0")</f>
        <v>1404.48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400</v>
      </c>
      <c r="Y547" s="702">
        <f t="shared" si="95"/>
        <v>408</v>
      </c>
      <c r="Z547" s="36">
        <f>IFERROR(IF(Y547=0,"",ROUNDUP(Y547/H547,0)*0.02175),"")</f>
        <v>0.73949999999999994</v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416</v>
      </c>
      <c r="BN547" s="64">
        <f t="shared" si="97"/>
        <v>424.32</v>
      </c>
      <c r="BO547" s="64">
        <f t="shared" si="98"/>
        <v>0.59523809523809523</v>
      </c>
      <c r="BP547" s="64">
        <f t="shared" si="99"/>
        <v>0.6071428571428571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33.333333333333336</v>
      </c>
      <c r="Y552" s="703">
        <f>IFERROR(Y545/H545,"0")+IFERROR(Y546/H546,"0")+IFERROR(Y547/H547,"0")+IFERROR(Y548/H548,"0")+IFERROR(Y549/H549,"0")+IFERROR(Y550/H550,"0")+IFERROR(Y551/H551,"0")</f>
        <v>34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0.73949999999999994</v>
      </c>
      <c r="AA552" s="704"/>
      <c r="AB552" s="704"/>
      <c r="AC552" s="704"/>
    </row>
    <row r="553" spans="1:68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400</v>
      </c>
      <c r="Y553" s="703">
        <f>IFERROR(SUM(Y545:Y551),"0")</f>
        <v>408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300</v>
      </c>
      <c r="Y572" s="702">
        <f>IFERROR(IF(X572="",0,CEILING((X572/$H572),1)*$H572),"")</f>
        <v>304.2</v>
      </c>
      <c r="Z572" s="36">
        <f>IFERROR(IF(Y572=0,"",ROUNDUP(Y572/H572,0)*0.02175),"")</f>
        <v>0.84824999999999995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321.69230769230774</v>
      </c>
      <c r="BN572" s="64">
        <f>IFERROR(Y572*I572/H572,"0")</f>
        <v>326.19600000000003</v>
      </c>
      <c r="BO572" s="64">
        <f>IFERROR(1/J572*(X572/H572),"0")</f>
        <v>0.6868131868131867</v>
      </c>
      <c r="BP572" s="64">
        <f>IFERROR(1/J572*(Y572/H572),"0")</f>
        <v>0.6964285714285714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38.46153846153846</v>
      </c>
      <c r="Y576" s="703">
        <f>IFERROR(Y572/H572,"0")+IFERROR(Y573/H573,"0")+IFERROR(Y574/H574,"0")+IFERROR(Y575/H575,"0")</f>
        <v>39</v>
      </c>
      <c r="Z576" s="703">
        <f>IFERROR(IF(Z572="",0,Z572),"0")+IFERROR(IF(Z573="",0,Z573),"0")+IFERROR(IF(Z574="",0,Z574),"0")+IFERROR(IF(Z575="",0,Z575),"0")</f>
        <v>0.84824999999999995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300</v>
      </c>
      <c r="Y577" s="703">
        <f>IFERROR(SUM(Y572:Y575),"0")</f>
        <v>304.2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14990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15128.2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16011.045202645437</v>
      </c>
      <c r="Y604" s="703">
        <f>IFERROR(SUM(BN22:BN600),"0")</f>
        <v>16157.351999999999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29</v>
      </c>
      <c r="Y605" s="38">
        <f>ROUNDUP(SUM(BP22:BP600),0)</f>
        <v>30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16736.045202645437</v>
      </c>
      <c r="Y606" s="703">
        <f>GrossWeightTotalR+PalletQtyTotalR*25</f>
        <v>16907.351999999999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3145.9372446299585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3169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35.107949999999995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257.20000000000005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810</v>
      </c>
      <c r="E613" s="46">
        <f>IFERROR(Y104*1,"0")+IFERROR(Y105*1,"0")+IFERROR(Y106*1,"0")+IFERROR(Y110*1,"0")+IFERROR(Y111*1,"0")+IFERROR(Y112*1,"0")+IFERROR(Y113*1,"0")+IFERROR(Y114*1,"0")</f>
        <v>1366.38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1213.6500000000001</v>
      </c>
      <c r="G613" s="46">
        <f>IFERROR(Y150*1,"0")+IFERROR(Y151*1,"0")+IFERROR(Y155*1,"0")+IFERROR(Y156*1,"0")+IFERROR(Y160*1,"0")+IFERROR(Y161*1,"0")</f>
        <v>102.4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50.400000000000006</v>
      </c>
      <c r="I613" s="46">
        <f>IFERROR(Y188*1,"0")+IFERROR(Y192*1,"0")+IFERROR(Y193*1,"0")+IFERROR(Y194*1,"0")+IFERROR(Y195*1,"0")+IFERROR(Y196*1,"0")+IFERROR(Y197*1,"0")+IFERROR(Y198*1,"0")+IFERROR(Y199*1,"0")</f>
        <v>201.60000000000002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2017.8000000000002</v>
      </c>
      <c r="K613" s="46">
        <f>IFERROR(Y247*1,"0")+IFERROR(Y248*1,"0")+IFERROR(Y249*1,"0")+IFERROR(Y250*1,"0")+IFERROR(Y251*1,"0")+IFERROR(Y252*1,"0")+IFERROR(Y253*1,"0")+IFERROR(Y254*1,"0")</f>
        <v>104.39999999999999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216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251.2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444.25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300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1058.1599999999999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352.80000000000007</v>
      </c>
      <c r="Z613" s="46">
        <f>IFERROR(Y477*1,"0")+IFERROR(Y481*1,"0")+IFERROR(Y482*1,"0")+IFERROR(Y483*1,"0")+IFERROR(Y484*1,"0")+IFERROR(Y485*1,"0")+IFERROR(Y489*1,"0")</f>
        <v>151.20000000000002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5518.5599999999995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712.2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400,00"/>
        <filter val="1 500,00"/>
        <filter val="10,00"/>
        <filter val="100,00"/>
        <filter val="11,42"/>
        <filter val="129,63"/>
        <filter val="14 990,00"/>
        <filter val="150,00"/>
        <filter val="155,56"/>
        <filter val="16 011,05"/>
        <filter val="16 736,05"/>
        <filter val="18,52"/>
        <filter val="2 600,00"/>
        <filter val="20,00"/>
        <filter val="200,00"/>
        <filter val="208,33"/>
        <filter val="210,44"/>
        <filter val="222,22"/>
        <filter val="25,64"/>
        <filter val="250,00"/>
        <filter val="265,15"/>
        <filter val="284,09"/>
        <filter val="29"/>
        <filter val="3 145,94"/>
        <filter val="300,00"/>
        <filter val="31,02"/>
        <filter val="31,25"/>
        <filter val="33,33"/>
        <filter val="35,71"/>
        <filter val="350,00"/>
        <filter val="38,46"/>
        <filter val="381,01"/>
        <filter val="40,00"/>
        <filter val="400,00"/>
        <filter val="41,67"/>
        <filter val="47,62"/>
        <filter val="5,95"/>
        <filter val="50,00"/>
        <filter val="500,00"/>
        <filter val="510,10"/>
        <filter val="54,44"/>
        <filter val="55,56"/>
        <filter val="600,00"/>
        <filter val="700,00"/>
        <filter val="750,00"/>
        <filter val="78,43"/>
        <filter val="8,62"/>
        <filter val="800,00"/>
        <filter val="83,33"/>
        <filter val="87,50"/>
        <filter val="9,26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2024-10-18T10:33:01Z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