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7FCD01-BC08-435C-891C-EC80EB367B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Y61" i="1"/>
  <c r="Z66" i="1"/>
  <c r="BN64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J9" i="1"/>
  <c r="X289" i="1"/>
  <c r="X288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F9" i="1"/>
  <c r="F10" i="1"/>
  <c r="BN22" i="1"/>
  <c r="BP22" i="1"/>
  <c r="Y23" i="1"/>
  <c r="Z32" i="1"/>
  <c r="BN28" i="1"/>
  <c r="BP28" i="1"/>
  <c r="BN30" i="1"/>
  <c r="X290" i="1"/>
  <c r="Y40" i="1"/>
  <c r="BN43" i="1"/>
  <c r="BP43" i="1"/>
  <c r="Y44" i="1"/>
  <c r="Z60" i="1"/>
  <c r="BN48" i="1"/>
  <c r="BP48" i="1"/>
  <c r="BN50" i="1"/>
  <c r="BN52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6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8" i="1" l="1"/>
  <c r="Y287" i="1"/>
  <c r="Y289" i="1" s="1"/>
  <c r="Y286" i="1"/>
  <c r="Y290" i="1"/>
  <c r="C299" i="1" l="1"/>
  <c r="A299" i="1"/>
  <c r="B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<sst xmlns="http://schemas.openxmlformats.org/spreadsheetml/2006/main" count="1453" uniqueCount="495">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</sst>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topLeftCell="A195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45586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0.45833333333333331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28</v>
      </c>
      <c r="Y28" s="31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84</v>
      </c>
      <c r="Y30" s="313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112</v>
      </c>
      <c r="Y32" s="314">
        <f>IFERROR(SUM(Y28:Y31),"0")</f>
        <v>112</v>
      </c>
      <c r="Z32" s="314">
        <f>IFERROR(IF(Z28="",0,Z28),"0")+IFERROR(IF(Z29="",0,Z29),"0")+IFERROR(IF(Z30="",0,Z30),"0")+IFERROR(IF(Z31="",0,Z31),"0")</f>
        <v>1.05392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168</v>
      </c>
      <c r="Y33" s="314">
        <f>IFERROR(SUMPRODUCT(Y28:Y31*H28:H31),"0")</f>
        <v>168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12</v>
      </c>
      <c r="Y36" s="31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24</v>
      </c>
      <c r="Y39" s="314">
        <f>IFERROR(SUM(Y36:Y38),"0")</f>
        <v>24</v>
      </c>
      <c r="Z39" s="314">
        <f>IFERROR(IF(Z36="",0,Z36),"0")+IFERROR(IF(Z37="",0,Z37),"0")+IFERROR(IF(Z38="",0,Z38),"0")</f>
        <v>0.372</v>
      </c>
      <c r="AA39" s="315"/>
      <c r="AB39" s="315"/>
      <c r="AC39" s="315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144</v>
      </c>
      <c r="Y40" s="314">
        <f>IFERROR(SUMPRODUCT(Y36:Y38*H36:H38),"0")</f>
        <v>144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hidden="1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idden="1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hidden="1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24</v>
      </c>
      <c r="Y50" s="313">
        <f t="shared" si="0"/>
        <v>24</v>
      </c>
      <c r="Z50" s="36">
        <f t="shared" si="1"/>
        <v>0.372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179.66399999999999</v>
      </c>
      <c r="BN50" s="67">
        <f t="shared" si="3"/>
        <v>179.66399999999999</v>
      </c>
      <c r="BO50" s="67">
        <f t="shared" si="4"/>
        <v>0.2857142857142857</v>
      </c>
      <c r="BP50" s="67">
        <f t="shared" si="5"/>
        <v>0.2857142857142857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48</v>
      </c>
      <c r="Y54" s="313">
        <f t="shared" si="0"/>
        <v>48</v>
      </c>
      <c r="Z54" s="36">
        <f t="shared" si="1"/>
        <v>0.74399999999999999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356.64</v>
      </c>
      <c r="BN54" s="67">
        <f t="shared" si="3"/>
        <v>356.64</v>
      </c>
      <c r="BO54" s="67">
        <f t="shared" si="4"/>
        <v>0.5714285714285714</v>
      </c>
      <c r="BP54" s="67">
        <f t="shared" si="5"/>
        <v>0.5714285714285714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84</v>
      </c>
      <c r="Y60" s="314">
        <f>IFERROR(SUM(Y48:Y59),"0")</f>
        <v>84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1.302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604.80000000000007</v>
      </c>
      <c r="Y61" s="314">
        <f>IFERROR(SUMPRODUCT(Y48:Y59*H48:H59),"0")</f>
        <v>604.80000000000007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216</v>
      </c>
      <c r="Y65" s="313">
        <f>IFERROR(IF(X65="","",X65),"")</f>
        <v>216</v>
      </c>
      <c r="Z65" s="36">
        <f>IFERROR(IF(X65="","",X65*0.00866),"")</f>
        <v>1.8705599999999998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1126.0511999999999</v>
      </c>
      <c r="BN65" s="67">
        <f>IFERROR(Y65*I65,"0")</f>
        <v>1126.0511999999999</v>
      </c>
      <c r="BO65" s="67">
        <f>IFERROR(X65/J65,"0")</f>
        <v>1.5</v>
      </c>
      <c r="BP65" s="67">
        <f>IFERROR(Y65/J65,"0")</f>
        <v>1.5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216</v>
      </c>
      <c r="Y66" s="314">
        <f>IFERROR(SUM(Y64:Y65),"0")</f>
        <v>216</v>
      </c>
      <c r="Z66" s="314">
        <f>IFERROR(IF(Z64="",0,Z64),"0")+IFERROR(IF(Z65="",0,Z65),"0")</f>
        <v>1.8705599999999998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1080</v>
      </c>
      <c r="Y67" s="314">
        <f>IFERROR(SUMPRODUCT(Y64:Y65*H64:H65),"0")</f>
        <v>1080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14</v>
      </c>
      <c r="Y81" s="313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28</v>
      </c>
      <c r="Y82" s="313">
        <f t="shared" si="6"/>
        <v>28</v>
      </c>
      <c r="Z82" s="36">
        <f t="shared" si="7"/>
        <v>0.50063999999999997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28</v>
      </c>
      <c r="Y83" s="313">
        <f t="shared" si="6"/>
        <v>28</v>
      </c>
      <c r="Z83" s="36">
        <f t="shared" si="7"/>
        <v>0.50063999999999997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28</v>
      </c>
      <c r="Y84" s="313">
        <f t="shared" si="6"/>
        <v>28</v>
      </c>
      <c r="Z84" s="36">
        <f t="shared" si="7"/>
        <v>0.50063999999999997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98</v>
      </c>
      <c r="Y85" s="313">
        <f t="shared" si="6"/>
        <v>98</v>
      </c>
      <c r="Z85" s="36">
        <f t="shared" si="7"/>
        <v>1.75224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196</v>
      </c>
      <c r="Y87" s="314">
        <f>IFERROR(SUM(Y81:Y86),"0")</f>
        <v>196</v>
      </c>
      <c r="Z87" s="314">
        <f>IFERROR(IF(Z81="",0,Z81),"0")+IFERROR(IF(Z82="",0,Z82),"0")+IFERROR(IF(Z83="",0,Z83),"0")+IFERROR(IF(Z84="",0,Z84),"0")+IFERROR(IF(Z85="",0,Z85),"0")+IFERROR(IF(Z86="",0,Z86),"0")</f>
        <v>3.50448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714</v>
      </c>
      <c r="Y88" s="314">
        <f>IFERROR(SUMPRODUCT(Y81:Y86*H81:H86),"0")</f>
        <v>714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14</v>
      </c>
      <c r="Y92" s="313">
        <f>IFERROR(IF(X92="","",X92),"")</f>
        <v>14</v>
      </c>
      <c r="Z92" s="36">
        <f>IFERROR(IF(X92="","",X92*0.01788),"")</f>
        <v>0.25031999999999999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96</v>
      </c>
      <c r="Y93" s="313">
        <f>IFERROR(IF(X93="","",X93),"")</f>
        <v>96</v>
      </c>
      <c r="Z93" s="36">
        <f>IFERROR(IF(X93="","",X93*0.0155),"")</f>
        <v>1.488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332.54399999999998</v>
      </c>
      <c r="BN93" s="67">
        <f>IFERROR(Y93*I93,"0")</f>
        <v>332.54399999999998</v>
      </c>
      <c r="BO93" s="67">
        <f>IFERROR(X93/J93,"0")</f>
        <v>1.1428571428571428</v>
      </c>
      <c r="BP93" s="67">
        <f>IFERROR(Y93/J93,"0")</f>
        <v>1.1428571428571428</v>
      </c>
    </row>
    <row r="94" spans="1:68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124</v>
      </c>
      <c r="Y94" s="314">
        <f>IFERROR(SUM(Y91:Y93),"0")</f>
        <v>124</v>
      </c>
      <c r="Z94" s="314">
        <f>IFERROR(IF(Z91="",0,Z91),"0")+IFERROR(IF(Z92="",0,Z92),"0")+IFERROR(IF(Z93="",0,Z93),"0")</f>
        <v>1.8693599999999999</v>
      </c>
      <c r="AA94" s="315"/>
      <c r="AB94" s="315"/>
      <c r="AC94" s="315"/>
    </row>
    <row r="95" spans="1:68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376.32</v>
      </c>
      <c r="Y95" s="314">
        <f>IFERROR(SUMPRODUCT(Y91:Y93*H91:H93),"0")</f>
        <v>376.32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hidden="1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12</v>
      </c>
      <c r="Y100" s="313">
        <f t="shared" si="12"/>
        <v>12</v>
      </c>
      <c r="Z100" s="36">
        <f t="shared" si="13"/>
        <v>0.186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89.831999999999994</v>
      </c>
      <c r="BN100" s="67">
        <f t="shared" si="15"/>
        <v>89.831999999999994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36</v>
      </c>
      <c r="Y106" s="314">
        <f>IFERROR(SUM(Y98:Y105),"0")</f>
        <v>36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0.55800000000000005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259.20000000000005</v>
      </c>
      <c r="Y107" s="314">
        <f>IFERROR(SUMPRODUCT(Y98:Y105*H98:H105),"0")</f>
        <v>259.20000000000005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224</v>
      </c>
      <c r="Y110" s="313">
        <f>IFERROR(IF(X110="","",X110),"")</f>
        <v>224</v>
      </c>
      <c r="Z110" s="36">
        <f>IFERROR(IF(X110="","",X110*0.01788),"")</f>
        <v>4.0051199999999998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829.60639999999989</v>
      </c>
      <c r="BN110" s="67">
        <f>IFERROR(Y110*I110,"0")</f>
        <v>829.60639999999989</v>
      </c>
      <c r="BO110" s="67">
        <f>IFERROR(X110/J110,"0")</f>
        <v>3.2</v>
      </c>
      <c r="BP110" s="67">
        <f>IFERROR(Y110/J110,"0")</f>
        <v>3.2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294</v>
      </c>
      <c r="Y111" s="313">
        <f>IFERROR(IF(X111="","",X111),"")</f>
        <v>294</v>
      </c>
      <c r="Z111" s="36">
        <f>IFERROR(IF(X111="","",X111*0.01788),"")</f>
        <v>5.2567199999999996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1088.8583999999998</v>
      </c>
      <c r="BN111" s="67">
        <f>IFERROR(Y111*I111,"0")</f>
        <v>1088.8583999999998</v>
      </c>
      <c r="BO111" s="67">
        <f>IFERROR(X111/J111,"0")</f>
        <v>4.2</v>
      </c>
      <c r="BP111" s="67">
        <f>IFERROR(Y111/J111,"0")</f>
        <v>4.2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518</v>
      </c>
      <c r="Y112" s="314">
        <f>IFERROR(SUM(Y110:Y111),"0")</f>
        <v>518</v>
      </c>
      <c r="Z112" s="314">
        <f>IFERROR(IF(Z110="",0,Z110),"0")+IFERROR(IF(Z111="",0,Z111),"0")</f>
        <v>9.2618399999999994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1554</v>
      </c>
      <c r="Y113" s="314">
        <f>IFERROR(SUMPRODUCT(Y110:Y111*H110:H111),"0")</f>
        <v>1554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14</v>
      </c>
      <c r="Y123" s="31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hidden="1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8</v>
      </c>
      <c r="Y134" s="313">
        <f>IFERROR(IF(X134="","",X134),"")</f>
        <v>8</v>
      </c>
      <c r="Z134" s="36">
        <f>IFERROR(IF(X134="","",X134*0.01157),"")</f>
        <v>9.2560000000000003E-2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16.96</v>
      </c>
      <c r="BN134" s="67">
        <f>IFERROR(Y134*I134,"0")</f>
        <v>16.96</v>
      </c>
      <c r="BO134" s="67">
        <f>IFERROR(X134/J134,"0")</f>
        <v>0.1111111111111111</v>
      </c>
      <c r="BP134" s="67">
        <f>IFERROR(Y134/J134,"0")</f>
        <v>0.1111111111111111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6</v>
      </c>
      <c r="Y135" s="313">
        <f>IFERROR(IF(X135="","",X135),"")</f>
        <v>6</v>
      </c>
      <c r="Z135" s="36">
        <f>IFERROR(IF(X135="","",X135*0.01157),"")</f>
        <v>6.9420000000000009E-2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12.72</v>
      </c>
      <c r="BN135" s="67">
        <f>IFERROR(Y135*I135,"0")</f>
        <v>12.72</v>
      </c>
      <c r="BO135" s="67">
        <f>IFERROR(X135/J135,"0")</f>
        <v>8.3333333333333329E-2</v>
      </c>
      <c r="BP135" s="67">
        <f>IFERROR(Y135/J135,"0")</f>
        <v>8.3333333333333329E-2</v>
      </c>
    </row>
    <row r="136" spans="1:68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14</v>
      </c>
      <c r="Y136" s="314">
        <f>IFERROR(SUM(Y134:Y135),"0")</f>
        <v>14</v>
      </c>
      <c r="Z136" s="314">
        <f>IFERROR(IF(Z134="",0,Z134),"0")+IFERROR(IF(Z135="",0,Z135),"0")</f>
        <v>0.16198000000000001</v>
      </c>
      <c r="AA136" s="315"/>
      <c r="AB136" s="315"/>
      <c r="AC136" s="315"/>
    </row>
    <row r="137" spans="1:68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22.400000000000002</v>
      </c>
      <c r="Y137" s="314">
        <f>IFERROR(SUMPRODUCT(Y134:Y135*H134:H135),"0")</f>
        <v>22.400000000000002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24</v>
      </c>
      <c r="Y153" s="313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24</v>
      </c>
      <c r="Y155" s="314">
        <f>IFERROR(SUM(Y151:Y154),"0")</f>
        <v>24</v>
      </c>
      <c r="Z155" s="314">
        <f>IFERROR(IF(Z151="",0,Z151),"0")+IFERROR(IF(Z152="",0,Z152),"0")+IFERROR(IF(Z153="",0,Z153),"0")+IFERROR(IF(Z154="",0,Z154),"0")</f>
        <v>0.20783999999999997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120</v>
      </c>
      <c r="Y156" s="314">
        <f>IFERROR(SUMPRODUCT(Y151:Y154*H151:H154),"0")</f>
        <v>120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56</v>
      </c>
      <c r="Y165" s="313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56</v>
      </c>
      <c r="Y166" s="313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126</v>
      </c>
      <c r="Y168" s="314">
        <f>IFERROR(SUM(Y165:Y167),"0")</f>
        <v>126</v>
      </c>
      <c r="Z168" s="314">
        <f>IFERROR(IF(Z165="",0,Z165),"0")+IFERROR(IF(Z166="",0,Z166),"0")+IFERROR(IF(Z167="",0,Z167),"0")</f>
        <v>2.2528799999999998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378</v>
      </c>
      <c r="Y169" s="314">
        <f>IFERROR(SUMPRODUCT(Y165:Y167*H165:H167),"0")</f>
        <v>378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24</v>
      </c>
      <c r="Y205" s="313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hidden="1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hidden="1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hidden="1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hidden="1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72</v>
      </c>
      <c r="Y253" s="313">
        <f>IFERROR(IF(X253="","",X253),"")</f>
        <v>72</v>
      </c>
      <c r="Z253" s="36">
        <f>IFERROR(IF(X253="","",X253*0.0155),"")</f>
        <v>1.1160000000000001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450.71999999999997</v>
      </c>
      <c r="BN253" s="67">
        <f>IFERROR(Y253*I253,"0")</f>
        <v>450.71999999999997</v>
      </c>
      <c r="BO253" s="67">
        <f>IFERROR(X253/J253,"0")</f>
        <v>0.8571428571428571</v>
      </c>
      <c r="BP253" s="67">
        <f>IFERROR(Y253/J253,"0")</f>
        <v>0.8571428571428571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72</v>
      </c>
      <c r="Y255" s="314">
        <f>IFERROR(SUM(Y253:Y254),"0")</f>
        <v>72</v>
      </c>
      <c r="Z255" s="314">
        <f>IFERROR(IF(Z253="",0,Z253),"0")+IFERROR(IF(Z254="",0,Z254),"0")</f>
        <v>1.1160000000000001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432</v>
      </c>
      <c r="Y256" s="314">
        <f>IFERROR(SUMPRODUCT(Y253:Y254*H253:H254),"0")</f>
        <v>432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98</v>
      </c>
      <c r="Y258" s="313">
        <f>IFERROR(IF(X258="","",X258),"")</f>
        <v>98</v>
      </c>
      <c r="Z258" s="36">
        <f>IFERROR(IF(X258="","",X258*0.00936),"")</f>
        <v>0.91727999999999998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283.27879999999999</v>
      </c>
      <c r="BN258" s="67">
        <f>IFERROR(Y258*I258,"0")</f>
        <v>283.27879999999999</v>
      </c>
      <c r="BO258" s="67">
        <f>IFERROR(X258/J258,"0")</f>
        <v>0.77777777777777779</v>
      </c>
      <c r="BP258" s="67">
        <f>IFERROR(Y258/J258,"0")</f>
        <v>0.77777777777777779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120</v>
      </c>
      <c r="Y259" s="313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628.20000000000005</v>
      </c>
      <c r="BN259" s="67">
        <f>IFERROR(Y259*I259,"0")</f>
        <v>628.20000000000005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218</v>
      </c>
      <c r="Y261" s="314">
        <f>IFERROR(SUM(Y258:Y260),"0")</f>
        <v>218</v>
      </c>
      <c r="Z261" s="314">
        <f>IFERROR(IF(Z258="",0,Z258),"0")+IFERROR(IF(Z259="",0,Z259),"0")+IFERROR(IF(Z260="",0,Z260),"0")</f>
        <v>2.7772799999999997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864.6</v>
      </c>
      <c r="Y262" s="314">
        <f>IFERROR(SUMPRODUCT(Y258:Y260*H258:H260),"0")</f>
        <v>864.6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14</v>
      </c>
      <c r="Y265" s="313">
        <f t="shared" si="24"/>
        <v>14</v>
      </c>
      <c r="Z265" s="36">
        <f>IFERROR(IF(X265="","",X265*0.00936),"")</f>
        <v>0.13103999999999999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44.688000000000002</v>
      </c>
      <c r="BN265" s="67">
        <f t="shared" si="26"/>
        <v>44.688000000000002</v>
      </c>
      <c r="BO265" s="67">
        <f t="shared" si="27"/>
        <v>0.1111111111111111</v>
      </c>
      <c r="BP265" s="67">
        <f t="shared" si="28"/>
        <v>0.1111111111111111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182</v>
      </c>
      <c r="Y266" s="313">
        <f t="shared" si="24"/>
        <v>182</v>
      </c>
      <c r="Z266" s="36">
        <f>IFERROR(IF(X266="","",X266*0.00936),"")</f>
        <v>1.7035200000000001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708.34399999999994</v>
      </c>
      <c r="BN266" s="67">
        <f t="shared" si="26"/>
        <v>708.34399999999994</v>
      </c>
      <c r="BO266" s="67">
        <f t="shared" si="27"/>
        <v>1.4444444444444444</v>
      </c>
      <c r="BP266" s="67">
        <f t="shared" si="28"/>
        <v>1.4444444444444444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84</v>
      </c>
      <c r="Y269" s="313">
        <f t="shared" si="24"/>
        <v>84</v>
      </c>
      <c r="Z269" s="36">
        <f t="shared" si="29"/>
        <v>0.78624000000000005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268.12800000000004</v>
      </c>
      <c r="BN269" s="67">
        <f t="shared" si="26"/>
        <v>268.12800000000004</v>
      </c>
      <c r="BO269" s="67">
        <f t="shared" si="27"/>
        <v>0.66666666666666663</v>
      </c>
      <c r="BP269" s="67">
        <f t="shared" si="28"/>
        <v>0.66666666666666663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308</v>
      </c>
      <c r="Y272" s="313">
        <f t="shared" si="24"/>
        <v>308</v>
      </c>
      <c r="Z272" s="36">
        <f t="shared" si="29"/>
        <v>2.8828800000000001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1198.7359999999999</v>
      </c>
      <c r="BN272" s="67">
        <f t="shared" si="26"/>
        <v>1198.7359999999999</v>
      </c>
      <c r="BO272" s="67">
        <f t="shared" si="27"/>
        <v>2.4444444444444446</v>
      </c>
      <c r="BP272" s="67">
        <f t="shared" si="28"/>
        <v>2.4444444444444446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588</v>
      </c>
      <c r="Y284" s="314">
        <f>IFERROR(SUM(Y264:Y283),"0")</f>
        <v>588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5.5036800000000001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2107</v>
      </c>
      <c r="Y285" s="314">
        <f>IFERROR(SUMPRODUCT(Y264:Y283*H264:H283),"0")</f>
        <v>2107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9639.1200000000008</v>
      </c>
      <c r="Y286" s="314">
        <f>IFERROR(Y24+Y33+Y40+Y45+Y61+Y67+Y72+Y78+Y88+Y95+Y107+Y113+Y119+Y126+Y131+Y137+Y142+Y148+Y156+Y161+Y169+Y173+Y178+Y184+Y191+Y201+Y209+Y214+Y220+Y226+Y233+Y239+Y247+Y251+Y256+Y262+Y285,"0")</f>
        <v>9639.1200000000008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10647.432400000002</v>
      </c>
      <c r="Y287" s="314">
        <f>IFERROR(SUM(BN22:BN283),"0")</f>
        <v>10647.432400000002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28</v>
      </c>
      <c r="Y288" s="38">
        <f>ROUNDUP(SUM(BP22:BP283),0)</f>
        <v>28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11347.432400000002</v>
      </c>
      <c r="Y289" s="314">
        <f>GrossWeightTotalR+PalletQtyTotalR*25</f>
        <v>11347.432400000002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2534</v>
      </c>
      <c r="Y290" s="314">
        <f>IFERROR(Y23+Y32+Y39+Y44+Y60+Y66+Y71+Y77+Y87+Y94+Y106+Y112+Y118+Y125+Y130+Y136+Y141+Y147+Y155+Y160+Y168+Y172+Y177+Y183+Y190+Y200+Y208+Y213+Y219+Y225+Y232+Y238+Y246+Y250+Y255+Y261+Y284,"0")</f>
        <v>2534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34.619819999999997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168</v>
      </c>
      <c r="D296" s="46">
        <f>IFERROR(X36*H36,"0")+IFERROR(X37*H37,"0")+IFERROR(X38*H38,"0")</f>
        <v>144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604.80000000000007</v>
      </c>
      <c r="G296" s="46">
        <f>IFERROR(X64*H64,"0")+IFERROR(X65*H65,"0")</f>
        <v>1080</v>
      </c>
      <c r="H296" s="46">
        <f>IFERROR(X70*H70,"0")</f>
        <v>100.8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714</v>
      </c>
      <c r="K296" s="46">
        <f>IFERROR(X91*H91,"0")+IFERROR(X92*H92,"0")+IFERROR(X93*H93,"0")</f>
        <v>376.32</v>
      </c>
      <c r="L296" s="46">
        <f>IFERROR(X98*H98,"0")+IFERROR(X99*H99,"0")+IFERROR(X100*H100,"0")+IFERROR(X101*H101,"0")+IFERROR(X102*H102,"0")+IFERROR(X103*H103,"0")+IFERROR(X104*H104,"0")+IFERROR(X105*H105,"0")</f>
        <v>259.20000000000005</v>
      </c>
      <c r="M296" s="46">
        <f>IFERROR(X110*H110,"0")+IFERROR(X111*H111,"0")</f>
        <v>1554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22.400000000000002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300</v>
      </c>
      <c r="V296" s="46">
        <f>IFERROR(X165*H165,"0")+IFERROR(X166*H166,"0")+IFERROR(X167*H167,"0")+IFERROR(X171*H171,"0")</f>
        <v>378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3403.6000000000004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2695.2000000000003</v>
      </c>
      <c r="B299" s="60">
        <f>SUMPRODUCT(--(BB:BB="ПГП"),--(W:W="кор"),H:H,Y:Y)+SUMPRODUCT(--(BB:BB="ПГП"),--(W:W="кг"),Y:Y)</f>
        <v>6943.92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554,00"/>
        <filter val="10 647,43"/>
        <filter val="100,80"/>
        <filter val="11 347,43"/>
        <filter val="112,00"/>
        <filter val="12,00"/>
        <filter val="120,00"/>
        <filter val="124,00"/>
        <filter val="126,00"/>
        <filter val="14,00"/>
        <filter val="144,00"/>
        <filter val="168,00"/>
        <filter val="172,80"/>
        <filter val="180,00"/>
        <filter val="182,00"/>
        <filter val="196,00"/>
        <filter val="2 107,00"/>
        <filter val="2 534,00"/>
        <filter val="216,00"/>
        <filter val="218,00"/>
        <filter val="22,40"/>
        <filter val="224,00"/>
        <filter val="24,00"/>
        <filter val="259,20"/>
        <filter val="28"/>
        <filter val="28,00"/>
        <filter val="294,00"/>
        <filter val="308,00"/>
        <filter val="36,00"/>
        <filter val="376,32"/>
        <filter val="378,00"/>
        <filter val="42,00"/>
        <filter val="432,00"/>
        <filter val="48,00"/>
        <filter val="518,00"/>
        <filter val="56,00"/>
        <filter val="588,00"/>
        <filter val="6,00"/>
        <filter val="604,80"/>
        <filter val="67,20"/>
        <filter val="714,00"/>
        <filter val="72,00"/>
        <filter val="8,00"/>
        <filter val="84,00"/>
        <filter val="864,60"/>
        <filter val="9 639,12"/>
        <filter val="96,0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