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D66214-69EF-4DBE-9DD1-19DA60F177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P575" i="1" s="1"/>
  <c r="BO574" i="1"/>
  <c r="BM574" i="1"/>
  <c r="Y574" i="1"/>
  <c r="BP574" i="1" s="1"/>
  <c r="BO573" i="1"/>
  <c r="BM573" i="1"/>
  <c r="Y573" i="1"/>
  <c r="BP573" i="1" s="1"/>
  <c r="BO572" i="1"/>
  <c r="BM572" i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P558" i="1" s="1"/>
  <c r="BO557" i="1"/>
  <c r="BM557" i="1"/>
  <c r="Y557" i="1"/>
  <c r="BP557" i="1" s="1"/>
  <c r="BO556" i="1"/>
  <c r="BM556" i="1"/>
  <c r="Y556" i="1"/>
  <c r="BP556" i="1" s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P539" i="1" s="1"/>
  <c r="BO538" i="1"/>
  <c r="BM538" i="1"/>
  <c r="Y538" i="1"/>
  <c r="Y541" i="1" s="1"/>
  <c r="P538" i="1"/>
  <c r="X536" i="1"/>
  <c r="X535" i="1"/>
  <c r="BO534" i="1"/>
  <c r="BM534" i="1"/>
  <c r="Y534" i="1"/>
  <c r="BP534" i="1" s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BP524" i="1" s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BP510" i="1" s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BP481" i="1" s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X408" i="1"/>
  <c r="X407" i="1"/>
  <c r="BO406" i="1"/>
  <c r="BM406" i="1"/>
  <c r="Y406" i="1"/>
  <c r="BP406" i="1" s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Y396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BP380" i="1" s="1"/>
  <c r="P380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P363" i="1" s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2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N265" i="1"/>
  <c r="BM265" i="1"/>
  <c r="Z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P239" i="1"/>
  <c r="X237" i="1"/>
  <c r="X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Y200" i="1" s="1"/>
  <c r="P192" i="1"/>
  <c r="X190" i="1"/>
  <c r="X189" i="1"/>
  <c r="BO188" i="1"/>
  <c r="BM188" i="1"/>
  <c r="Y188" i="1"/>
  <c r="I613" i="1" s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Y170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1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1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95" i="1" l="1"/>
  <c r="BN195" i="1"/>
  <c r="Z195" i="1"/>
  <c r="BP261" i="1"/>
  <c r="BN261" i="1"/>
  <c r="Z261" i="1"/>
  <c r="BP301" i="1"/>
  <c r="BN301" i="1"/>
  <c r="Z301" i="1"/>
  <c r="BP339" i="1"/>
  <c r="BN339" i="1"/>
  <c r="Z339" i="1"/>
  <c r="V613" i="1"/>
  <c r="Y369" i="1"/>
  <c r="BP368" i="1"/>
  <c r="BN368" i="1"/>
  <c r="Z368" i="1"/>
  <c r="Z369" i="1" s="1"/>
  <c r="BP372" i="1"/>
  <c r="BN372" i="1"/>
  <c r="Z372" i="1"/>
  <c r="BP400" i="1"/>
  <c r="BN400" i="1"/>
  <c r="Z400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X603" i="1"/>
  <c r="Z27" i="1"/>
  <c r="BN27" i="1"/>
  <c r="Z51" i="1"/>
  <c r="BN51" i="1"/>
  <c r="Z66" i="1"/>
  <c r="BN66" i="1"/>
  <c r="Z67" i="1"/>
  <c r="BN67" i="1"/>
  <c r="Z82" i="1"/>
  <c r="BN82" i="1"/>
  <c r="Z93" i="1"/>
  <c r="BN93" i="1"/>
  <c r="Z106" i="1"/>
  <c r="BN106" i="1"/>
  <c r="Y116" i="1"/>
  <c r="Z119" i="1"/>
  <c r="BN119" i="1"/>
  <c r="Z135" i="1"/>
  <c r="BN135" i="1"/>
  <c r="Z136" i="1"/>
  <c r="BN136" i="1"/>
  <c r="Z151" i="1"/>
  <c r="BN151" i="1"/>
  <c r="Z168" i="1"/>
  <c r="BN168" i="1"/>
  <c r="BP180" i="1"/>
  <c r="BN180" i="1"/>
  <c r="Z180" i="1"/>
  <c r="BP241" i="1"/>
  <c r="BN241" i="1"/>
  <c r="Z241" i="1"/>
  <c r="BP250" i="1"/>
  <c r="BN250" i="1"/>
  <c r="Z250" i="1"/>
  <c r="P613" i="1"/>
  <c r="Y286" i="1"/>
  <c r="BP285" i="1"/>
  <c r="BN285" i="1"/>
  <c r="Z285" i="1"/>
  <c r="Z286" i="1" s="1"/>
  <c r="BP290" i="1"/>
  <c r="BN290" i="1"/>
  <c r="Z290" i="1"/>
  <c r="BP325" i="1"/>
  <c r="BN325" i="1"/>
  <c r="Z325" i="1"/>
  <c r="BP357" i="1"/>
  <c r="BN357" i="1"/>
  <c r="Z357" i="1"/>
  <c r="BP386" i="1"/>
  <c r="BN386" i="1"/>
  <c r="Z386" i="1"/>
  <c r="BP414" i="1"/>
  <c r="BN414" i="1"/>
  <c r="Z414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Z589" i="1" s="1"/>
  <c r="Y178" i="1"/>
  <c r="Y359" i="1"/>
  <c r="Y560" i="1"/>
  <c r="Z22" i="1"/>
  <c r="Z23" i="1" s="1"/>
  <c r="BN22" i="1"/>
  <c r="BP22" i="1"/>
  <c r="Y35" i="1"/>
  <c r="Z29" i="1"/>
  <c r="BN29" i="1"/>
  <c r="Z49" i="1"/>
  <c r="BN49" i="1"/>
  <c r="Z53" i="1"/>
  <c r="BN53" i="1"/>
  <c r="Y59" i="1"/>
  <c r="Z64" i="1"/>
  <c r="BN64" i="1"/>
  <c r="Z69" i="1"/>
  <c r="BN69" i="1"/>
  <c r="Y78" i="1"/>
  <c r="Z80" i="1"/>
  <c r="BN80" i="1"/>
  <c r="BP80" i="1"/>
  <c r="Z84" i="1"/>
  <c r="BN84" i="1"/>
  <c r="Z89" i="1"/>
  <c r="BN89" i="1"/>
  <c r="BP89" i="1"/>
  <c r="Z90" i="1"/>
  <c r="BN90" i="1"/>
  <c r="Z91" i="1"/>
  <c r="BN91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29" i="1"/>
  <c r="BN129" i="1"/>
  <c r="Y142" i="1"/>
  <c r="Z138" i="1"/>
  <c r="BN138" i="1"/>
  <c r="Z144" i="1"/>
  <c r="BN144" i="1"/>
  <c r="BP144" i="1"/>
  <c r="G613" i="1"/>
  <c r="Z155" i="1"/>
  <c r="BN155" i="1"/>
  <c r="BP155" i="1"/>
  <c r="Z166" i="1"/>
  <c r="BN166" i="1"/>
  <c r="BP166" i="1"/>
  <c r="Z172" i="1"/>
  <c r="BN172" i="1"/>
  <c r="BP172" i="1"/>
  <c r="Z176" i="1"/>
  <c r="BN176" i="1"/>
  <c r="Y184" i="1"/>
  <c r="Z182" i="1"/>
  <c r="BN182" i="1"/>
  <c r="Z193" i="1"/>
  <c r="BN193" i="1"/>
  <c r="Z198" i="1"/>
  <c r="BN198" i="1"/>
  <c r="Z209" i="1"/>
  <c r="BN209" i="1"/>
  <c r="BP209" i="1"/>
  <c r="Z217" i="1"/>
  <c r="BN217" i="1"/>
  <c r="Z221" i="1"/>
  <c r="BN221" i="1"/>
  <c r="Z227" i="1"/>
  <c r="BN227" i="1"/>
  <c r="Z231" i="1"/>
  <c r="BN231" i="1"/>
  <c r="Z235" i="1"/>
  <c r="BN235" i="1"/>
  <c r="Y272" i="1"/>
  <c r="Y271" i="1"/>
  <c r="BP270" i="1"/>
  <c r="BN270" i="1"/>
  <c r="Z270" i="1"/>
  <c r="Z271" i="1" s="1"/>
  <c r="BP275" i="1"/>
  <c r="BN275" i="1"/>
  <c r="Z275" i="1"/>
  <c r="Z215" i="1"/>
  <c r="BN215" i="1"/>
  <c r="Z219" i="1"/>
  <c r="BN219" i="1"/>
  <c r="Z225" i="1"/>
  <c r="BN225" i="1"/>
  <c r="BP225" i="1"/>
  <c r="Z229" i="1"/>
  <c r="BN229" i="1"/>
  <c r="Z233" i="1"/>
  <c r="BN233" i="1"/>
  <c r="Z239" i="1"/>
  <c r="BN239" i="1"/>
  <c r="Z248" i="1"/>
  <c r="BN248" i="1"/>
  <c r="Z252" i="1"/>
  <c r="BN252" i="1"/>
  <c r="Z259" i="1"/>
  <c r="BN259" i="1"/>
  <c r="Z263" i="1"/>
  <c r="BN263" i="1"/>
  <c r="BP276" i="1"/>
  <c r="BN276" i="1"/>
  <c r="Z276" i="1"/>
  <c r="Z280" i="1"/>
  <c r="BN280" i="1"/>
  <c r="Z292" i="1"/>
  <c r="BN292" i="1"/>
  <c r="R613" i="1"/>
  <c r="Z299" i="1"/>
  <c r="BN299" i="1"/>
  <c r="Z306" i="1"/>
  <c r="Z307" i="1" s="1"/>
  <c r="BN306" i="1"/>
  <c r="BP306" i="1"/>
  <c r="Y307" i="1"/>
  <c r="Z311" i="1"/>
  <c r="Z312" i="1" s="1"/>
  <c r="BN311" i="1"/>
  <c r="BP311" i="1"/>
  <c r="Z315" i="1"/>
  <c r="BN315" i="1"/>
  <c r="BP315" i="1"/>
  <c r="Z323" i="1"/>
  <c r="BN323" i="1"/>
  <c r="Z327" i="1"/>
  <c r="BN327" i="1"/>
  <c r="Z335" i="1"/>
  <c r="BN335" i="1"/>
  <c r="Z341" i="1"/>
  <c r="BN341" i="1"/>
  <c r="Z349" i="1"/>
  <c r="BN349" i="1"/>
  <c r="Z354" i="1"/>
  <c r="BN354" i="1"/>
  <c r="BP354" i="1"/>
  <c r="Z355" i="1"/>
  <c r="BN355" i="1"/>
  <c r="Z363" i="1"/>
  <c r="BN363" i="1"/>
  <c r="Y376" i="1"/>
  <c r="Z374" i="1"/>
  <c r="BN374" i="1"/>
  <c r="Y375" i="1"/>
  <c r="Z380" i="1"/>
  <c r="BN380" i="1"/>
  <c r="Z384" i="1"/>
  <c r="BN384" i="1"/>
  <c r="Z388" i="1"/>
  <c r="BN388" i="1"/>
  <c r="Z394" i="1"/>
  <c r="BN394" i="1"/>
  <c r="BP394" i="1"/>
  <c r="Z406" i="1"/>
  <c r="BN406" i="1"/>
  <c r="Z412" i="1"/>
  <c r="BN412" i="1"/>
  <c r="Z416" i="1"/>
  <c r="BN416" i="1"/>
  <c r="Z426" i="1"/>
  <c r="BN426" i="1"/>
  <c r="BP426" i="1"/>
  <c r="BP428" i="1"/>
  <c r="BN428" i="1"/>
  <c r="Z428" i="1"/>
  <c r="Y358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Z448" i="1"/>
  <c r="BN448" i="1"/>
  <c r="Z452" i="1"/>
  <c r="BN452" i="1"/>
  <c r="Z459" i="1"/>
  <c r="BN459" i="1"/>
  <c r="Z463" i="1"/>
  <c r="BN463" i="1"/>
  <c r="Y469" i="1"/>
  <c r="Z481" i="1"/>
  <c r="BN481" i="1"/>
  <c r="Z495" i="1"/>
  <c r="BN495" i="1"/>
  <c r="Z510" i="1"/>
  <c r="BN510" i="1"/>
  <c r="Z514" i="1"/>
  <c r="BN514" i="1"/>
  <c r="Z524" i="1"/>
  <c r="BN524" i="1"/>
  <c r="Z528" i="1"/>
  <c r="BN528" i="1"/>
  <c r="Y536" i="1"/>
  <c r="Z534" i="1"/>
  <c r="BN534" i="1"/>
  <c r="Y535" i="1"/>
  <c r="Z538" i="1"/>
  <c r="BN538" i="1"/>
  <c r="BP538" i="1"/>
  <c r="Z539" i="1"/>
  <c r="BN539" i="1"/>
  <c r="Y540" i="1"/>
  <c r="Z555" i="1"/>
  <c r="BN555" i="1"/>
  <c r="BP555" i="1"/>
  <c r="Z556" i="1"/>
  <c r="BN556" i="1"/>
  <c r="Z557" i="1"/>
  <c r="BN557" i="1"/>
  <c r="Z558" i="1"/>
  <c r="BN558" i="1"/>
  <c r="Y559" i="1"/>
  <c r="Z572" i="1"/>
  <c r="BN572" i="1"/>
  <c r="BP572" i="1"/>
  <c r="Z573" i="1"/>
  <c r="BN573" i="1"/>
  <c r="Z574" i="1"/>
  <c r="BN574" i="1"/>
  <c r="Z575" i="1"/>
  <c r="BN575" i="1"/>
  <c r="Y576" i="1"/>
  <c r="AE613" i="1"/>
  <c r="F9" i="1"/>
  <c r="J9" i="1"/>
  <c r="F10" i="1"/>
  <c r="Y36" i="1"/>
  <c r="Y40" i="1"/>
  <c r="Y44" i="1"/>
  <c r="Y54" i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9" i="1"/>
  <c r="BN199" i="1"/>
  <c r="Z199" i="1"/>
  <c r="Y201" i="1"/>
  <c r="J613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Y268" i="1"/>
  <c r="BP277" i="1"/>
  <c r="BN277" i="1"/>
  <c r="Z277" i="1"/>
  <c r="Y281" i="1"/>
  <c r="BP291" i="1"/>
  <c r="BN291" i="1"/>
  <c r="Z291" i="1"/>
  <c r="Z293" i="1" s="1"/>
  <c r="BP300" i="1"/>
  <c r="BN300" i="1"/>
  <c r="Z300" i="1"/>
  <c r="BP322" i="1"/>
  <c r="BN322" i="1"/>
  <c r="Z322" i="1"/>
  <c r="BP326" i="1"/>
  <c r="BN326" i="1"/>
  <c r="Z326" i="1"/>
  <c r="BP381" i="1"/>
  <c r="BN381" i="1"/>
  <c r="Z381" i="1"/>
  <c r="Y391" i="1"/>
  <c r="BP385" i="1"/>
  <c r="BN385" i="1"/>
  <c r="Z385" i="1"/>
  <c r="BP389" i="1"/>
  <c r="BN389" i="1"/>
  <c r="Z389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H9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BN81" i="1"/>
  <c r="Z83" i="1"/>
  <c r="BN83" i="1"/>
  <c r="Z85" i="1"/>
  <c r="BN85" i="1"/>
  <c r="Z92" i="1"/>
  <c r="BN92" i="1"/>
  <c r="Z98" i="1"/>
  <c r="BN98" i="1"/>
  <c r="E613" i="1"/>
  <c r="Z105" i="1"/>
  <c r="Z107" i="1" s="1"/>
  <c r="BN105" i="1"/>
  <c r="Y108" i="1"/>
  <c r="Z111" i="1"/>
  <c r="BN111" i="1"/>
  <c r="Z113" i="1"/>
  <c r="BN113" i="1"/>
  <c r="F613" i="1"/>
  <c r="Z120" i="1"/>
  <c r="BN120" i="1"/>
  <c r="Z122" i="1"/>
  <c r="BN122" i="1"/>
  <c r="Y125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Z167" i="1"/>
  <c r="BN167" i="1"/>
  <c r="Z173" i="1"/>
  <c r="BN173" i="1"/>
  <c r="Z175" i="1"/>
  <c r="BN175" i="1"/>
  <c r="Z181" i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BP197" i="1"/>
  <c r="BN197" i="1"/>
  <c r="Z197" i="1"/>
  <c r="Y206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Y243" i="1"/>
  <c r="BP242" i="1"/>
  <c r="BN242" i="1"/>
  <c r="Z242" i="1"/>
  <c r="Y244" i="1"/>
  <c r="K613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BP279" i="1"/>
  <c r="BN279" i="1"/>
  <c r="Z279" i="1"/>
  <c r="Y293" i="1"/>
  <c r="BP298" i="1"/>
  <c r="BN298" i="1"/>
  <c r="Z298" i="1"/>
  <c r="Z302" i="1" s="1"/>
  <c r="Y302" i="1"/>
  <c r="BP316" i="1"/>
  <c r="BN316" i="1"/>
  <c r="Z316" i="1"/>
  <c r="Z317" i="1" s="1"/>
  <c r="Y318" i="1"/>
  <c r="U613" i="1"/>
  <c r="Y329" i="1"/>
  <c r="BP321" i="1"/>
  <c r="BN321" i="1"/>
  <c r="Z321" i="1"/>
  <c r="BP324" i="1"/>
  <c r="BN324" i="1"/>
  <c r="Z324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2" i="1"/>
  <c r="BP362" i="1"/>
  <c r="BN362" i="1"/>
  <c r="Z362" i="1"/>
  <c r="Z364" i="1" s="1"/>
  <c r="Y364" i="1"/>
  <c r="BP401" i="1"/>
  <c r="BN401" i="1"/>
  <c r="Z401" i="1"/>
  <c r="Y403" i="1"/>
  <c r="Y408" i="1"/>
  <c r="BP405" i="1"/>
  <c r="BN405" i="1"/>
  <c r="Z405" i="1"/>
  <c r="Y407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M613" i="1"/>
  <c r="Y267" i="1"/>
  <c r="O613" i="1"/>
  <c r="Y282" i="1"/>
  <c r="Y287" i="1"/>
  <c r="Q613" i="1"/>
  <c r="Y294" i="1"/>
  <c r="Y303" i="1"/>
  <c r="Y308" i="1"/>
  <c r="T613" i="1"/>
  <c r="Y313" i="1"/>
  <c r="BP334" i="1"/>
  <c r="BN334" i="1"/>
  <c r="Z334" i="1"/>
  <c r="Y345" i="1"/>
  <c r="BP342" i="1"/>
  <c r="BN342" i="1"/>
  <c r="Z342" i="1"/>
  <c r="BP350" i="1"/>
  <c r="BN350" i="1"/>
  <c r="Z350" i="1"/>
  <c r="BP356" i="1"/>
  <c r="BN356" i="1"/>
  <c r="Z356" i="1"/>
  <c r="Z358" i="1" s="1"/>
  <c r="Y365" i="1"/>
  <c r="BP373" i="1"/>
  <c r="BN373" i="1"/>
  <c r="Z373" i="1"/>
  <c r="Z375" i="1" s="1"/>
  <c r="BP383" i="1"/>
  <c r="BN383" i="1"/>
  <c r="Z383" i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Z402" i="1" s="1"/>
  <c r="X613" i="1"/>
  <c r="Y418" i="1"/>
  <c r="BP411" i="1"/>
  <c r="BN411" i="1"/>
  <c r="Z411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35" i="1" l="1"/>
  <c r="Z431" i="1"/>
  <c r="Z407" i="1"/>
  <c r="Z345" i="1"/>
  <c r="Z281" i="1"/>
  <c r="Z267" i="1"/>
  <c r="Z236" i="1"/>
  <c r="Z183" i="1"/>
  <c r="Z169" i="1"/>
  <c r="Z131" i="1"/>
  <c r="Z100" i="1"/>
  <c r="Z94" i="1"/>
  <c r="Z576" i="1"/>
  <c r="Z559" i="1"/>
  <c r="Z540" i="1"/>
  <c r="Z464" i="1"/>
  <c r="Z177" i="1"/>
  <c r="Z115" i="1"/>
  <c r="Z86" i="1"/>
  <c r="Z77" i="1"/>
  <c r="Y604" i="1"/>
  <c r="Z497" i="1"/>
  <c r="Z486" i="1"/>
  <c r="Z418" i="1"/>
  <c r="Z391" i="1"/>
  <c r="Z124" i="1"/>
  <c r="Y605" i="1"/>
  <c r="Y606" i="1" s="1"/>
  <c r="Z35" i="1"/>
  <c r="X606" i="1"/>
  <c r="Z243" i="1"/>
  <c r="Y607" i="1"/>
  <c r="Z529" i="1"/>
  <c r="Z515" i="1"/>
  <c r="Z583" i="1"/>
  <c r="Z569" i="1"/>
  <c r="Z329" i="1"/>
  <c r="Z255" i="1"/>
  <c r="Z222" i="1"/>
  <c r="Z200" i="1"/>
  <c r="Z141" i="1"/>
  <c r="Z70" i="1"/>
  <c r="Z54" i="1"/>
  <c r="Y603" i="1"/>
  <c r="Z552" i="1"/>
  <c r="Z351" i="1"/>
  <c r="Z336" i="1"/>
  <c r="Z608" i="1" l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<sst xmlns="http://schemas.openxmlformats.org/spreadsheetml/2006/main" count="2819" uniqueCount="1005">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</sst>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17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45586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0.41666666666666669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hidden="1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hidden="1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250</v>
      </c>
      <c r="Y348" s="702">
        <f>IFERROR(IF(X348="",0,CEILING((X348/$H348),1)*$H348),"")</f>
        <v>252</v>
      </c>
      <c r="Z348" s="36">
        <f>IFERROR(IF(Y348=0,"",ROUNDUP(Y348/H348,0)*0.02175),"")</f>
        <v>0.65249999999999997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266.78571428571428</v>
      </c>
      <c r="BN348" s="64">
        <f>IFERROR(Y348*I348/H348,"0")</f>
        <v>268.91999999999996</v>
      </c>
      <c r="BO348" s="64">
        <f>IFERROR(1/J348*(X348/H348),"0")</f>
        <v>0.53146258503401356</v>
      </c>
      <c r="BP348" s="64">
        <f>IFERROR(1/J348*(Y348/H348),"0")</f>
        <v>0.5357142857142857</v>
      </c>
    </row>
    <row r="349" spans="1:68" ht="27" hidden="1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29.761904761904759</v>
      </c>
      <c r="Y351" s="703">
        <f>IFERROR(Y348/H348,"0")+IFERROR(Y349/H349,"0")+IFERROR(Y350/H350,"0")</f>
        <v>30</v>
      </c>
      <c r="Z351" s="703">
        <f>IFERROR(IF(Z348="",0,Z348),"0")+IFERROR(IF(Z349="",0,Z349),"0")+IFERROR(IF(Z350="",0,Z350),"0")</f>
        <v>0.65249999999999997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250</v>
      </c>
      <c r="Y352" s="703">
        <f>IFERROR(SUM(Y348:Y350),"0")</f>
        <v>252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3000</v>
      </c>
      <c r="Y380" s="702">
        <f t="shared" ref="Y380:Y390" si="67">IFERROR(IF(X380="",0,CEILING((X380/$H380),1)*$H380),"")</f>
        <v>3000</v>
      </c>
      <c r="Z380" s="36">
        <f>IFERROR(IF(Y380=0,"",ROUNDUP(Y380/H380,0)*0.02175),"")</f>
        <v>4.3499999999999996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3096</v>
      </c>
      <c r="BN380" s="64">
        <f t="shared" ref="BN380:BN390" si="69">IFERROR(Y380*I380/H380,"0")</f>
        <v>3096</v>
      </c>
      <c r="BO380" s="64">
        <f t="shared" ref="BO380:BO390" si="70">IFERROR(1/J380*(X380/H380),"0")</f>
        <v>4.1666666666666661</v>
      </c>
      <c r="BP380" s="64">
        <f t="shared" ref="BP380:BP390" si="71">IFERROR(1/J380*(Y380/H380),"0")</f>
        <v>4.1666666666666661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1500</v>
      </c>
      <c r="Y382" s="702">
        <f t="shared" si="67"/>
        <v>1500</v>
      </c>
      <c r="Z382" s="36">
        <f>IFERROR(IF(Y382=0,"",ROUNDUP(Y382/H382,0)*0.02175),"")</f>
        <v>2.1749999999999998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1548</v>
      </c>
      <c r="BN382" s="64">
        <f t="shared" si="69"/>
        <v>1548</v>
      </c>
      <c r="BO382" s="64">
        <f t="shared" si="70"/>
        <v>2.083333333333333</v>
      </c>
      <c r="BP382" s="64">
        <f t="shared" si="71"/>
        <v>2.083333333333333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1500</v>
      </c>
      <c r="Y386" s="702">
        <f t="shared" si="67"/>
        <v>1500</v>
      </c>
      <c r="Z386" s="36">
        <f>IFERROR(IF(Y386=0,"",ROUNDUP(Y386/H386,0)*0.02175),"")</f>
        <v>2.1749999999999998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1548</v>
      </c>
      <c r="BN386" s="64">
        <f t="shared" si="69"/>
        <v>1548</v>
      </c>
      <c r="BO386" s="64">
        <f t="shared" si="70"/>
        <v>2.083333333333333</v>
      </c>
      <c r="BP386" s="64">
        <f t="shared" si="71"/>
        <v>2.083333333333333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400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400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8.6999999999999993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6000</v>
      </c>
      <c r="Y392" s="703">
        <f>IFERROR(SUM(Y380:Y390),"0")</f>
        <v>6000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1000</v>
      </c>
      <c r="Y394" s="702">
        <f>IFERROR(IF(X394="",0,CEILING((X394/$H394),1)*$H394),"")</f>
        <v>1005</v>
      </c>
      <c r="Z394" s="36">
        <f>IFERROR(IF(Y394=0,"",ROUNDUP(Y394/H394,0)*0.02175),"")</f>
        <v>1.4572499999999999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1032</v>
      </c>
      <c r="BN394" s="64">
        <f>IFERROR(Y394*I394/H394,"0")</f>
        <v>1037.1600000000001</v>
      </c>
      <c r="BO394" s="64">
        <f>IFERROR(1/J394*(X394/H394),"0")</f>
        <v>1.3888888888888888</v>
      </c>
      <c r="BP394" s="64">
        <f>IFERROR(1/J394*(Y394/H394),"0")</f>
        <v>1.3958333333333333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66.666666666666671</v>
      </c>
      <c r="Y396" s="703">
        <f>IFERROR(Y394/H394,"0")+IFERROR(Y395/H395,"0")</f>
        <v>67</v>
      </c>
      <c r="Z396" s="703">
        <f>IFERROR(IF(Z394="",0,Z394),"0")+IFERROR(IF(Z395="",0,Z395),"0")</f>
        <v>1.4572499999999999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1000</v>
      </c>
      <c r="Y397" s="703">
        <f>IFERROR(SUM(Y394:Y395),"0")</f>
        <v>1005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350</v>
      </c>
      <c r="Y405" s="702">
        <f>IFERROR(IF(X405="",0,CEILING((X405/$H405),1)*$H405),"")</f>
        <v>351</v>
      </c>
      <c r="Z405" s="36">
        <f>IFERROR(IF(Y405=0,"",ROUNDUP(Y405/H405,0)*0.02175),"")</f>
        <v>0.9787499999999999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375.30769230769232</v>
      </c>
      <c r="BN405" s="64">
        <f>IFERROR(Y405*I405/H405,"0")</f>
        <v>376.38000000000005</v>
      </c>
      <c r="BO405" s="64">
        <f>IFERROR(1/J405*(X405/H405),"0")</f>
        <v>0.80128205128205132</v>
      </c>
      <c r="BP405" s="64">
        <f>IFERROR(1/J405*(Y405/H405),"0")</f>
        <v>0.80357142857142849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44.871794871794876</v>
      </c>
      <c r="Y407" s="703">
        <f>IFERROR(Y405/H405,"0")+IFERROR(Y406/H406,"0")</f>
        <v>45</v>
      </c>
      <c r="Z407" s="703">
        <f>IFERROR(IF(Z405="",0,Z405),"0")+IFERROR(IF(Z406="",0,Z406),"0")</f>
        <v>0.9787499999999999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350</v>
      </c>
      <c r="Y408" s="703">
        <f>IFERROR(SUM(Y405:Y406),"0")</f>
        <v>351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150</v>
      </c>
      <c r="Y421" s="702">
        <f>IFERROR(IF(X421="",0,CEILING((X421/$H421),1)*$H421),"")</f>
        <v>153.29999999999998</v>
      </c>
      <c r="Z421" s="36">
        <f>IFERROR(IF(Y421=0,"",ROUNDUP(Y421/H421,0)*0.00753),"")</f>
        <v>0.26355000000000001</v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158.9041095890411</v>
      </c>
      <c r="BN421" s="64">
        <f>IFERROR(Y421*I421/H421,"0")</f>
        <v>162.39999999999998</v>
      </c>
      <c r="BO421" s="64">
        <f>IFERROR(1/J421*(X421/H421),"0")</f>
        <v>0.2195293291183702</v>
      </c>
      <c r="BP421" s="64">
        <f>IFERROR(1/J421*(Y421/H421),"0")</f>
        <v>0.22435897435897434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34.246575342465754</v>
      </c>
      <c r="Y423" s="703">
        <f>IFERROR(Y421/H421,"0")+IFERROR(Y422/H422,"0")</f>
        <v>35</v>
      </c>
      <c r="Z423" s="703">
        <f>IFERROR(IF(Z421="",0,Z421),"0")+IFERROR(IF(Z422="",0,Z422),"0")</f>
        <v>0.26355000000000001</v>
      </c>
      <c r="AA423" s="704"/>
      <c r="AB423" s="704"/>
      <c r="AC423" s="704"/>
    </row>
    <row r="424" spans="1:68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150</v>
      </c>
      <c r="Y424" s="703">
        <f>IFERROR(SUM(Y421:Y422),"0")</f>
        <v>153.29999999999998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hidden="1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hidden="1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hidden="1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hidden="1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hidden="1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hidden="1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hidden="1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100</v>
      </c>
      <c r="Y563" s="702">
        <f t="shared" si="100"/>
        <v>100.80000000000001</v>
      </c>
      <c r="Z563" s="36">
        <f>IFERROR(IF(Y563=0,"",ROUNDUP(Y563/H563,0)*0.00753),"")</f>
        <v>0.18071999999999999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106.19047619047619</v>
      </c>
      <c r="BN563" s="64">
        <f t="shared" si="102"/>
        <v>107.04</v>
      </c>
      <c r="BO563" s="64">
        <f t="shared" si="103"/>
        <v>0.15262515262515264</v>
      </c>
      <c r="BP563" s="64">
        <f t="shared" si="104"/>
        <v>0.15384615384615385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23.80952380952381</v>
      </c>
      <c r="Y569" s="703">
        <f>IFERROR(Y562/H562,"0")+IFERROR(Y563/H563,"0")+IFERROR(Y564/H564,"0")+IFERROR(Y565/H565,"0")+IFERROR(Y566/H566,"0")+IFERROR(Y567/H567,"0")+IFERROR(Y568/H568,"0")</f>
        <v>24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0.18071999999999999</v>
      </c>
      <c r="AA569" s="704"/>
      <c r="AB569" s="704"/>
      <c r="AC569" s="704"/>
    </row>
    <row r="570" spans="1:68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100</v>
      </c>
      <c r="Y570" s="703">
        <f>IFERROR(SUM(Y562:Y568),"0")</f>
        <v>100.80000000000001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7850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7862.1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8131.187992372923</v>
      </c>
      <c r="Y604" s="703">
        <f>IFERROR(SUM(BN22:BN600),"0")</f>
        <v>8143.9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12</v>
      </c>
      <c r="Y605" s="38">
        <f>ROUNDUP(SUM(BP22:BP600),0)</f>
        <v>12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8431.187992372923</v>
      </c>
      <c r="Y606" s="703">
        <f>GrossWeightTotalR+PalletQtyTotalR*25</f>
        <v>8443.9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599.35646545235602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601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12.232769999999999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252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7356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153.29999999999998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100.80000000000001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2"/>
        <filter val="150,00"/>
        <filter val="23,81"/>
        <filter val="250,00"/>
        <filter val="29,76"/>
        <filter val="3 000,00"/>
        <filter val="34,25"/>
        <filter val="350,00"/>
        <filter val="400,00"/>
        <filter val="44,87"/>
        <filter val="599,36"/>
        <filter val="6 000,00"/>
        <filter val="66,67"/>
        <filter val="7 850,00"/>
        <filter val="8 131,19"/>
        <filter val="8 431,19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