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10,24 ПОКОМ КИ филиалы\"/>
    </mc:Choice>
  </mc:AlternateContent>
  <xr:revisionPtr revIDLastSave="0" documentId="13_ncr:1_{C4CC7B6B-53AA-4B99-98A5-96CC3D7133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9" i="1" l="1"/>
  <c r="AC98" i="1"/>
  <c r="AC97" i="1"/>
  <c r="P97" i="1"/>
  <c r="T97" i="1" s="1"/>
  <c r="P98" i="1"/>
  <c r="T98" i="1" s="1"/>
  <c r="P99" i="1"/>
  <c r="T99" i="1" s="1"/>
  <c r="U98" i="1" l="1"/>
  <c r="U99" i="1"/>
  <c r="U97" i="1"/>
  <c r="AC10" i="1"/>
  <c r="AC11" i="1"/>
  <c r="AC12" i="1"/>
  <c r="AC14" i="1"/>
  <c r="AC16" i="1"/>
  <c r="AC21" i="1"/>
  <c r="AC30" i="1"/>
  <c r="AC31" i="1"/>
  <c r="AC34" i="1"/>
  <c r="AC40" i="1"/>
  <c r="AC42" i="1"/>
  <c r="AC43" i="1"/>
  <c r="AC44" i="1"/>
  <c r="AC48" i="1"/>
  <c r="AC49" i="1"/>
  <c r="AC54" i="1"/>
  <c r="AC58" i="1"/>
  <c r="AC61" i="1"/>
  <c r="AC66" i="1"/>
  <c r="AC68" i="1"/>
  <c r="AC69" i="1"/>
  <c r="AC70" i="1"/>
  <c r="AC71" i="1"/>
  <c r="AC72" i="1"/>
  <c r="AC73" i="1"/>
  <c r="AC75" i="1"/>
  <c r="AC82" i="1"/>
  <c r="AC84" i="1"/>
  <c r="AC87" i="1"/>
  <c r="AC90" i="1"/>
  <c r="AC94" i="1"/>
  <c r="L7" i="1"/>
  <c r="P7" i="1" s="1"/>
  <c r="L8" i="1"/>
  <c r="P8" i="1" s="1"/>
  <c r="L9" i="1"/>
  <c r="P9" i="1" s="1"/>
  <c r="L10" i="1"/>
  <c r="P10" i="1" s="1"/>
  <c r="U10" i="1" s="1"/>
  <c r="L11" i="1"/>
  <c r="P11" i="1" s="1"/>
  <c r="U11" i="1" s="1"/>
  <c r="L12" i="1"/>
  <c r="P12" i="1" s="1"/>
  <c r="U12" i="1" s="1"/>
  <c r="L13" i="1"/>
  <c r="P13" i="1" s="1"/>
  <c r="L14" i="1"/>
  <c r="P14" i="1" s="1"/>
  <c r="U14" i="1" s="1"/>
  <c r="L15" i="1"/>
  <c r="P15" i="1" s="1"/>
  <c r="L16" i="1"/>
  <c r="P16" i="1" s="1"/>
  <c r="U16" i="1" s="1"/>
  <c r="L17" i="1"/>
  <c r="P17" i="1" s="1"/>
  <c r="L18" i="1"/>
  <c r="P18" i="1" s="1"/>
  <c r="L19" i="1"/>
  <c r="P19" i="1" s="1"/>
  <c r="Q19" i="1" s="1"/>
  <c r="L20" i="1"/>
  <c r="P20" i="1" s="1"/>
  <c r="L21" i="1"/>
  <c r="P21" i="1" s="1"/>
  <c r="U21" i="1" s="1"/>
  <c r="L22" i="1"/>
  <c r="P22" i="1" s="1"/>
  <c r="Q22" i="1" s="1"/>
  <c r="L23" i="1"/>
  <c r="P23" i="1" s="1"/>
  <c r="Q23" i="1" s="1"/>
  <c r="L24" i="1"/>
  <c r="P24" i="1" s="1"/>
  <c r="L25" i="1"/>
  <c r="P25" i="1" s="1"/>
  <c r="Q25" i="1" s="1"/>
  <c r="L26" i="1"/>
  <c r="P26" i="1" s="1"/>
  <c r="L27" i="1"/>
  <c r="P27" i="1" s="1"/>
  <c r="L28" i="1"/>
  <c r="P28" i="1" s="1"/>
  <c r="L29" i="1"/>
  <c r="P29" i="1" s="1"/>
  <c r="Q29" i="1" s="1"/>
  <c r="L30" i="1"/>
  <c r="P30" i="1" s="1"/>
  <c r="U30" i="1" s="1"/>
  <c r="L31" i="1"/>
  <c r="P31" i="1" s="1"/>
  <c r="U31" i="1" s="1"/>
  <c r="L32" i="1"/>
  <c r="P32" i="1" s="1"/>
  <c r="Q32" i="1" s="1"/>
  <c r="L33" i="1"/>
  <c r="P33" i="1" s="1"/>
  <c r="L34" i="1"/>
  <c r="P34" i="1" s="1"/>
  <c r="U34" i="1" s="1"/>
  <c r="L35" i="1"/>
  <c r="P35" i="1" s="1"/>
  <c r="L36" i="1"/>
  <c r="P36" i="1" s="1"/>
  <c r="L37" i="1"/>
  <c r="P37" i="1" s="1"/>
  <c r="L38" i="1"/>
  <c r="P38" i="1" s="1"/>
  <c r="L39" i="1"/>
  <c r="P39" i="1" s="1"/>
  <c r="L40" i="1"/>
  <c r="P40" i="1" s="1"/>
  <c r="U40" i="1" s="1"/>
  <c r="L41" i="1"/>
  <c r="P41" i="1" s="1"/>
  <c r="L42" i="1"/>
  <c r="P42" i="1" s="1"/>
  <c r="U42" i="1" s="1"/>
  <c r="L43" i="1"/>
  <c r="P43" i="1" s="1"/>
  <c r="U43" i="1" s="1"/>
  <c r="L44" i="1"/>
  <c r="P44" i="1" s="1"/>
  <c r="U44" i="1" s="1"/>
  <c r="L45" i="1"/>
  <c r="P45" i="1" s="1"/>
  <c r="L46" i="1"/>
  <c r="P46" i="1" s="1"/>
  <c r="L47" i="1"/>
  <c r="P47" i="1" s="1"/>
  <c r="L48" i="1"/>
  <c r="P48" i="1" s="1"/>
  <c r="U48" i="1" s="1"/>
  <c r="L49" i="1"/>
  <c r="P49" i="1" s="1"/>
  <c r="U49" i="1" s="1"/>
  <c r="L50" i="1"/>
  <c r="P50" i="1" s="1"/>
  <c r="L51" i="1"/>
  <c r="P51" i="1" s="1"/>
  <c r="L52" i="1"/>
  <c r="P52" i="1" s="1"/>
  <c r="L53" i="1"/>
  <c r="P53" i="1" s="1"/>
  <c r="L54" i="1"/>
  <c r="P54" i="1" s="1"/>
  <c r="U54" i="1" s="1"/>
  <c r="L55" i="1"/>
  <c r="P55" i="1" s="1"/>
  <c r="L56" i="1"/>
  <c r="P56" i="1" s="1"/>
  <c r="L57" i="1"/>
  <c r="P57" i="1" s="1"/>
  <c r="L58" i="1"/>
  <c r="P58" i="1" s="1"/>
  <c r="U58" i="1" s="1"/>
  <c r="L59" i="1"/>
  <c r="P59" i="1" s="1"/>
  <c r="L60" i="1"/>
  <c r="P60" i="1" s="1"/>
  <c r="L61" i="1"/>
  <c r="P61" i="1" s="1"/>
  <c r="U61" i="1" s="1"/>
  <c r="L62" i="1"/>
  <c r="P62" i="1" s="1"/>
  <c r="L63" i="1"/>
  <c r="P63" i="1" s="1"/>
  <c r="L64" i="1"/>
  <c r="P64" i="1" s="1"/>
  <c r="L65" i="1"/>
  <c r="P65" i="1" s="1"/>
  <c r="L66" i="1"/>
  <c r="P66" i="1" s="1"/>
  <c r="U66" i="1" s="1"/>
  <c r="L67" i="1"/>
  <c r="P67" i="1" s="1"/>
  <c r="L68" i="1"/>
  <c r="P68" i="1" s="1"/>
  <c r="U68" i="1" s="1"/>
  <c r="L69" i="1"/>
  <c r="P69" i="1" s="1"/>
  <c r="U69" i="1" s="1"/>
  <c r="L70" i="1"/>
  <c r="P70" i="1" s="1"/>
  <c r="U70" i="1" s="1"/>
  <c r="L71" i="1"/>
  <c r="P71" i="1" s="1"/>
  <c r="U71" i="1" s="1"/>
  <c r="L72" i="1"/>
  <c r="P72" i="1" s="1"/>
  <c r="U72" i="1" s="1"/>
  <c r="L73" i="1"/>
  <c r="P73" i="1" s="1"/>
  <c r="U73" i="1" s="1"/>
  <c r="L74" i="1"/>
  <c r="P74" i="1" s="1"/>
  <c r="L75" i="1"/>
  <c r="P75" i="1" s="1"/>
  <c r="U75" i="1" s="1"/>
  <c r="L76" i="1"/>
  <c r="P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U82" i="1" s="1"/>
  <c r="L83" i="1"/>
  <c r="P83" i="1" s="1"/>
  <c r="L84" i="1"/>
  <c r="P84" i="1" s="1"/>
  <c r="U84" i="1" s="1"/>
  <c r="L85" i="1"/>
  <c r="P85" i="1" s="1"/>
  <c r="L86" i="1"/>
  <c r="P86" i="1" s="1"/>
  <c r="L87" i="1"/>
  <c r="P87" i="1" s="1"/>
  <c r="U87" i="1" s="1"/>
  <c r="L88" i="1"/>
  <c r="P88" i="1" s="1"/>
  <c r="Q88" i="1" s="1"/>
  <c r="L89" i="1"/>
  <c r="P89" i="1" s="1"/>
  <c r="Q89" i="1" s="1"/>
  <c r="L90" i="1"/>
  <c r="P90" i="1" s="1"/>
  <c r="U90" i="1" s="1"/>
  <c r="L91" i="1"/>
  <c r="P91" i="1" s="1"/>
  <c r="L92" i="1"/>
  <c r="P92" i="1" s="1"/>
  <c r="L93" i="1"/>
  <c r="P93" i="1" s="1"/>
  <c r="L94" i="1"/>
  <c r="P94" i="1" s="1"/>
  <c r="U94" i="1" s="1"/>
  <c r="L95" i="1"/>
  <c r="P95" i="1" s="1"/>
  <c r="L96" i="1"/>
  <c r="P96" i="1" s="1"/>
  <c r="L6" i="1"/>
  <c r="P6" i="1" s="1"/>
  <c r="AC6" i="1" l="1"/>
  <c r="U95" i="1"/>
  <c r="AC95" i="1"/>
  <c r="U93" i="1"/>
  <c r="AC93" i="1"/>
  <c r="U91" i="1"/>
  <c r="AC91" i="1"/>
  <c r="U89" i="1"/>
  <c r="AC89" i="1"/>
  <c r="U85" i="1"/>
  <c r="AC85" i="1"/>
  <c r="U83" i="1"/>
  <c r="AC83" i="1"/>
  <c r="U81" i="1"/>
  <c r="AC81" i="1"/>
  <c r="U79" i="1"/>
  <c r="AC79" i="1"/>
  <c r="U77" i="1"/>
  <c r="AC77" i="1"/>
  <c r="U67" i="1"/>
  <c r="AC67" i="1"/>
  <c r="U65" i="1"/>
  <c r="AC65" i="1"/>
  <c r="U63" i="1"/>
  <c r="Q63" i="1"/>
  <c r="AC63" i="1" s="1"/>
  <c r="U59" i="1"/>
  <c r="Q59" i="1"/>
  <c r="AC59" i="1" s="1"/>
  <c r="U57" i="1"/>
  <c r="AC57" i="1"/>
  <c r="U55" i="1"/>
  <c r="AC55" i="1"/>
  <c r="U53" i="1"/>
  <c r="Q53" i="1"/>
  <c r="AC53" i="1" s="1"/>
  <c r="U51" i="1"/>
  <c r="Q51" i="1"/>
  <c r="AC51" i="1" s="1"/>
  <c r="U47" i="1"/>
  <c r="AC47" i="1"/>
  <c r="U45" i="1"/>
  <c r="Q45" i="1"/>
  <c r="AC45" i="1" s="1"/>
  <c r="U41" i="1"/>
  <c r="Q41" i="1"/>
  <c r="AC41" i="1" s="1"/>
  <c r="U39" i="1"/>
  <c r="Q39" i="1"/>
  <c r="AC39" i="1" s="1"/>
  <c r="U37" i="1"/>
  <c r="AC37" i="1"/>
  <c r="U35" i="1"/>
  <c r="AC35" i="1"/>
  <c r="U33" i="1"/>
  <c r="Q33" i="1"/>
  <c r="AC33" i="1" s="1"/>
  <c r="U29" i="1"/>
  <c r="AC29" i="1"/>
  <c r="U27" i="1"/>
  <c r="Q27" i="1"/>
  <c r="AC27" i="1" s="1"/>
  <c r="U25" i="1"/>
  <c r="AC25" i="1"/>
  <c r="U23" i="1"/>
  <c r="AC23" i="1"/>
  <c r="U19" i="1"/>
  <c r="AC19" i="1"/>
  <c r="U17" i="1"/>
  <c r="AC17" i="1"/>
  <c r="U15" i="1"/>
  <c r="AC15" i="1"/>
  <c r="U13" i="1"/>
  <c r="Q13" i="1"/>
  <c r="AC13" i="1" s="1"/>
  <c r="U9" i="1"/>
  <c r="AC9" i="1"/>
  <c r="U7" i="1"/>
  <c r="AC7" i="1"/>
  <c r="U96" i="1"/>
  <c r="AC96" i="1"/>
  <c r="U92" i="1"/>
  <c r="AC92" i="1"/>
  <c r="U88" i="1"/>
  <c r="AC88" i="1"/>
  <c r="U86" i="1"/>
  <c r="Q86" i="1"/>
  <c r="AC86" i="1" s="1"/>
  <c r="U80" i="1"/>
  <c r="AC80" i="1"/>
  <c r="U78" i="1"/>
  <c r="AC78" i="1"/>
  <c r="U76" i="1"/>
  <c r="AC76" i="1"/>
  <c r="U74" i="1"/>
  <c r="AC74" i="1"/>
  <c r="U64" i="1"/>
  <c r="AC64" i="1"/>
  <c r="U62" i="1"/>
  <c r="Q62" i="1"/>
  <c r="AC62" i="1" s="1"/>
  <c r="U60" i="1"/>
  <c r="AC60" i="1"/>
  <c r="U56" i="1"/>
  <c r="Q56" i="1"/>
  <c r="AC56" i="1" s="1"/>
  <c r="U52" i="1"/>
  <c r="Q52" i="1"/>
  <c r="AC52" i="1" s="1"/>
  <c r="U50" i="1"/>
  <c r="Q50" i="1"/>
  <c r="AC50" i="1" s="1"/>
  <c r="U46" i="1"/>
  <c r="Q46" i="1"/>
  <c r="AC46" i="1" s="1"/>
  <c r="U38" i="1"/>
  <c r="Q38" i="1"/>
  <c r="AC38" i="1" s="1"/>
  <c r="U36" i="1"/>
  <c r="AC36" i="1"/>
  <c r="U32" i="1"/>
  <c r="AC32" i="1"/>
  <c r="U28" i="1"/>
  <c r="Q28" i="1"/>
  <c r="AC28" i="1" s="1"/>
  <c r="U26" i="1"/>
  <c r="Q26" i="1"/>
  <c r="AC26" i="1" s="1"/>
  <c r="U24" i="1"/>
  <c r="AC24" i="1"/>
  <c r="U22" i="1"/>
  <c r="AC22" i="1"/>
  <c r="U20" i="1"/>
  <c r="AC20" i="1"/>
  <c r="U18" i="1"/>
  <c r="AC18" i="1"/>
  <c r="U8" i="1"/>
  <c r="AC8" i="1"/>
  <c r="T75" i="1"/>
  <c r="T25" i="1"/>
  <c r="T83" i="1"/>
  <c r="T67" i="1"/>
  <c r="T40" i="1"/>
  <c r="T58" i="1"/>
  <c r="T87" i="1"/>
  <c r="T71" i="1"/>
  <c r="T54" i="1"/>
  <c r="T44" i="1"/>
  <c r="T29" i="1"/>
  <c r="U6" i="1"/>
  <c r="T77" i="1"/>
  <c r="T73" i="1"/>
  <c r="T69" i="1"/>
  <c r="T66" i="1"/>
  <c r="T49" i="1"/>
  <c r="T42" i="1"/>
  <c r="T31" i="1"/>
  <c r="T20" i="1"/>
  <c r="T16" i="1"/>
  <c r="T12" i="1"/>
  <c r="T22" i="1"/>
  <c r="T18" i="1"/>
  <c r="T14" i="1"/>
  <c r="T10" i="1"/>
  <c r="T94" i="1"/>
  <c r="T90" i="1"/>
  <c r="T88" i="1"/>
  <c r="T84" i="1"/>
  <c r="T82" i="1"/>
  <c r="T80" i="1"/>
  <c r="T72" i="1"/>
  <c r="T70" i="1"/>
  <c r="T68" i="1"/>
  <c r="T61" i="1"/>
  <c r="T48" i="1"/>
  <c r="T43" i="1"/>
  <c r="T34" i="1"/>
  <c r="T32" i="1"/>
  <c r="T30" i="1"/>
  <c r="T24" i="1"/>
  <c r="T21" i="1"/>
  <c r="T11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26" i="1" l="1"/>
  <c r="T38" i="1"/>
  <c r="T63" i="1"/>
  <c r="T9" i="1"/>
  <c r="T13" i="1"/>
  <c r="T55" i="1"/>
  <c r="T93" i="1"/>
  <c r="Q5" i="1"/>
  <c r="T17" i="1"/>
  <c r="T41" i="1"/>
  <c r="T45" i="1"/>
  <c r="T52" i="1"/>
  <c r="T59" i="1"/>
  <c r="T62" i="1"/>
  <c r="T76" i="1"/>
  <c r="T92" i="1"/>
  <c r="T96" i="1"/>
  <c r="T27" i="1"/>
  <c r="T35" i="1"/>
  <c r="T46" i="1"/>
  <c r="T56" i="1"/>
  <c r="T85" i="1"/>
  <c r="T65" i="1"/>
  <c r="T79" i="1"/>
  <c r="T95" i="1"/>
  <c r="T7" i="1"/>
  <c r="T15" i="1"/>
  <c r="T19" i="1"/>
  <c r="T28" i="1"/>
  <c r="T36" i="1"/>
  <c r="T39" i="1"/>
  <c r="T47" i="1"/>
  <c r="T50" i="1"/>
  <c r="T53" i="1"/>
  <c r="T57" i="1"/>
  <c r="T64" i="1"/>
  <c r="T74" i="1"/>
  <c r="T78" i="1"/>
  <c r="T86" i="1"/>
  <c r="T8" i="1"/>
  <c r="T23" i="1"/>
  <c r="T60" i="1"/>
  <c r="T81" i="1"/>
  <c r="T89" i="1"/>
  <c r="T37" i="1"/>
  <c r="T33" i="1"/>
  <c r="T51" i="1"/>
  <c r="T91" i="1"/>
  <c r="T6" i="1"/>
  <c r="AC5" i="1"/>
  <c r="K5" i="1"/>
</calcChain>
</file>

<file path=xl/sharedStrings.xml><?xml version="1.0" encoding="utf-8"?>
<sst xmlns="http://schemas.openxmlformats.org/spreadsheetml/2006/main" count="383" uniqueCount="142">
  <si>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</si>
  <si>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</si>
  <si>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</si>
  <si>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</si>
  <si>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</si>
  <si>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</si>
  <si>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</si>
  <si>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</si>
  <si>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</si>
  <si>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</si>
  <si>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</si>
  <si>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</si>
  <si>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</si>
  <si>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</si>
  <si>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</si>
  <si>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</si>
  <si>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</si>
  <si>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</si>
  <si>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</si>
  <si>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</si>
  <si>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</si>
  <si>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</si>
  <si>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</si>
  <si>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12,10,</t>
  </si>
  <si>
    <t>10,10,</t>
  </si>
  <si>
    <t>09,10,</t>
  </si>
  <si>
    <t>03,10,</t>
  </si>
  <si>
    <t>02,10,</t>
  </si>
  <si>
    <t>26,09,</t>
  </si>
  <si>
    <t>25,09,</t>
  </si>
  <si>
    <t>19,09,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</si>
  <si>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</si>
  <si>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</si>
  <si>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</si>
  <si>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</si>
  <si>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</si>
  <si>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</si>
  <si>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</si>
  <si>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>нужно увеличить продажи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</si>
  <si>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</si>
  <si>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</si>
  <si>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</si>
  <si>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</si>
  <si>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</si>
  <si>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</si>
  <si>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</si>
  <si>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</si>
  <si>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</si>
  <si>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</si>
  <si>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</si>
  <si>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</si>
  <si>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</si>
  <si>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</si>
  <si>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ТМА октябрь / новинка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</si>
  <si>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</si>
  <si>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</si>
  <si>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</si>
  <si>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</si>
  <si>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</si>
  <si>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</si>
  <si>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</si>
  <si>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</si>
  <si>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</si>
  <si>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</si>
  <si>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</si>
  <si>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</si>
  <si>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</si>
  <si>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</si>
  <si>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</si>
  <si>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</si>
  <si>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вывод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</si>
  <si>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</si>
  <si>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</si>
  <si>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</si>
  <si>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</si>
  <si>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</si>
  <si>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</si>
  <si>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</si>
  <si>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</si>
  <si>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</si>
  <si>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</si>
  <si>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</si>
  <si>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</si>
  <si>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</si>
  <si>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</si>
  <si>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</si>
  <si>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</si>
  <si>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</si>
  <si>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</si>
  <si>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</si>
  <si>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</si>
  <si>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</si>
  <si>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</si>
  <si>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</si>
  <si>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</si>
  <si>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</si>
  <si>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</si>
  <si>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</si>
  <si>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</si>
  <si>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</si>
  <si>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</si>
  <si>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</si>
  <si>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</si>
  <si>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</si>
  <si>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</si>
  <si>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</si>
  <si>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</si>
  <si>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</si>
  <si>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</si>
  <si>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</si>
  <si>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</si>
  <si>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с 05,09 заказываем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</si>
  <si>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</si>
  <si>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</si>
  <si>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</si>
  <si>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</si>
  <si>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</si>
  <si>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</si>
  <si>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</si>
  <si>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</si>
  <si>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</si>
  <si>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</si>
  <si>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</si>
  <si>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</si>
  <si>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</si>
  <si>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</si>
  <si>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</si>
  <si>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</si>
  <si>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</si>
  <si>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</si>
  <si>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</si>
  <si>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</si>
  <si>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</si>
  <si>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</si>
  <si>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>новинка</t>
  </si>
  <si>
    <t xml:space="preserve"> 491  Колбаса Филейская Рубленая ТМ Вязанка  0,3 кг. срез.  ПОКОМ</t>
  </si>
  <si>
    <t>Сосиски "Филейские по-ганноверски" Весовой амицел ТМ "Вязанка"</t>
  </si>
  <si>
    <t>Колбаса полукопченая Краковюрст ТМ Баварушка рубленая черева в/у ф/в 0,2 кг</t>
  </si>
  <si>
    <t>Копченые колбасы "Краковюрст с изысканными пряностями копченые" ф/в 0,2 NDX ТМ "Баварушка"</t>
  </si>
  <si>
    <t>заказ</t>
  </si>
  <si>
    <t>14,10,</t>
  </si>
  <si>
    <t>11,10,24 появилась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</si>
</sst>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48" activePane="bottomRight" state="frozen"/>
      <selection pane="topRight" activeCell="C1" sqref="C1"/>
      <selection pane="bottomLeft" activeCell="A6" sqref="A6"/>
      <selection pane="bottomRight" activeCell="S76" sqref="S76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140625" style="8" customWidth="1"/>
    <col min="8" max="8" width="5.140625" customWidth="1"/>
    <col min="9" max="9" width="12.7109375" bestFit="1" customWidth="1"/>
    <col min="10" max="18" width="6.85546875" customWidth="1"/>
    <col min="19" max="19" width="22" customWidth="1"/>
    <col min="20" max="21" width="5.42578125" customWidth="1"/>
    <col min="22" max="27" width="6" customWidth="1"/>
    <col min="28" max="28" width="28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139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18251.503999999997</v>
      </c>
      <c r="F5" s="4">
        <f>SUM(F6:F493)</f>
        <v>14514.193000000003</v>
      </c>
      <c r="G5" s="6"/>
      <c r="H5" s="1"/>
      <c r="I5" s="1"/>
      <c r="J5" s="4">
        <f t="shared" ref="J5:R5" si="0">SUM(J6:J493)</f>
        <v>25644.604000000007</v>
      </c>
      <c r="K5" s="4">
        <f t="shared" si="0"/>
        <v>-7393.0999999999995</v>
      </c>
      <c r="L5" s="4">
        <f t="shared" si="0"/>
        <v>14902.312</v>
      </c>
      <c r="M5" s="4">
        <f t="shared" si="0"/>
        <v>3349.192</v>
      </c>
      <c r="N5" s="4">
        <f t="shared" si="0"/>
        <v>8856.8229800000026</v>
      </c>
      <c r="O5" s="4">
        <f t="shared" si="0"/>
        <v>8421.5328600000012</v>
      </c>
      <c r="P5" s="4">
        <f t="shared" si="0"/>
        <v>2980.4624000000003</v>
      </c>
      <c r="Q5" s="4">
        <f t="shared" si="0"/>
        <v>2827.6323799999986</v>
      </c>
      <c r="R5" s="4">
        <f t="shared" si="0"/>
        <v>0</v>
      </c>
      <c r="S5" s="1"/>
      <c r="T5" s="1"/>
      <c r="U5" s="1"/>
      <c r="V5" s="4">
        <f t="shared" ref="V5:AA5" si="1">SUM(V6:V493)</f>
        <v>3303.0068000000001</v>
      </c>
      <c r="W5" s="4">
        <f t="shared" si="1"/>
        <v>3413.858200000001</v>
      </c>
      <c r="X5" s="4">
        <f t="shared" si="1"/>
        <v>3194.6258000000003</v>
      </c>
      <c r="Y5" s="4">
        <f t="shared" si="1"/>
        <v>3755.1058000000003</v>
      </c>
      <c r="Z5" s="4">
        <f t="shared" si="1"/>
        <v>3748.9152000000008</v>
      </c>
      <c r="AA5" s="4">
        <f t="shared" si="1"/>
        <v>3327.6694000000002</v>
      </c>
      <c r="AB5" s="1"/>
      <c r="AC5" s="4">
        <f>SUM(AC6:AC493)</f>
        <v>2203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156.482</v>
      </c>
      <c r="D6" s="1">
        <v>68.691000000000003</v>
      </c>
      <c r="E6" s="1">
        <v>99.905000000000001</v>
      </c>
      <c r="F6" s="1">
        <v>96.167000000000002</v>
      </c>
      <c r="G6" s="6">
        <v>1</v>
      </c>
      <c r="H6" s="1">
        <v>50</v>
      </c>
      <c r="I6" s="1" t="s">
        <v>33</v>
      </c>
      <c r="J6" s="1">
        <v>95.9</v>
      </c>
      <c r="K6" s="1">
        <f t="shared" ref="K6:K36" si="2">E6-J6</f>
        <v>4.0049999999999955</v>
      </c>
      <c r="L6" s="1">
        <f>E6-M6</f>
        <v>91.088999999999999</v>
      </c>
      <c r="M6" s="1">
        <v>8.8160000000000007</v>
      </c>
      <c r="N6" s="1">
        <v>23.140199999999989</v>
      </c>
      <c r="O6" s="1">
        <v>79.1708</v>
      </c>
      <c r="P6" s="1">
        <f>L6/5</f>
        <v>18.2178</v>
      </c>
      <c r="Q6" s="5"/>
      <c r="R6" s="5"/>
      <c r="S6" s="1"/>
      <c r="T6" s="1">
        <f>(F6+N6+O6+Q6)/P6</f>
        <v>10.894729330654634</v>
      </c>
      <c r="U6" s="1">
        <f>(F6+N6+O6)/P6</f>
        <v>10.894729330654634</v>
      </c>
      <c r="V6" s="1">
        <v>21.2302</v>
      </c>
      <c r="W6" s="1">
        <v>19.318000000000001</v>
      </c>
      <c r="X6" s="1">
        <v>20.395199999999999</v>
      </c>
      <c r="Y6" s="1">
        <v>21.5078</v>
      </c>
      <c r="Z6" s="1">
        <v>22.508600000000001</v>
      </c>
      <c r="AA6" s="1">
        <v>22.690999999999999</v>
      </c>
      <c r="AB6" s="1"/>
      <c r="AC6" s="1">
        <f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578.36400000000003</v>
      </c>
      <c r="D7" s="1">
        <v>297.67399999999998</v>
      </c>
      <c r="E7" s="1">
        <v>360.93799999999999</v>
      </c>
      <c r="F7" s="1">
        <v>391.34</v>
      </c>
      <c r="G7" s="6">
        <v>1</v>
      </c>
      <c r="H7" s="1">
        <v>45</v>
      </c>
      <c r="I7" s="1" t="s">
        <v>33</v>
      </c>
      <c r="J7" s="1">
        <v>305</v>
      </c>
      <c r="K7" s="1">
        <f t="shared" si="2"/>
        <v>55.937999999999988</v>
      </c>
      <c r="L7" s="1">
        <f t="shared" ref="L7:L65" si="3">E7-M7</f>
        <v>173.82799999999997</v>
      </c>
      <c r="M7" s="1">
        <v>187.11</v>
      </c>
      <c r="N7" s="1"/>
      <c r="O7" s="1">
        <v>43.322000000000003</v>
      </c>
      <c r="P7" s="1">
        <f t="shared" ref="P7:P65" si="4">L7/5</f>
        <v>34.765599999999992</v>
      </c>
      <c r="Q7" s="5"/>
      <c r="R7" s="5"/>
      <c r="S7" s="1"/>
      <c r="T7" s="1">
        <f t="shared" ref="T7:T65" si="5">(F7+N7+O7+Q7)/P7</f>
        <v>12.502646294037786</v>
      </c>
      <c r="U7" s="1">
        <f t="shared" ref="U7:U65" si="6">(F7+N7+O7)/P7</f>
        <v>12.502646294037786</v>
      </c>
      <c r="V7" s="1">
        <v>50.171199999999999</v>
      </c>
      <c r="W7" s="1">
        <v>24.036000000000001</v>
      </c>
      <c r="X7" s="1">
        <v>12.2376</v>
      </c>
      <c r="Y7" s="1">
        <v>78.636399999999995</v>
      </c>
      <c r="Z7" s="1">
        <v>71.273600000000002</v>
      </c>
      <c r="AA7" s="1">
        <v>45.989800000000002</v>
      </c>
      <c r="AB7" s="1"/>
      <c r="AC7" s="1">
        <f t="shared" ref="AC7:AC65" si="7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543.01</v>
      </c>
      <c r="D8" s="1">
        <v>209.34399999999999</v>
      </c>
      <c r="E8" s="1">
        <v>633.19299999999998</v>
      </c>
      <c r="F8" s="1"/>
      <c r="G8" s="6">
        <v>1</v>
      </c>
      <c r="H8" s="1">
        <v>45</v>
      </c>
      <c r="I8" s="1" t="s">
        <v>33</v>
      </c>
      <c r="J8" s="1">
        <v>625.70000000000005</v>
      </c>
      <c r="K8" s="1">
        <f t="shared" si="2"/>
        <v>7.4929999999999382</v>
      </c>
      <c r="L8" s="1">
        <f t="shared" si="3"/>
        <v>384.30099999999999</v>
      </c>
      <c r="M8" s="1">
        <v>248.892</v>
      </c>
      <c r="N8" s="1">
        <v>471.34061999999989</v>
      </c>
      <c r="O8" s="1">
        <v>534.74582000000009</v>
      </c>
      <c r="P8" s="1">
        <f t="shared" si="4"/>
        <v>76.860199999999992</v>
      </c>
      <c r="Q8" s="5"/>
      <c r="R8" s="5"/>
      <c r="S8" s="1"/>
      <c r="T8" s="1">
        <f t="shared" si="5"/>
        <v>13.089823341599425</v>
      </c>
      <c r="U8" s="1">
        <f t="shared" si="6"/>
        <v>13.089823341599425</v>
      </c>
      <c r="V8" s="1">
        <v>100.19159999999999</v>
      </c>
      <c r="W8" s="1">
        <v>85.347799999999992</v>
      </c>
      <c r="X8" s="1">
        <v>70.084800000000001</v>
      </c>
      <c r="Y8" s="1">
        <v>79.034999999999997</v>
      </c>
      <c r="Z8" s="1">
        <v>80.051200000000009</v>
      </c>
      <c r="AA8" s="1">
        <v>78.944600000000008</v>
      </c>
      <c r="AB8" s="1" t="s">
        <v>36</v>
      </c>
      <c r="AC8" s="1">
        <f t="shared" si="7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141.601</v>
      </c>
      <c r="D9" s="1">
        <v>172.03700000000001</v>
      </c>
      <c r="E9" s="1">
        <v>79.221000000000004</v>
      </c>
      <c r="F9" s="1">
        <v>208.398</v>
      </c>
      <c r="G9" s="6">
        <v>1</v>
      </c>
      <c r="H9" s="1">
        <v>40</v>
      </c>
      <c r="I9" s="1" t="s">
        <v>33</v>
      </c>
      <c r="J9" s="1">
        <v>69.599999999999994</v>
      </c>
      <c r="K9" s="1">
        <f t="shared" si="2"/>
        <v>9.6210000000000093</v>
      </c>
      <c r="L9" s="1">
        <f t="shared" si="3"/>
        <v>79.221000000000004</v>
      </c>
      <c r="M9" s="1"/>
      <c r="N9" s="1"/>
      <c r="O9" s="1"/>
      <c r="P9" s="1">
        <f t="shared" si="4"/>
        <v>15.844200000000001</v>
      </c>
      <c r="Q9" s="5"/>
      <c r="R9" s="5"/>
      <c r="S9" s="1"/>
      <c r="T9" s="1">
        <f t="shared" si="5"/>
        <v>13.15295186882266</v>
      </c>
      <c r="U9" s="1">
        <f t="shared" si="6"/>
        <v>13.15295186882266</v>
      </c>
      <c r="V9" s="1">
        <v>11.882</v>
      </c>
      <c r="W9" s="1">
        <v>24.431799999999999</v>
      </c>
      <c r="X9" s="1">
        <v>29.086400000000001</v>
      </c>
      <c r="Y9" s="1">
        <v>24.687000000000001</v>
      </c>
      <c r="Z9" s="1">
        <v>23.754000000000001</v>
      </c>
      <c r="AA9" s="1">
        <v>31.9816</v>
      </c>
      <c r="AB9" s="1"/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4" t="s">
        <v>39</v>
      </c>
      <c r="B10" s="14" t="s">
        <v>40</v>
      </c>
      <c r="C10" s="14"/>
      <c r="D10" s="14"/>
      <c r="E10" s="14"/>
      <c r="F10" s="14"/>
      <c r="G10" s="15">
        <v>0</v>
      </c>
      <c r="H10" s="14">
        <v>45</v>
      </c>
      <c r="I10" s="14" t="s">
        <v>33</v>
      </c>
      <c r="J10" s="14"/>
      <c r="K10" s="14">
        <f t="shared" si="2"/>
        <v>0</v>
      </c>
      <c r="L10" s="14">
        <f t="shared" si="3"/>
        <v>0</v>
      </c>
      <c r="M10" s="14"/>
      <c r="N10" s="14"/>
      <c r="O10" s="14"/>
      <c r="P10" s="14">
        <f t="shared" si="4"/>
        <v>0</v>
      </c>
      <c r="Q10" s="16"/>
      <c r="R10" s="16"/>
      <c r="S10" s="14"/>
      <c r="T10" s="14" t="e">
        <f t="shared" si="5"/>
        <v>#DIV/0!</v>
      </c>
      <c r="U10" s="14" t="e">
        <f t="shared" si="6"/>
        <v>#DIV/0!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 t="s">
        <v>41</v>
      </c>
      <c r="AC10" s="14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4" t="s">
        <v>42</v>
      </c>
      <c r="B11" s="14" t="s">
        <v>40</v>
      </c>
      <c r="C11" s="14"/>
      <c r="D11" s="14"/>
      <c r="E11" s="14"/>
      <c r="F11" s="14"/>
      <c r="G11" s="15">
        <v>0</v>
      </c>
      <c r="H11" s="14">
        <v>45</v>
      </c>
      <c r="I11" s="14" t="s">
        <v>33</v>
      </c>
      <c r="J11" s="14"/>
      <c r="K11" s="14">
        <f t="shared" si="2"/>
        <v>0</v>
      </c>
      <c r="L11" s="14">
        <f t="shared" si="3"/>
        <v>0</v>
      </c>
      <c r="M11" s="14"/>
      <c r="N11" s="14"/>
      <c r="O11" s="14"/>
      <c r="P11" s="14">
        <f t="shared" si="4"/>
        <v>0</v>
      </c>
      <c r="Q11" s="16"/>
      <c r="R11" s="16"/>
      <c r="S11" s="14"/>
      <c r="T11" s="14" t="e">
        <f t="shared" si="5"/>
        <v>#DIV/0!</v>
      </c>
      <c r="U11" s="14" t="e">
        <f t="shared" si="6"/>
        <v>#DIV/0!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 t="s">
        <v>41</v>
      </c>
      <c r="AC11" s="14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4" t="s">
        <v>43</v>
      </c>
      <c r="B12" s="14" t="s">
        <v>40</v>
      </c>
      <c r="C12" s="14"/>
      <c r="D12" s="14"/>
      <c r="E12" s="14"/>
      <c r="F12" s="14"/>
      <c r="G12" s="15">
        <v>0</v>
      </c>
      <c r="H12" s="14">
        <v>180</v>
      </c>
      <c r="I12" s="14" t="s">
        <v>33</v>
      </c>
      <c r="J12" s="14"/>
      <c r="K12" s="14">
        <f t="shared" si="2"/>
        <v>0</v>
      </c>
      <c r="L12" s="14">
        <f t="shared" si="3"/>
        <v>0</v>
      </c>
      <c r="M12" s="14"/>
      <c r="N12" s="14"/>
      <c r="O12" s="14"/>
      <c r="P12" s="14">
        <f t="shared" si="4"/>
        <v>0</v>
      </c>
      <c r="Q12" s="16"/>
      <c r="R12" s="16"/>
      <c r="S12" s="14"/>
      <c r="T12" s="14" t="e">
        <f t="shared" si="5"/>
        <v>#DIV/0!</v>
      </c>
      <c r="U12" s="14" t="e">
        <f t="shared" si="6"/>
        <v>#DIV/0!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 t="s">
        <v>41</v>
      </c>
      <c r="AC12" s="14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40</v>
      </c>
      <c r="C13" s="1">
        <v>24</v>
      </c>
      <c r="D13" s="1">
        <v>108</v>
      </c>
      <c r="E13" s="1">
        <v>97</v>
      </c>
      <c r="F13" s="1">
        <v>11</v>
      </c>
      <c r="G13" s="6">
        <v>0.3</v>
      </c>
      <c r="H13" s="1">
        <v>40</v>
      </c>
      <c r="I13" s="1" t="s">
        <v>33</v>
      </c>
      <c r="J13" s="1">
        <v>101</v>
      </c>
      <c r="K13" s="1">
        <f t="shared" si="2"/>
        <v>-4</v>
      </c>
      <c r="L13" s="1">
        <f t="shared" si="3"/>
        <v>97</v>
      </c>
      <c r="M13" s="1"/>
      <c r="N13" s="1"/>
      <c r="O13" s="1">
        <v>126.4</v>
      </c>
      <c r="P13" s="1">
        <f t="shared" si="4"/>
        <v>19.399999999999999</v>
      </c>
      <c r="Q13" s="5">
        <f>11*P13-O13-N13-F13</f>
        <v>75.999999999999972</v>
      </c>
      <c r="R13" s="5"/>
      <c r="S13" s="1"/>
      <c r="T13" s="1">
        <f t="shared" si="5"/>
        <v>11</v>
      </c>
      <c r="U13" s="1">
        <f t="shared" si="6"/>
        <v>7.0824742268041243</v>
      </c>
      <c r="V13" s="1">
        <v>17.600000000000001</v>
      </c>
      <c r="W13" s="1">
        <v>2.4</v>
      </c>
      <c r="X13" s="1">
        <v>6.4</v>
      </c>
      <c r="Y13" s="1">
        <v>12</v>
      </c>
      <c r="Z13" s="1">
        <v>5.6</v>
      </c>
      <c r="AA13" s="1">
        <v>0</v>
      </c>
      <c r="AB13" s="1"/>
      <c r="AC13" s="1">
        <f t="shared" si="7"/>
        <v>23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9" t="s">
        <v>45</v>
      </c>
      <c r="B14" s="9" t="s">
        <v>40</v>
      </c>
      <c r="C14" s="9"/>
      <c r="D14" s="9"/>
      <c r="E14" s="9"/>
      <c r="F14" s="9"/>
      <c r="G14" s="10">
        <v>0</v>
      </c>
      <c r="H14" s="9">
        <v>50</v>
      </c>
      <c r="I14" s="9" t="s">
        <v>56</v>
      </c>
      <c r="J14" s="9"/>
      <c r="K14" s="9">
        <f t="shared" si="2"/>
        <v>0</v>
      </c>
      <c r="L14" s="9">
        <f t="shared" si="3"/>
        <v>0</v>
      </c>
      <c r="M14" s="9"/>
      <c r="N14" s="9"/>
      <c r="O14" s="9"/>
      <c r="P14" s="9">
        <f t="shared" si="4"/>
        <v>0</v>
      </c>
      <c r="Q14" s="11"/>
      <c r="R14" s="11"/>
      <c r="S14" s="9"/>
      <c r="T14" s="9" t="e">
        <f t="shared" si="5"/>
        <v>#DIV/0!</v>
      </c>
      <c r="U14" s="9" t="e">
        <f t="shared" si="6"/>
        <v>#DIV/0!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 t="s">
        <v>70</v>
      </c>
      <c r="AC14" s="9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40</v>
      </c>
      <c r="C15" s="1">
        <v>405</v>
      </c>
      <c r="D15" s="1">
        <v>105</v>
      </c>
      <c r="E15" s="1">
        <v>94</v>
      </c>
      <c r="F15" s="1">
        <v>367</v>
      </c>
      <c r="G15" s="6">
        <v>0.17</v>
      </c>
      <c r="H15" s="1">
        <v>180</v>
      </c>
      <c r="I15" s="1" t="s">
        <v>33</v>
      </c>
      <c r="J15" s="1">
        <v>91</v>
      </c>
      <c r="K15" s="1">
        <f t="shared" si="2"/>
        <v>3</v>
      </c>
      <c r="L15" s="1">
        <f t="shared" si="3"/>
        <v>88</v>
      </c>
      <c r="M15" s="1">
        <v>6</v>
      </c>
      <c r="N15" s="1"/>
      <c r="O15" s="1"/>
      <c r="P15" s="1">
        <f t="shared" si="4"/>
        <v>17.600000000000001</v>
      </c>
      <c r="Q15" s="5"/>
      <c r="R15" s="5"/>
      <c r="S15" s="1"/>
      <c r="T15" s="1">
        <f t="shared" si="5"/>
        <v>20.852272727272727</v>
      </c>
      <c r="U15" s="1">
        <f t="shared" si="6"/>
        <v>20.852272727272727</v>
      </c>
      <c r="V15" s="1">
        <v>21.2</v>
      </c>
      <c r="W15" s="1">
        <v>9.8000000000000007</v>
      </c>
      <c r="X15" s="1">
        <v>-0.2</v>
      </c>
      <c r="Y15" s="1">
        <v>45</v>
      </c>
      <c r="Z15" s="1">
        <v>49.8</v>
      </c>
      <c r="AA15" s="1">
        <v>11.2</v>
      </c>
      <c r="AB15" s="19" t="s">
        <v>38</v>
      </c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4" t="s">
        <v>47</v>
      </c>
      <c r="B16" s="14" t="s">
        <v>40</v>
      </c>
      <c r="C16" s="14"/>
      <c r="D16" s="14"/>
      <c r="E16" s="14"/>
      <c r="F16" s="14"/>
      <c r="G16" s="15">
        <v>0</v>
      </c>
      <c r="H16" s="14">
        <v>50</v>
      </c>
      <c r="I16" s="14" t="s">
        <v>33</v>
      </c>
      <c r="J16" s="14"/>
      <c r="K16" s="14">
        <f t="shared" si="2"/>
        <v>0</v>
      </c>
      <c r="L16" s="14">
        <f t="shared" si="3"/>
        <v>0</v>
      </c>
      <c r="M16" s="14"/>
      <c r="N16" s="14"/>
      <c r="O16" s="14"/>
      <c r="P16" s="14">
        <f t="shared" si="4"/>
        <v>0</v>
      </c>
      <c r="Q16" s="16"/>
      <c r="R16" s="16"/>
      <c r="S16" s="14"/>
      <c r="T16" s="14" t="e">
        <f t="shared" si="5"/>
        <v>#DIV/0!</v>
      </c>
      <c r="U16" s="14" t="e">
        <f t="shared" si="6"/>
        <v>#DIV/0!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 t="s">
        <v>41</v>
      </c>
      <c r="AC16" s="14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40</v>
      </c>
      <c r="C17" s="1">
        <v>147</v>
      </c>
      <c r="D17" s="1">
        <v>31</v>
      </c>
      <c r="E17" s="1">
        <v>73</v>
      </c>
      <c r="F17" s="1">
        <v>8</v>
      </c>
      <c r="G17" s="6">
        <v>0.35</v>
      </c>
      <c r="H17" s="1">
        <v>50</v>
      </c>
      <c r="I17" s="1" t="s">
        <v>33</v>
      </c>
      <c r="J17" s="1">
        <v>104</v>
      </c>
      <c r="K17" s="1">
        <f t="shared" si="2"/>
        <v>-31</v>
      </c>
      <c r="L17" s="1">
        <f t="shared" si="3"/>
        <v>73</v>
      </c>
      <c r="M17" s="1"/>
      <c r="N17" s="1">
        <v>288.8</v>
      </c>
      <c r="O17" s="1">
        <v>19.199999999999989</v>
      </c>
      <c r="P17" s="1">
        <f t="shared" si="4"/>
        <v>14.6</v>
      </c>
      <c r="Q17" s="5"/>
      <c r="R17" s="5"/>
      <c r="S17" s="1"/>
      <c r="T17" s="1">
        <f t="shared" si="5"/>
        <v>21.643835616438356</v>
      </c>
      <c r="U17" s="1">
        <f t="shared" si="6"/>
        <v>21.643835616438356</v>
      </c>
      <c r="V17" s="1">
        <v>32.200000000000003</v>
      </c>
      <c r="W17" s="1">
        <v>32.799999999999997</v>
      </c>
      <c r="X17" s="1">
        <v>16.600000000000001</v>
      </c>
      <c r="Y17" s="1">
        <v>17.600000000000001</v>
      </c>
      <c r="Z17" s="1">
        <v>20.2</v>
      </c>
      <c r="AA17" s="1">
        <v>21.4</v>
      </c>
      <c r="AB17" s="1"/>
      <c r="AC17" s="1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32</v>
      </c>
      <c r="C18" s="1">
        <v>319.81200000000001</v>
      </c>
      <c r="D18" s="1">
        <v>297.89</v>
      </c>
      <c r="E18" s="1">
        <v>300.83999999999997</v>
      </c>
      <c r="F18" s="1">
        <v>241.702</v>
      </c>
      <c r="G18" s="6">
        <v>1</v>
      </c>
      <c r="H18" s="1">
        <v>55</v>
      </c>
      <c r="I18" s="1" t="s">
        <v>33</v>
      </c>
      <c r="J18" s="1">
        <v>280.18</v>
      </c>
      <c r="K18" s="1">
        <f t="shared" si="2"/>
        <v>20.659999999999968</v>
      </c>
      <c r="L18" s="1">
        <f t="shared" si="3"/>
        <v>201.01799999999997</v>
      </c>
      <c r="M18" s="1">
        <v>99.822000000000003</v>
      </c>
      <c r="N18" s="1"/>
      <c r="O18" s="1">
        <v>122.657</v>
      </c>
      <c r="P18" s="1">
        <f t="shared" si="4"/>
        <v>40.203599999999994</v>
      </c>
      <c r="Q18" s="5"/>
      <c r="R18" s="5"/>
      <c r="S18" s="1"/>
      <c r="T18" s="1">
        <f t="shared" si="5"/>
        <v>9.062845118347612</v>
      </c>
      <c r="U18" s="1">
        <f t="shared" si="6"/>
        <v>9.062845118347612</v>
      </c>
      <c r="V18" s="1">
        <v>46.875999999999998</v>
      </c>
      <c r="W18" s="1">
        <v>48.287399999999998</v>
      </c>
      <c r="X18" s="1">
        <v>53.564799999999991</v>
      </c>
      <c r="Y18" s="1">
        <v>103.2604</v>
      </c>
      <c r="Z18" s="1">
        <v>90.805399999999992</v>
      </c>
      <c r="AA18" s="1">
        <v>64.597200000000001</v>
      </c>
      <c r="AB18" s="1" t="s">
        <v>50</v>
      </c>
      <c r="AC18" s="1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32</v>
      </c>
      <c r="C19" s="1">
        <v>1635.3789999999999</v>
      </c>
      <c r="D19" s="1">
        <v>1347.89</v>
      </c>
      <c r="E19" s="1">
        <v>1998.8489999999999</v>
      </c>
      <c r="F19" s="1">
        <v>614.51900000000001</v>
      </c>
      <c r="G19" s="6">
        <v>1</v>
      </c>
      <c r="H19" s="1">
        <v>50</v>
      </c>
      <c r="I19" s="1" t="s">
        <v>33</v>
      </c>
      <c r="J19" s="1">
        <v>2020.3</v>
      </c>
      <c r="K19" s="1">
        <f t="shared" si="2"/>
        <v>-21.451000000000022</v>
      </c>
      <c r="L19" s="1">
        <f t="shared" si="3"/>
        <v>1566.5049999999999</v>
      </c>
      <c r="M19" s="1">
        <v>432.34399999999999</v>
      </c>
      <c r="N19" s="1">
        <v>1221.4728399999969</v>
      </c>
      <c r="O19" s="1">
        <v>1440.3846800000031</v>
      </c>
      <c r="P19" s="1">
        <f t="shared" si="4"/>
        <v>313.30099999999999</v>
      </c>
      <c r="Q19" s="5">
        <f>11.7*P19-O19-N19-F19</f>
        <v>389.24517999999989</v>
      </c>
      <c r="R19" s="5"/>
      <c r="S19" s="1"/>
      <c r="T19" s="1">
        <f t="shared" si="5"/>
        <v>11.7</v>
      </c>
      <c r="U19" s="1">
        <f t="shared" si="6"/>
        <v>10.45759994382399</v>
      </c>
      <c r="V19" s="1">
        <v>336.74439999999998</v>
      </c>
      <c r="W19" s="1">
        <v>298.91359999999992</v>
      </c>
      <c r="X19" s="1">
        <v>269.15960000000013</v>
      </c>
      <c r="Y19" s="1">
        <v>270.03339999999997</v>
      </c>
      <c r="Z19" s="1">
        <v>268.46519999999998</v>
      </c>
      <c r="AA19" s="1">
        <v>321.26940000000002</v>
      </c>
      <c r="AB19" s="1" t="s">
        <v>36</v>
      </c>
      <c r="AC19" s="1">
        <f t="shared" si="7"/>
        <v>389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32</v>
      </c>
      <c r="C20" s="1">
        <v>198.172</v>
      </c>
      <c r="D20" s="1">
        <v>5.0590000000000002</v>
      </c>
      <c r="E20" s="1">
        <v>156.94499999999999</v>
      </c>
      <c r="F20" s="1"/>
      <c r="G20" s="6">
        <v>1</v>
      </c>
      <c r="H20" s="1">
        <v>60</v>
      </c>
      <c r="I20" s="1" t="s">
        <v>33</v>
      </c>
      <c r="J20" s="1">
        <v>210.24</v>
      </c>
      <c r="K20" s="1">
        <f t="shared" si="2"/>
        <v>-53.295000000000016</v>
      </c>
      <c r="L20" s="1">
        <f t="shared" si="3"/>
        <v>156.94499999999999</v>
      </c>
      <c r="M20" s="1"/>
      <c r="N20" s="1"/>
      <c r="O20" s="1">
        <v>438.28246000000001</v>
      </c>
      <c r="P20" s="1">
        <f t="shared" si="4"/>
        <v>31.388999999999999</v>
      </c>
      <c r="Q20" s="5"/>
      <c r="R20" s="5"/>
      <c r="S20" s="1"/>
      <c r="T20" s="1">
        <f t="shared" si="5"/>
        <v>13.962931600242124</v>
      </c>
      <c r="U20" s="1">
        <f t="shared" si="6"/>
        <v>13.962931600242124</v>
      </c>
      <c r="V20" s="1">
        <v>40.209400000000002</v>
      </c>
      <c r="W20" s="1">
        <v>9.3520000000000003</v>
      </c>
      <c r="X20" s="1">
        <v>0.53159999999999996</v>
      </c>
      <c r="Y20" s="1">
        <v>0</v>
      </c>
      <c r="Z20" s="1">
        <v>0</v>
      </c>
      <c r="AA20" s="1">
        <v>0</v>
      </c>
      <c r="AB20" s="1" t="s">
        <v>53</v>
      </c>
      <c r="AC20" s="1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4" t="s">
        <v>54</v>
      </c>
      <c r="B21" s="14" t="s">
        <v>32</v>
      </c>
      <c r="C21" s="14"/>
      <c r="D21" s="14"/>
      <c r="E21" s="14"/>
      <c r="F21" s="14"/>
      <c r="G21" s="15">
        <v>0</v>
      </c>
      <c r="H21" s="14">
        <v>60</v>
      </c>
      <c r="I21" s="14" t="s">
        <v>33</v>
      </c>
      <c r="J21" s="14"/>
      <c r="K21" s="14">
        <f t="shared" si="2"/>
        <v>0</v>
      </c>
      <c r="L21" s="14">
        <f t="shared" si="3"/>
        <v>0</v>
      </c>
      <c r="M21" s="14"/>
      <c r="N21" s="14"/>
      <c r="O21" s="14"/>
      <c r="P21" s="14">
        <f t="shared" si="4"/>
        <v>0</v>
      </c>
      <c r="Q21" s="16"/>
      <c r="R21" s="16"/>
      <c r="S21" s="14"/>
      <c r="T21" s="14" t="e">
        <f t="shared" si="5"/>
        <v>#DIV/0!</v>
      </c>
      <c r="U21" s="14" t="e">
        <f t="shared" si="6"/>
        <v>#DIV/0!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 t="s">
        <v>41</v>
      </c>
      <c r="AC21" s="14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32</v>
      </c>
      <c r="C22" s="1">
        <v>352.20400000000001</v>
      </c>
      <c r="D22" s="1">
        <v>370.44</v>
      </c>
      <c r="E22" s="1">
        <v>409.72500000000002</v>
      </c>
      <c r="F22" s="1">
        <v>233.54599999999999</v>
      </c>
      <c r="G22" s="6">
        <v>1</v>
      </c>
      <c r="H22" s="1">
        <v>60</v>
      </c>
      <c r="I22" s="1" t="s">
        <v>33</v>
      </c>
      <c r="J22" s="1">
        <v>384.26</v>
      </c>
      <c r="K22" s="1">
        <f t="shared" si="2"/>
        <v>25.465000000000032</v>
      </c>
      <c r="L22" s="1">
        <f t="shared" si="3"/>
        <v>260.66100000000006</v>
      </c>
      <c r="M22" s="1">
        <v>149.06399999999999</v>
      </c>
      <c r="N22" s="1"/>
      <c r="O22" s="1">
        <v>189.67259999999999</v>
      </c>
      <c r="P22" s="1">
        <f t="shared" si="4"/>
        <v>52.132200000000012</v>
      </c>
      <c r="Q22" s="5">
        <f>9*P22-O22-N22-F22</f>
        <v>45.971200000000124</v>
      </c>
      <c r="R22" s="5"/>
      <c r="S22" s="1"/>
      <c r="T22" s="1">
        <f t="shared" si="5"/>
        <v>9</v>
      </c>
      <c r="U22" s="1">
        <f t="shared" si="6"/>
        <v>8.1181803184979699</v>
      </c>
      <c r="V22" s="1">
        <v>58.103400000000001</v>
      </c>
      <c r="W22" s="1">
        <v>92.746799999999993</v>
      </c>
      <c r="X22" s="1">
        <v>102.1412</v>
      </c>
      <c r="Y22" s="1">
        <v>118.4836</v>
      </c>
      <c r="Z22" s="1">
        <v>121.8408</v>
      </c>
      <c r="AA22" s="1">
        <v>115.36239999999999</v>
      </c>
      <c r="AB22" s="1" t="s">
        <v>50</v>
      </c>
      <c r="AC22" s="1">
        <f t="shared" si="7"/>
        <v>46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32</v>
      </c>
      <c r="C23" s="1">
        <v>435.33199999999999</v>
      </c>
      <c r="D23" s="1">
        <v>254.334</v>
      </c>
      <c r="E23" s="1">
        <v>312.37099999999998</v>
      </c>
      <c r="F23" s="1">
        <v>330.71800000000002</v>
      </c>
      <c r="G23" s="6">
        <v>1</v>
      </c>
      <c r="H23" s="1">
        <v>60</v>
      </c>
      <c r="I23" s="1" t="s">
        <v>33</v>
      </c>
      <c r="J23" s="1">
        <v>302.14999999999998</v>
      </c>
      <c r="K23" s="1">
        <f t="shared" si="2"/>
        <v>10.221000000000004</v>
      </c>
      <c r="L23" s="1">
        <f t="shared" si="3"/>
        <v>266.65899999999999</v>
      </c>
      <c r="M23" s="1">
        <v>45.712000000000003</v>
      </c>
      <c r="N23" s="1"/>
      <c r="O23" s="1">
        <v>192.4625399999999</v>
      </c>
      <c r="P23" s="1">
        <f t="shared" si="4"/>
        <v>53.331800000000001</v>
      </c>
      <c r="Q23" s="5">
        <f>11.7*P23-O23-N23-F23</f>
        <v>100.80152000000004</v>
      </c>
      <c r="R23" s="5"/>
      <c r="S23" s="1"/>
      <c r="T23" s="1">
        <f t="shared" si="5"/>
        <v>11.700000000000001</v>
      </c>
      <c r="U23" s="1">
        <f t="shared" si="6"/>
        <v>9.8099171601183528</v>
      </c>
      <c r="V23" s="1">
        <v>53.320599999999999</v>
      </c>
      <c r="W23" s="1">
        <v>43.613599999999998</v>
      </c>
      <c r="X23" s="1">
        <v>45.918799999999997</v>
      </c>
      <c r="Y23" s="1">
        <v>56.085599999999999</v>
      </c>
      <c r="Z23" s="1">
        <v>51.700800000000001</v>
      </c>
      <c r="AA23" s="1">
        <v>44.482799999999997</v>
      </c>
      <c r="AB23" s="1" t="s">
        <v>36</v>
      </c>
      <c r="AC23" s="1">
        <f t="shared" si="7"/>
        <v>101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32</v>
      </c>
      <c r="C24" s="1">
        <v>127.18</v>
      </c>
      <c r="D24" s="1">
        <v>90.174999999999997</v>
      </c>
      <c r="E24" s="1">
        <v>97.325999999999993</v>
      </c>
      <c r="F24" s="1">
        <v>96.534999999999997</v>
      </c>
      <c r="G24" s="6">
        <v>1</v>
      </c>
      <c r="H24" s="1">
        <v>60</v>
      </c>
      <c r="I24" s="1" t="s">
        <v>33</v>
      </c>
      <c r="J24" s="1">
        <v>91.66</v>
      </c>
      <c r="K24" s="1">
        <f t="shared" si="2"/>
        <v>5.6659999999999968</v>
      </c>
      <c r="L24" s="1">
        <f t="shared" si="3"/>
        <v>97.325999999999993</v>
      </c>
      <c r="M24" s="1"/>
      <c r="N24" s="1">
        <v>19.420199999999991</v>
      </c>
      <c r="O24" s="1">
        <v>62.890800000000013</v>
      </c>
      <c r="P24" s="1">
        <f t="shared" si="4"/>
        <v>19.465199999999999</v>
      </c>
      <c r="Q24" s="5"/>
      <c r="R24" s="5"/>
      <c r="S24" s="1"/>
      <c r="T24" s="1">
        <f t="shared" si="5"/>
        <v>9.1879867661262153</v>
      </c>
      <c r="U24" s="1">
        <f t="shared" si="6"/>
        <v>9.1879867661262153</v>
      </c>
      <c r="V24" s="1">
        <v>21.234999999999999</v>
      </c>
      <c r="W24" s="1">
        <v>30.054400000000001</v>
      </c>
      <c r="X24" s="1">
        <v>30.224799999999998</v>
      </c>
      <c r="Y24" s="1">
        <v>38.936199999999999</v>
      </c>
      <c r="Z24" s="1">
        <v>38.736800000000002</v>
      </c>
      <c r="AA24" s="1">
        <v>32.0642</v>
      </c>
      <c r="AB24" s="1" t="s">
        <v>50</v>
      </c>
      <c r="AC24" s="1">
        <f t="shared" si="7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32</v>
      </c>
      <c r="C25" s="1">
        <v>158.703</v>
      </c>
      <c r="D25" s="1">
        <v>152.69800000000001</v>
      </c>
      <c r="E25" s="1">
        <v>232.51300000000001</v>
      </c>
      <c r="F25" s="1">
        <v>48.100999999999999</v>
      </c>
      <c r="G25" s="6">
        <v>1</v>
      </c>
      <c r="H25" s="1">
        <v>60</v>
      </c>
      <c r="I25" s="1" t="s">
        <v>33</v>
      </c>
      <c r="J25" s="1">
        <v>221.39</v>
      </c>
      <c r="K25" s="1">
        <f t="shared" si="2"/>
        <v>11.123000000000019</v>
      </c>
      <c r="L25" s="1">
        <f t="shared" si="3"/>
        <v>201.84800000000001</v>
      </c>
      <c r="M25" s="1">
        <v>30.664999999999999</v>
      </c>
      <c r="N25" s="1"/>
      <c r="O25" s="1">
        <v>282.06400000000002</v>
      </c>
      <c r="P25" s="1">
        <f t="shared" si="4"/>
        <v>40.369600000000005</v>
      </c>
      <c r="Q25" s="5">
        <f t="shared" ref="Q25" si="8">9*P25-O25-N25-F25</f>
        <v>33.161400000000015</v>
      </c>
      <c r="R25" s="5"/>
      <c r="S25" s="1"/>
      <c r="T25" s="1">
        <f t="shared" si="5"/>
        <v>9</v>
      </c>
      <c r="U25" s="1">
        <f t="shared" si="6"/>
        <v>8.1785551504102099</v>
      </c>
      <c r="V25" s="1">
        <v>41.072000000000003</v>
      </c>
      <c r="W25" s="1">
        <v>37.085999999999999</v>
      </c>
      <c r="X25" s="1">
        <v>39.885399999999997</v>
      </c>
      <c r="Y25" s="1">
        <v>60.02579999999999</v>
      </c>
      <c r="Z25" s="1">
        <v>53.800199999999997</v>
      </c>
      <c r="AA25" s="1">
        <v>43.848599999999998</v>
      </c>
      <c r="AB25" s="1" t="s">
        <v>50</v>
      </c>
      <c r="AC25" s="1">
        <f t="shared" si="7"/>
        <v>33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32</v>
      </c>
      <c r="C26" s="1">
        <v>93.225999999999999</v>
      </c>
      <c r="D26" s="1">
        <v>87.62</v>
      </c>
      <c r="E26" s="1">
        <v>58.548999999999999</v>
      </c>
      <c r="F26" s="1">
        <v>94.546000000000006</v>
      </c>
      <c r="G26" s="6">
        <v>1</v>
      </c>
      <c r="H26" s="1">
        <v>35</v>
      </c>
      <c r="I26" s="1" t="s">
        <v>33</v>
      </c>
      <c r="J26" s="1">
        <v>76.5</v>
      </c>
      <c r="K26" s="1">
        <f t="shared" si="2"/>
        <v>-17.951000000000001</v>
      </c>
      <c r="L26" s="1">
        <f t="shared" si="3"/>
        <v>58.548999999999999</v>
      </c>
      <c r="M26" s="1"/>
      <c r="N26" s="1"/>
      <c r="O26" s="1"/>
      <c r="P26" s="1">
        <f t="shared" si="4"/>
        <v>11.7098</v>
      </c>
      <c r="Q26" s="5">
        <f t="shared" ref="Q26:Q28" si="9">11*P26-O26-N26-F26</f>
        <v>34.26179999999998</v>
      </c>
      <c r="R26" s="5"/>
      <c r="S26" s="1"/>
      <c r="T26" s="1">
        <f t="shared" si="5"/>
        <v>11</v>
      </c>
      <c r="U26" s="1">
        <f t="shared" si="6"/>
        <v>8.0740917863669761</v>
      </c>
      <c r="V26" s="1">
        <v>10.3094</v>
      </c>
      <c r="W26" s="1">
        <v>14.9778</v>
      </c>
      <c r="X26" s="1">
        <v>16.7788</v>
      </c>
      <c r="Y26" s="1">
        <v>23.897600000000001</v>
      </c>
      <c r="Z26" s="1">
        <v>21.5442</v>
      </c>
      <c r="AA26" s="1">
        <v>20.689</v>
      </c>
      <c r="AB26" s="1"/>
      <c r="AC26" s="1">
        <f t="shared" si="7"/>
        <v>34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32</v>
      </c>
      <c r="C27" s="1">
        <v>223.29900000000001</v>
      </c>
      <c r="D27" s="1">
        <v>127.014</v>
      </c>
      <c r="E27" s="1">
        <v>103.477</v>
      </c>
      <c r="F27" s="1">
        <v>207.136</v>
      </c>
      <c r="G27" s="6">
        <v>1</v>
      </c>
      <c r="H27" s="1">
        <v>30</v>
      </c>
      <c r="I27" s="1" t="s">
        <v>33</v>
      </c>
      <c r="J27" s="1">
        <v>237.137</v>
      </c>
      <c r="K27" s="1">
        <f t="shared" si="2"/>
        <v>-133.66</v>
      </c>
      <c r="L27" s="1">
        <f t="shared" si="3"/>
        <v>103.477</v>
      </c>
      <c r="M27" s="1"/>
      <c r="N27" s="1"/>
      <c r="O27" s="1"/>
      <c r="P27" s="1">
        <f t="shared" si="4"/>
        <v>20.695399999999999</v>
      </c>
      <c r="Q27" s="5">
        <f t="shared" si="9"/>
        <v>20.51339999999999</v>
      </c>
      <c r="R27" s="5"/>
      <c r="S27" s="1"/>
      <c r="T27" s="1">
        <f t="shared" si="5"/>
        <v>11</v>
      </c>
      <c r="U27" s="1">
        <f t="shared" si="6"/>
        <v>10.00879422480358</v>
      </c>
      <c r="V27" s="1">
        <v>17.749400000000001</v>
      </c>
      <c r="W27" s="1">
        <v>19.201000000000001</v>
      </c>
      <c r="X27" s="1">
        <v>18.916</v>
      </c>
      <c r="Y27" s="1">
        <v>35.182200000000002</v>
      </c>
      <c r="Z27" s="1">
        <v>33.01560000000002</v>
      </c>
      <c r="AA27" s="1">
        <v>14.531599999999999</v>
      </c>
      <c r="AB27" s="1"/>
      <c r="AC27" s="1">
        <f t="shared" si="7"/>
        <v>21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32</v>
      </c>
      <c r="C28" s="1">
        <v>262.48700000000002</v>
      </c>
      <c r="D28" s="1">
        <v>158.667</v>
      </c>
      <c r="E28" s="1">
        <v>161.792</v>
      </c>
      <c r="F28" s="1">
        <v>206.63</v>
      </c>
      <c r="G28" s="6">
        <v>1</v>
      </c>
      <c r="H28" s="1">
        <v>30</v>
      </c>
      <c r="I28" s="1" t="s">
        <v>33</v>
      </c>
      <c r="J28" s="1">
        <v>665.74099999999999</v>
      </c>
      <c r="K28" s="1">
        <f t="shared" si="2"/>
        <v>-503.94899999999996</v>
      </c>
      <c r="L28" s="1">
        <f t="shared" si="3"/>
        <v>161.792</v>
      </c>
      <c r="M28" s="1"/>
      <c r="N28" s="1">
        <v>63.153199999999913</v>
      </c>
      <c r="O28" s="1">
        <v>8.0698000000000434</v>
      </c>
      <c r="P28" s="1">
        <f t="shared" si="4"/>
        <v>32.358400000000003</v>
      </c>
      <c r="Q28" s="5">
        <f t="shared" si="9"/>
        <v>78.089400000000069</v>
      </c>
      <c r="R28" s="5"/>
      <c r="S28" s="1"/>
      <c r="T28" s="1">
        <f t="shared" si="5"/>
        <v>11</v>
      </c>
      <c r="U28" s="1">
        <f t="shared" si="6"/>
        <v>8.5867348200158204</v>
      </c>
      <c r="V28" s="1">
        <v>31.5992</v>
      </c>
      <c r="W28" s="1">
        <v>40.371399999999987</v>
      </c>
      <c r="X28" s="1">
        <v>41.112400000000001</v>
      </c>
      <c r="Y28" s="1">
        <v>43.909799999999997</v>
      </c>
      <c r="Z28" s="1">
        <v>42.18539999999998</v>
      </c>
      <c r="AA28" s="1">
        <v>55.1</v>
      </c>
      <c r="AB28" s="1"/>
      <c r="AC28" s="1">
        <f t="shared" si="7"/>
        <v>78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32</v>
      </c>
      <c r="C29" s="1">
        <v>566.91499999999996</v>
      </c>
      <c r="D29" s="1">
        <v>198.465</v>
      </c>
      <c r="E29" s="1">
        <v>397.04599999999999</v>
      </c>
      <c r="F29" s="1">
        <v>294.16000000000003</v>
      </c>
      <c r="G29" s="6">
        <v>1</v>
      </c>
      <c r="H29" s="1">
        <v>30</v>
      </c>
      <c r="I29" s="1" t="s">
        <v>33</v>
      </c>
      <c r="J29" s="1">
        <v>396.85</v>
      </c>
      <c r="K29" s="1">
        <f t="shared" si="2"/>
        <v>0.19599999999996953</v>
      </c>
      <c r="L29" s="1">
        <f t="shared" si="3"/>
        <v>397.04599999999999</v>
      </c>
      <c r="M29" s="1"/>
      <c r="N29" s="1">
        <v>210.09332000000009</v>
      </c>
      <c r="O29" s="1">
        <v>265.75839999999988</v>
      </c>
      <c r="P29" s="1">
        <f t="shared" si="4"/>
        <v>79.409199999999998</v>
      </c>
      <c r="Q29" s="5">
        <f>11.7*P29-O29-N29-F29</f>
        <v>159.07591999999994</v>
      </c>
      <c r="R29" s="5"/>
      <c r="S29" s="1"/>
      <c r="T29" s="1">
        <f t="shared" si="5"/>
        <v>11.7</v>
      </c>
      <c r="U29" s="1">
        <f t="shared" si="6"/>
        <v>9.6967570508203078</v>
      </c>
      <c r="V29" s="1">
        <v>77.3108</v>
      </c>
      <c r="W29" s="1">
        <v>70.280799999999999</v>
      </c>
      <c r="X29" s="1">
        <v>68.734999999999999</v>
      </c>
      <c r="Y29" s="1">
        <v>69.730199999999996</v>
      </c>
      <c r="Z29" s="1">
        <v>74.014800000000008</v>
      </c>
      <c r="AA29" s="1">
        <v>72.209800000000001</v>
      </c>
      <c r="AB29" s="1" t="s">
        <v>36</v>
      </c>
      <c r="AC29" s="1">
        <f t="shared" si="7"/>
        <v>159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4" t="s">
        <v>64</v>
      </c>
      <c r="B30" s="14" t="s">
        <v>32</v>
      </c>
      <c r="C30" s="14"/>
      <c r="D30" s="14"/>
      <c r="E30" s="14"/>
      <c r="F30" s="14"/>
      <c r="G30" s="15">
        <v>0</v>
      </c>
      <c r="H30" s="14">
        <v>45</v>
      </c>
      <c r="I30" s="14" t="s">
        <v>33</v>
      </c>
      <c r="J30" s="14"/>
      <c r="K30" s="14">
        <f t="shared" si="2"/>
        <v>0</v>
      </c>
      <c r="L30" s="14">
        <f t="shared" si="3"/>
        <v>0</v>
      </c>
      <c r="M30" s="14"/>
      <c r="N30" s="14"/>
      <c r="O30" s="14"/>
      <c r="P30" s="14">
        <f t="shared" si="4"/>
        <v>0</v>
      </c>
      <c r="Q30" s="16"/>
      <c r="R30" s="16"/>
      <c r="S30" s="14"/>
      <c r="T30" s="14" t="e">
        <f t="shared" si="5"/>
        <v>#DIV/0!</v>
      </c>
      <c r="U30" s="14" t="e">
        <f t="shared" si="6"/>
        <v>#DIV/0!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 t="s">
        <v>41</v>
      </c>
      <c r="AC30" s="14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9" t="s">
        <v>65</v>
      </c>
      <c r="B31" s="9" t="s">
        <v>32</v>
      </c>
      <c r="C31" s="9"/>
      <c r="D31" s="9"/>
      <c r="E31" s="9"/>
      <c r="F31" s="9"/>
      <c r="G31" s="10">
        <v>0</v>
      </c>
      <c r="H31" s="9">
        <v>40</v>
      </c>
      <c r="I31" s="9" t="s">
        <v>56</v>
      </c>
      <c r="J31" s="9"/>
      <c r="K31" s="9">
        <f t="shared" si="2"/>
        <v>0</v>
      </c>
      <c r="L31" s="9">
        <f t="shared" si="3"/>
        <v>0</v>
      </c>
      <c r="M31" s="9"/>
      <c r="N31" s="9"/>
      <c r="O31" s="9"/>
      <c r="P31" s="9">
        <f t="shared" si="4"/>
        <v>0</v>
      </c>
      <c r="Q31" s="11"/>
      <c r="R31" s="11"/>
      <c r="S31" s="9"/>
      <c r="T31" s="9" t="e">
        <f t="shared" si="5"/>
        <v>#DIV/0!</v>
      </c>
      <c r="U31" s="9" t="e">
        <f t="shared" si="6"/>
        <v>#DIV/0!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 t="s">
        <v>70</v>
      </c>
      <c r="AC31" s="9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32</v>
      </c>
      <c r="C32" s="1">
        <v>225.82400000000001</v>
      </c>
      <c r="D32" s="1">
        <v>641.83299999999997</v>
      </c>
      <c r="E32" s="1">
        <v>368.88400000000001</v>
      </c>
      <c r="F32" s="1">
        <v>442.18200000000002</v>
      </c>
      <c r="G32" s="6">
        <v>1</v>
      </c>
      <c r="H32" s="1">
        <v>40</v>
      </c>
      <c r="I32" s="1" t="s">
        <v>33</v>
      </c>
      <c r="J32" s="1">
        <v>513.32000000000005</v>
      </c>
      <c r="K32" s="1">
        <f t="shared" si="2"/>
        <v>-144.43600000000004</v>
      </c>
      <c r="L32" s="1">
        <f t="shared" si="3"/>
        <v>275.94200000000001</v>
      </c>
      <c r="M32" s="1">
        <v>92.941999999999993</v>
      </c>
      <c r="N32" s="1"/>
      <c r="O32" s="1"/>
      <c r="P32" s="1">
        <f t="shared" si="4"/>
        <v>55.188400000000001</v>
      </c>
      <c r="Q32" s="5">
        <f>9*P32-O32-N32-F32</f>
        <v>54.513599999999997</v>
      </c>
      <c r="R32" s="5"/>
      <c r="S32" s="1"/>
      <c r="T32" s="1">
        <f t="shared" si="5"/>
        <v>9</v>
      </c>
      <c r="U32" s="1">
        <f t="shared" si="6"/>
        <v>8.012227207166724</v>
      </c>
      <c r="V32" s="1">
        <v>50.637800000000013</v>
      </c>
      <c r="W32" s="1">
        <v>104.0894</v>
      </c>
      <c r="X32" s="1">
        <v>122.205</v>
      </c>
      <c r="Y32" s="1">
        <v>142.15860000000001</v>
      </c>
      <c r="Z32" s="1">
        <v>136.77160000000001</v>
      </c>
      <c r="AA32" s="1">
        <v>107.2216</v>
      </c>
      <c r="AB32" s="1" t="s">
        <v>67</v>
      </c>
      <c r="AC32" s="1">
        <f t="shared" si="7"/>
        <v>55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32</v>
      </c>
      <c r="C33" s="1">
        <v>154.417</v>
      </c>
      <c r="D33" s="1">
        <v>199.25399999999999</v>
      </c>
      <c r="E33" s="1">
        <v>133.77500000000001</v>
      </c>
      <c r="F33" s="1">
        <v>199.05600000000001</v>
      </c>
      <c r="G33" s="6">
        <v>1</v>
      </c>
      <c r="H33" s="1">
        <v>40</v>
      </c>
      <c r="I33" s="1" t="s">
        <v>33</v>
      </c>
      <c r="J33" s="1">
        <v>122.8</v>
      </c>
      <c r="K33" s="1">
        <f t="shared" si="2"/>
        <v>10.975000000000009</v>
      </c>
      <c r="L33" s="1">
        <f t="shared" si="3"/>
        <v>125.551</v>
      </c>
      <c r="M33" s="1">
        <v>8.2240000000000002</v>
      </c>
      <c r="N33" s="1">
        <v>26.43619999999996</v>
      </c>
      <c r="O33" s="1"/>
      <c r="P33" s="1">
        <f t="shared" si="4"/>
        <v>25.110199999999999</v>
      </c>
      <c r="Q33" s="5">
        <f t="shared" ref="Q33" si="10">11*P33-O33-N33-F33</f>
        <v>50.720000000000027</v>
      </c>
      <c r="R33" s="5"/>
      <c r="S33" s="1"/>
      <c r="T33" s="1">
        <f t="shared" si="5"/>
        <v>11</v>
      </c>
      <c r="U33" s="1">
        <f t="shared" si="6"/>
        <v>8.9801037028777149</v>
      </c>
      <c r="V33" s="1">
        <v>18.853200000000001</v>
      </c>
      <c r="W33" s="1">
        <v>32.020200000000003</v>
      </c>
      <c r="X33" s="1">
        <v>33.796599999999998</v>
      </c>
      <c r="Y33" s="1">
        <v>28.257999999999999</v>
      </c>
      <c r="Z33" s="1">
        <v>31.16</v>
      </c>
      <c r="AA33" s="1">
        <v>39.71759999999999</v>
      </c>
      <c r="AB33" s="1"/>
      <c r="AC33" s="1">
        <f t="shared" si="7"/>
        <v>51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9" t="s">
        <v>69</v>
      </c>
      <c r="B34" s="9" t="s">
        <v>32</v>
      </c>
      <c r="C34" s="9">
        <v>30.395</v>
      </c>
      <c r="D34" s="9">
        <v>2.1749999999999998</v>
      </c>
      <c r="E34" s="9">
        <v>23.14</v>
      </c>
      <c r="F34" s="9">
        <v>1.1679999999999999</v>
      </c>
      <c r="G34" s="10">
        <v>0</v>
      </c>
      <c r="H34" s="9">
        <v>45</v>
      </c>
      <c r="I34" s="9" t="s">
        <v>56</v>
      </c>
      <c r="J34" s="9">
        <v>28.5</v>
      </c>
      <c r="K34" s="9">
        <f t="shared" si="2"/>
        <v>-5.3599999999999994</v>
      </c>
      <c r="L34" s="9">
        <f t="shared" si="3"/>
        <v>23.14</v>
      </c>
      <c r="M34" s="9"/>
      <c r="N34" s="9"/>
      <c r="O34" s="9"/>
      <c r="P34" s="9">
        <f t="shared" si="4"/>
        <v>4.6280000000000001</v>
      </c>
      <c r="Q34" s="11"/>
      <c r="R34" s="11"/>
      <c r="S34" s="9"/>
      <c r="T34" s="9">
        <f t="shared" si="5"/>
        <v>0.25237683664649957</v>
      </c>
      <c r="U34" s="9">
        <f t="shared" si="6"/>
        <v>0.25237683664649957</v>
      </c>
      <c r="V34" s="9">
        <v>5.3296000000000001</v>
      </c>
      <c r="W34" s="9">
        <v>10.645</v>
      </c>
      <c r="X34" s="9">
        <v>13.504200000000001</v>
      </c>
      <c r="Y34" s="9">
        <v>12.638199999999999</v>
      </c>
      <c r="Z34" s="9">
        <v>11.9598</v>
      </c>
      <c r="AA34" s="9">
        <v>11.612399999999999</v>
      </c>
      <c r="AB34" s="9" t="s">
        <v>70</v>
      </c>
      <c r="AC34" s="9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32</v>
      </c>
      <c r="C35" s="1">
        <v>69.450999999999993</v>
      </c>
      <c r="D35" s="1">
        <v>85.837999999999994</v>
      </c>
      <c r="E35" s="1">
        <v>32.003</v>
      </c>
      <c r="F35" s="1">
        <v>113.501</v>
      </c>
      <c r="G35" s="6">
        <v>1</v>
      </c>
      <c r="H35" s="1">
        <v>30</v>
      </c>
      <c r="I35" s="1" t="s">
        <v>33</v>
      </c>
      <c r="J35" s="1">
        <v>67.808999999999997</v>
      </c>
      <c r="K35" s="1">
        <f t="shared" si="2"/>
        <v>-35.805999999999997</v>
      </c>
      <c r="L35" s="1">
        <f t="shared" si="3"/>
        <v>30.728999999999999</v>
      </c>
      <c r="M35" s="1">
        <v>1.274</v>
      </c>
      <c r="N35" s="1"/>
      <c r="O35" s="1"/>
      <c r="P35" s="1">
        <f t="shared" si="4"/>
        <v>6.1457999999999995</v>
      </c>
      <c r="Q35" s="5"/>
      <c r="R35" s="5"/>
      <c r="S35" s="1"/>
      <c r="T35" s="1">
        <f t="shared" si="5"/>
        <v>18.468059487780273</v>
      </c>
      <c r="U35" s="1">
        <f t="shared" si="6"/>
        <v>18.468059487780273</v>
      </c>
      <c r="V35" s="1">
        <v>5.2417999999999996</v>
      </c>
      <c r="W35" s="1">
        <v>12.147399999999999</v>
      </c>
      <c r="X35" s="1">
        <v>12.8118</v>
      </c>
      <c r="Y35" s="1">
        <v>12.9682</v>
      </c>
      <c r="Z35" s="1">
        <v>12.649800000000001</v>
      </c>
      <c r="AA35" s="1">
        <v>1.1888000000000001</v>
      </c>
      <c r="AB35" s="19" t="s">
        <v>38</v>
      </c>
      <c r="AC35" s="1">
        <f t="shared" si="7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32</v>
      </c>
      <c r="C36" s="1">
        <v>237.61199999999999</v>
      </c>
      <c r="D36" s="1">
        <v>269.08</v>
      </c>
      <c r="E36" s="1">
        <v>210.126</v>
      </c>
      <c r="F36" s="1">
        <v>218.15799999999999</v>
      </c>
      <c r="G36" s="6">
        <v>1</v>
      </c>
      <c r="H36" s="1">
        <v>50</v>
      </c>
      <c r="I36" s="1" t="s">
        <v>33</v>
      </c>
      <c r="J36" s="1">
        <v>205.1</v>
      </c>
      <c r="K36" s="1">
        <f t="shared" si="2"/>
        <v>5.0260000000000105</v>
      </c>
      <c r="L36" s="1">
        <f t="shared" si="3"/>
        <v>210.126</v>
      </c>
      <c r="M36" s="1"/>
      <c r="N36" s="1">
        <v>190.37752</v>
      </c>
      <c r="O36" s="1">
        <v>80.54747999999995</v>
      </c>
      <c r="P36" s="1">
        <f t="shared" si="4"/>
        <v>42.025199999999998</v>
      </c>
      <c r="Q36" s="5"/>
      <c r="R36" s="5"/>
      <c r="S36" s="1"/>
      <c r="T36" s="1">
        <f t="shared" si="5"/>
        <v>11.637850622959558</v>
      </c>
      <c r="U36" s="1">
        <f t="shared" si="6"/>
        <v>11.637850622959558</v>
      </c>
      <c r="V36" s="1">
        <v>51.699199999999998</v>
      </c>
      <c r="W36" s="1">
        <v>55.482199999999999</v>
      </c>
      <c r="X36" s="1">
        <v>49.0122</v>
      </c>
      <c r="Y36" s="1">
        <v>55.084799999999987</v>
      </c>
      <c r="Z36" s="1">
        <v>48.026400000000002</v>
      </c>
      <c r="AA36" s="1">
        <v>58.534599999999998</v>
      </c>
      <c r="AB36" s="1"/>
      <c r="AC36" s="1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32</v>
      </c>
      <c r="C37" s="1">
        <v>225.84200000000001</v>
      </c>
      <c r="D37" s="1">
        <v>61.701999999999998</v>
      </c>
      <c r="E37" s="1">
        <v>116.462</v>
      </c>
      <c r="F37" s="1">
        <v>122.773</v>
      </c>
      <c r="G37" s="6">
        <v>1</v>
      </c>
      <c r="H37" s="1">
        <v>50</v>
      </c>
      <c r="I37" s="1" t="s">
        <v>33</v>
      </c>
      <c r="J37" s="1">
        <v>272.79000000000002</v>
      </c>
      <c r="K37" s="1">
        <f t="shared" ref="K37:K64" si="11">E37-J37</f>
        <v>-156.32800000000003</v>
      </c>
      <c r="L37" s="1">
        <f t="shared" si="3"/>
        <v>79.123000000000005</v>
      </c>
      <c r="M37" s="1">
        <v>37.338999999999999</v>
      </c>
      <c r="N37" s="1">
        <v>92.658160000000095</v>
      </c>
      <c r="O37" s="1">
        <v>11.36283999999986</v>
      </c>
      <c r="P37" s="1">
        <f t="shared" si="4"/>
        <v>15.8246</v>
      </c>
      <c r="Q37" s="5"/>
      <c r="R37" s="5"/>
      <c r="S37" s="1"/>
      <c r="T37" s="1">
        <f t="shared" si="5"/>
        <v>14.331736663169998</v>
      </c>
      <c r="U37" s="1">
        <f t="shared" si="6"/>
        <v>14.331736663169998</v>
      </c>
      <c r="V37" s="1">
        <v>23.472999999999999</v>
      </c>
      <c r="W37" s="1">
        <v>40.408200000000008</v>
      </c>
      <c r="X37" s="1">
        <v>39.306600000000003</v>
      </c>
      <c r="Y37" s="1">
        <v>39.528399999999998</v>
      </c>
      <c r="Z37" s="1">
        <v>36.894399999999997</v>
      </c>
      <c r="AA37" s="1">
        <v>37.3992</v>
      </c>
      <c r="AB37" s="1"/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74</v>
      </c>
      <c r="B38" s="1" t="s">
        <v>32</v>
      </c>
      <c r="C38" s="1">
        <v>76.069000000000003</v>
      </c>
      <c r="D38" s="1">
        <v>90.218999999999994</v>
      </c>
      <c r="E38" s="1">
        <v>96.474999999999994</v>
      </c>
      <c r="F38" s="1">
        <v>56.761000000000003</v>
      </c>
      <c r="G38" s="6">
        <v>1</v>
      </c>
      <c r="H38" s="1">
        <v>50</v>
      </c>
      <c r="I38" s="1" t="s">
        <v>33</v>
      </c>
      <c r="J38" s="1">
        <v>184.55799999999999</v>
      </c>
      <c r="K38" s="1">
        <f t="shared" si="11"/>
        <v>-88.082999999999998</v>
      </c>
      <c r="L38" s="1">
        <f t="shared" si="3"/>
        <v>96.474999999999994</v>
      </c>
      <c r="M38" s="1"/>
      <c r="N38" s="1"/>
      <c r="O38" s="1">
        <v>134.08500000000001</v>
      </c>
      <c r="P38" s="1">
        <f t="shared" si="4"/>
        <v>19.294999999999998</v>
      </c>
      <c r="Q38" s="5">
        <f t="shared" ref="Q38:Q39" si="12">11*P38-O38-N38-F38</f>
        <v>21.398999999999965</v>
      </c>
      <c r="R38" s="5"/>
      <c r="S38" s="1"/>
      <c r="T38" s="1">
        <f t="shared" si="5"/>
        <v>11</v>
      </c>
      <c r="U38" s="1">
        <f t="shared" si="6"/>
        <v>9.8909562062710563</v>
      </c>
      <c r="V38" s="1">
        <v>19.5868</v>
      </c>
      <c r="W38" s="1">
        <v>21.3856</v>
      </c>
      <c r="X38" s="1">
        <v>25.556799999999999</v>
      </c>
      <c r="Y38" s="1">
        <v>24.6952</v>
      </c>
      <c r="Z38" s="1">
        <v>19.373999999999999</v>
      </c>
      <c r="AA38" s="1">
        <v>17.392399999999999</v>
      </c>
      <c r="AB38" s="1"/>
      <c r="AC38" s="1">
        <f t="shared" si="7"/>
        <v>21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40</v>
      </c>
      <c r="C39" s="1">
        <v>1005</v>
      </c>
      <c r="D39" s="1">
        <v>331</v>
      </c>
      <c r="E39" s="1">
        <v>424</v>
      </c>
      <c r="F39" s="1">
        <v>773</v>
      </c>
      <c r="G39" s="6">
        <v>0.4</v>
      </c>
      <c r="H39" s="1">
        <v>45</v>
      </c>
      <c r="I39" s="1" t="s">
        <v>33</v>
      </c>
      <c r="J39" s="1">
        <v>781.5</v>
      </c>
      <c r="K39" s="1">
        <f t="shared" si="11"/>
        <v>-357.5</v>
      </c>
      <c r="L39" s="1">
        <f t="shared" si="3"/>
        <v>424</v>
      </c>
      <c r="M39" s="1"/>
      <c r="N39" s="1"/>
      <c r="O39" s="1">
        <v>58</v>
      </c>
      <c r="P39" s="1">
        <f t="shared" si="4"/>
        <v>84.8</v>
      </c>
      <c r="Q39" s="5">
        <f t="shared" si="12"/>
        <v>101.79999999999995</v>
      </c>
      <c r="R39" s="5"/>
      <c r="S39" s="1"/>
      <c r="T39" s="1">
        <f t="shared" si="5"/>
        <v>11</v>
      </c>
      <c r="U39" s="1">
        <f t="shared" si="6"/>
        <v>9.7995283018867934</v>
      </c>
      <c r="V39" s="1">
        <v>92.8</v>
      </c>
      <c r="W39" s="1">
        <v>39.200000000000003</v>
      </c>
      <c r="X39" s="1">
        <v>34</v>
      </c>
      <c r="Y39" s="1">
        <v>128</v>
      </c>
      <c r="Z39" s="1">
        <v>118.8</v>
      </c>
      <c r="AA39" s="1">
        <v>60.2</v>
      </c>
      <c r="AB39" s="1"/>
      <c r="AC39" s="1">
        <f t="shared" si="7"/>
        <v>41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4" t="s">
        <v>76</v>
      </c>
      <c r="B40" s="14" t="s">
        <v>40</v>
      </c>
      <c r="C40" s="14"/>
      <c r="D40" s="14"/>
      <c r="E40" s="14"/>
      <c r="F40" s="14"/>
      <c r="G40" s="15">
        <v>0</v>
      </c>
      <c r="H40" s="14">
        <v>50</v>
      </c>
      <c r="I40" s="14" t="s">
        <v>33</v>
      </c>
      <c r="J40" s="14"/>
      <c r="K40" s="14">
        <f t="shared" si="11"/>
        <v>0</v>
      </c>
      <c r="L40" s="14">
        <f t="shared" si="3"/>
        <v>0</v>
      </c>
      <c r="M40" s="14"/>
      <c r="N40" s="14"/>
      <c r="O40" s="14"/>
      <c r="P40" s="14">
        <f t="shared" si="4"/>
        <v>0</v>
      </c>
      <c r="Q40" s="16"/>
      <c r="R40" s="16"/>
      <c r="S40" s="14"/>
      <c r="T40" s="14" t="e">
        <f t="shared" si="5"/>
        <v>#DIV/0!</v>
      </c>
      <c r="U40" s="14" t="e">
        <f t="shared" si="6"/>
        <v>#DIV/0!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 t="s">
        <v>41</v>
      </c>
      <c r="AC40" s="14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40</v>
      </c>
      <c r="C41" s="1">
        <v>516</v>
      </c>
      <c r="D41" s="1">
        <v>318</v>
      </c>
      <c r="E41" s="1">
        <v>425</v>
      </c>
      <c r="F41" s="1">
        <v>271</v>
      </c>
      <c r="G41" s="6">
        <v>0.4</v>
      </c>
      <c r="H41" s="1">
        <v>45</v>
      </c>
      <c r="I41" s="1" t="s">
        <v>33</v>
      </c>
      <c r="J41" s="1">
        <v>667</v>
      </c>
      <c r="K41" s="1">
        <f t="shared" si="11"/>
        <v>-242</v>
      </c>
      <c r="L41" s="1">
        <f t="shared" si="3"/>
        <v>392</v>
      </c>
      <c r="M41" s="1">
        <v>33</v>
      </c>
      <c r="N41" s="1">
        <v>297.00000000000023</v>
      </c>
      <c r="O41" s="1">
        <v>168.9999999999998</v>
      </c>
      <c r="P41" s="1">
        <f t="shared" si="4"/>
        <v>78.400000000000006</v>
      </c>
      <c r="Q41" s="5">
        <f>11*P41-O41-N41-F41</f>
        <v>125.40000000000009</v>
      </c>
      <c r="R41" s="5"/>
      <c r="S41" s="1"/>
      <c r="T41" s="1">
        <f t="shared" si="5"/>
        <v>11</v>
      </c>
      <c r="U41" s="1">
        <f t="shared" si="6"/>
        <v>9.4005102040816322</v>
      </c>
      <c r="V41" s="1">
        <v>84.6</v>
      </c>
      <c r="W41" s="1">
        <v>91.4</v>
      </c>
      <c r="X41" s="1">
        <v>82.8</v>
      </c>
      <c r="Y41" s="1">
        <v>90.2</v>
      </c>
      <c r="Z41" s="1">
        <v>93</v>
      </c>
      <c r="AA41" s="1">
        <v>75</v>
      </c>
      <c r="AB41" s="1"/>
      <c r="AC41" s="1">
        <f t="shared" si="7"/>
        <v>50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4" t="s">
        <v>78</v>
      </c>
      <c r="B42" s="14" t="s">
        <v>32</v>
      </c>
      <c r="C42" s="14"/>
      <c r="D42" s="14"/>
      <c r="E42" s="14"/>
      <c r="F42" s="14"/>
      <c r="G42" s="15">
        <v>0</v>
      </c>
      <c r="H42" s="14">
        <v>45</v>
      </c>
      <c r="I42" s="14" t="s">
        <v>33</v>
      </c>
      <c r="J42" s="14">
        <v>127.85599999999999</v>
      </c>
      <c r="K42" s="14">
        <f t="shared" si="11"/>
        <v>-127.85599999999999</v>
      </c>
      <c r="L42" s="14">
        <f t="shared" si="3"/>
        <v>0</v>
      </c>
      <c r="M42" s="14"/>
      <c r="N42" s="14"/>
      <c r="O42" s="14"/>
      <c r="P42" s="14">
        <f t="shared" si="4"/>
        <v>0</v>
      </c>
      <c r="Q42" s="16"/>
      <c r="R42" s="16"/>
      <c r="S42" s="14"/>
      <c r="T42" s="14" t="e">
        <f t="shared" si="5"/>
        <v>#DIV/0!</v>
      </c>
      <c r="U42" s="14" t="e">
        <f t="shared" si="6"/>
        <v>#DIV/0!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 t="s">
        <v>41</v>
      </c>
      <c r="AC42" s="14">
        <f t="shared" si="7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4" t="s">
        <v>79</v>
      </c>
      <c r="B43" s="14" t="s">
        <v>40</v>
      </c>
      <c r="C43" s="14"/>
      <c r="D43" s="14"/>
      <c r="E43" s="14"/>
      <c r="F43" s="14"/>
      <c r="G43" s="15">
        <v>0</v>
      </c>
      <c r="H43" s="14">
        <v>45</v>
      </c>
      <c r="I43" s="14" t="s">
        <v>33</v>
      </c>
      <c r="J43" s="14"/>
      <c r="K43" s="14">
        <f t="shared" si="11"/>
        <v>0</v>
      </c>
      <c r="L43" s="14">
        <f t="shared" si="3"/>
        <v>0</v>
      </c>
      <c r="M43" s="14"/>
      <c r="N43" s="14"/>
      <c r="O43" s="14"/>
      <c r="P43" s="14">
        <f t="shared" si="4"/>
        <v>0</v>
      </c>
      <c r="Q43" s="16"/>
      <c r="R43" s="16"/>
      <c r="S43" s="14"/>
      <c r="T43" s="14" t="e">
        <f t="shared" si="5"/>
        <v>#DIV/0!</v>
      </c>
      <c r="U43" s="14" t="e">
        <f t="shared" si="6"/>
        <v>#DIV/0!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 t="s">
        <v>41</v>
      </c>
      <c r="AC43" s="14">
        <f t="shared" si="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4" t="s">
        <v>80</v>
      </c>
      <c r="B44" s="14" t="s">
        <v>40</v>
      </c>
      <c r="C44" s="14"/>
      <c r="D44" s="14"/>
      <c r="E44" s="14"/>
      <c r="F44" s="14"/>
      <c r="G44" s="15">
        <v>0</v>
      </c>
      <c r="H44" s="14">
        <v>40</v>
      </c>
      <c r="I44" s="14" t="s">
        <v>33</v>
      </c>
      <c r="J44" s="14"/>
      <c r="K44" s="14">
        <f t="shared" si="11"/>
        <v>0</v>
      </c>
      <c r="L44" s="14">
        <f t="shared" si="3"/>
        <v>0</v>
      </c>
      <c r="M44" s="14"/>
      <c r="N44" s="14"/>
      <c r="O44" s="14"/>
      <c r="P44" s="14">
        <f t="shared" si="4"/>
        <v>0</v>
      </c>
      <c r="Q44" s="16"/>
      <c r="R44" s="16"/>
      <c r="S44" s="14"/>
      <c r="T44" s="14" t="e">
        <f t="shared" si="5"/>
        <v>#DIV/0!</v>
      </c>
      <c r="U44" s="14" t="e">
        <f t="shared" si="6"/>
        <v>#DIV/0!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 t="s">
        <v>41</v>
      </c>
      <c r="AC44" s="14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32</v>
      </c>
      <c r="C45" s="1">
        <v>26.986999999999998</v>
      </c>
      <c r="D45" s="1">
        <v>265.04899999999998</v>
      </c>
      <c r="E45" s="1">
        <v>142.98099999999999</v>
      </c>
      <c r="F45" s="1">
        <v>115.39700000000001</v>
      </c>
      <c r="G45" s="6">
        <v>1</v>
      </c>
      <c r="H45" s="1">
        <v>40</v>
      </c>
      <c r="I45" s="1" t="s">
        <v>33</v>
      </c>
      <c r="J45" s="1">
        <v>157.4</v>
      </c>
      <c r="K45" s="1">
        <f t="shared" si="11"/>
        <v>-14.419000000000011</v>
      </c>
      <c r="L45" s="1">
        <f t="shared" si="3"/>
        <v>142.98099999999999</v>
      </c>
      <c r="M45" s="1"/>
      <c r="N45" s="1">
        <v>51.025000000000063</v>
      </c>
      <c r="O45" s="1">
        <v>13.198999999999961</v>
      </c>
      <c r="P45" s="1">
        <f t="shared" si="4"/>
        <v>28.5962</v>
      </c>
      <c r="Q45" s="5">
        <f t="shared" ref="Q45:Q46" si="13">11*P45-O45-N45-F45</f>
        <v>134.93719999999996</v>
      </c>
      <c r="R45" s="5"/>
      <c r="S45" s="1"/>
      <c r="T45" s="1">
        <f t="shared" si="5"/>
        <v>11</v>
      </c>
      <c r="U45" s="1">
        <f t="shared" si="6"/>
        <v>6.2812891223309402</v>
      </c>
      <c r="V45" s="1">
        <v>23.2668</v>
      </c>
      <c r="W45" s="1">
        <v>28.412800000000001</v>
      </c>
      <c r="X45" s="1">
        <v>28.1616</v>
      </c>
      <c r="Y45" s="1">
        <v>23.1312</v>
      </c>
      <c r="Z45" s="1">
        <v>18.679200000000002</v>
      </c>
      <c r="AA45" s="1">
        <v>15.3634</v>
      </c>
      <c r="AB45" s="1"/>
      <c r="AC45" s="1">
        <f t="shared" si="7"/>
        <v>135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82</v>
      </c>
      <c r="B46" s="1" t="s">
        <v>40</v>
      </c>
      <c r="C46" s="1">
        <v>316</v>
      </c>
      <c r="D46" s="1">
        <v>78</v>
      </c>
      <c r="E46" s="1">
        <v>271</v>
      </c>
      <c r="F46" s="1"/>
      <c r="G46" s="6">
        <v>0.4</v>
      </c>
      <c r="H46" s="1">
        <v>40</v>
      </c>
      <c r="I46" s="1" t="s">
        <v>33</v>
      </c>
      <c r="J46" s="1">
        <v>276</v>
      </c>
      <c r="K46" s="1">
        <f t="shared" si="11"/>
        <v>-5</v>
      </c>
      <c r="L46" s="1">
        <f t="shared" si="3"/>
        <v>271</v>
      </c>
      <c r="M46" s="1"/>
      <c r="N46" s="1">
        <v>139</v>
      </c>
      <c r="O46" s="1">
        <v>399</v>
      </c>
      <c r="P46" s="1">
        <f t="shared" si="4"/>
        <v>54.2</v>
      </c>
      <c r="Q46" s="5">
        <f t="shared" si="13"/>
        <v>58.200000000000045</v>
      </c>
      <c r="R46" s="5"/>
      <c r="S46" s="1"/>
      <c r="T46" s="1">
        <f t="shared" si="5"/>
        <v>11</v>
      </c>
      <c r="U46" s="1">
        <f t="shared" si="6"/>
        <v>9.92619926199262</v>
      </c>
      <c r="V46" s="1">
        <v>61.6</v>
      </c>
      <c r="W46" s="1">
        <v>37</v>
      </c>
      <c r="X46" s="1">
        <v>20.399999999999999</v>
      </c>
      <c r="Y46" s="1">
        <v>42</v>
      </c>
      <c r="Z46" s="1">
        <v>42.6</v>
      </c>
      <c r="AA46" s="1">
        <v>25.8</v>
      </c>
      <c r="AB46" s="1"/>
      <c r="AC46" s="1">
        <f t="shared" si="7"/>
        <v>23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40</v>
      </c>
      <c r="C47" s="1">
        <v>694</v>
      </c>
      <c r="D47" s="1">
        <v>114</v>
      </c>
      <c r="E47" s="1">
        <v>224</v>
      </c>
      <c r="F47" s="1">
        <v>516</v>
      </c>
      <c r="G47" s="6">
        <v>0.4</v>
      </c>
      <c r="H47" s="1">
        <v>45</v>
      </c>
      <c r="I47" s="1" t="s">
        <v>33</v>
      </c>
      <c r="J47" s="1">
        <v>224</v>
      </c>
      <c r="K47" s="1">
        <f t="shared" si="11"/>
        <v>0</v>
      </c>
      <c r="L47" s="1">
        <f t="shared" si="3"/>
        <v>224</v>
      </c>
      <c r="M47" s="1"/>
      <c r="N47" s="1"/>
      <c r="O47" s="1"/>
      <c r="P47" s="1">
        <f t="shared" si="4"/>
        <v>44.8</v>
      </c>
      <c r="Q47" s="5"/>
      <c r="R47" s="5"/>
      <c r="S47" s="1"/>
      <c r="T47" s="1">
        <f t="shared" si="5"/>
        <v>11.517857142857144</v>
      </c>
      <c r="U47" s="1">
        <f t="shared" si="6"/>
        <v>11.517857142857144</v>
      </c>
      <c r="V47" s="1">
        <v>42.4</v>
      </c>
      <c r="W47" s="1">
        <v>42.4</v>
      </c>
      <c r="X47" s="1">
        <v>40.799999999999997</v>
      </c>
      <c r="Y47" s="1">
        <v>82.4</v>
      </c>
      <c r="Z47" s="1">
        <v>88.6</v>
      </c>
      <c r="AA47" s="1">
        <v>47.6</v>
      </c>
      <c r="AB47" s="1"/>
      <c r="AC47" s="1">
        <f t="shared" si="7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84</v>
      </c>
      <c r="B48" s="14" t="s">
        <v>32</v>
      </c>
      <c r="C48" s="14"/>
      <c r="D48" s="14"/>
      <c r="E48" s="14"/>
      <c r="F48" s="14"/>
      <c r="G48" s="15">
        <v>0</v>
      </c>
      <c r="H48" s="14">
        <v>40</v>
      </c>
      <c r="I48" s="14" t="s">
        <v>33</v>
      </c>
      <c r="J48" s="14">
        <v>65.471000000000004</v>
      </c>
      <c r="K48" s="14">
        <f t="shared" si="11"/>
        <v>-65.471000000000004</v>
      </c>
      <c r="L48" s="14">
        <f t="shared" si="3"/>
        <v>0</v>
      </c>
      <c r="M48" s="14"/>
      <c r="N48" s="14"/>
      <c r="O48" s="14"/>
      <c r="P48" s="14">
        <f t="shared" si="4"/>
        <v>0</v>
      </c>
      <c r="Q48" s="16"/>
      <c r="R48" s="16"/>
      <c r="S48" s="14"/>
      <c r="T48" s="14" t="e">
        <f t="shared" si="5"/>
        <v>#DIV/0!</v>
      </c>
      <c r="U48" s="14" t="e">
        <f t="shared" si="6"/>
        <v>#DIV/0!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 t="s">
        <v>41</v>
      </c>
      <c r="AC48" s="14">
        <f t="shared" si="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4" t="s">
        <v>85</v>
      </c>
      <c r="B49" s="14" t="s">
        <v>40</v>
      </c>
      <c r="C49" s="14"/>
      <c r="D49" s="14"/>
      <c r="E49" s="14"/>
      <c r="F49" s="14"/>
      <c r="G49" s="15">
        <v>0</v>
      </c>
      <c r="H49" s="14">
        <v>40</v>
      </c>
      <c r="I49" s="14" t="s">
        <v>33</v>
      </c>
      <c r="J49" s="14">
        <v>48</v>
      </c>
      <c r="K49" s="14">
        <f t="shared" si="11"/>
        <v>-48</v>
      </c>
      <c r="L49" s="14">
        <f t="shared" si="3"/>
        <v>0</v>
      </c>
      <c r="M49" s="14"/>
      <c r="N49" s="14"/>
      <c r="O49" s="14"/>
      <c r="P49" s="14">
        <f t="shared" si="4"/>
        <v>0</v>
      </c>
      <c r="Q49" s="16"/>
      <c r="R49" s="16"/>
      <c r="S49" s="14"/>
      <c r="T49" s="14" t="e">
        <f t="shared" si="5"/>
        <v>#DIV/0!</v>
      </c>
      <c r="U49" s="14" t="e">
        <f t="shared" si="6"/>
        <v>#DIV/0!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 t="s">
        <v>41</v>
      </c>
      <c r="AC49" s="14">
        <f t="shared" si="7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40</v>
      </c>
      <c r="C50" s="1">
        <v>596</v>
      </c>
      <c r="D50" s="1">
        <v>198</v>
      </c>
      <c r="E50" s="1">
        <v>525</v>
      </c>
      <c r="F50" s="1">
        <v>95</v>
      </c>
      <c r="G50" s="6">
        <v>0.4</v>
      </c>
      <c r="H50" s="1">
        <v>40</v>
      </c>
      <c r="I50" s="1" t="s">
        <v>33</v>
      </c>
      <c r="J50" s="1">
        <v>530</v>
      </c>
      <c r="K50" s="1">
        <f t="shared" si="11"/>
        <v>-5</v>
      </c>
      <c r="L50" s="1">
        <f t="shared" si="3"/>
        <v>486</v>
      </c>
      <c r="M50" s="1">
        <v>39</v>
      </c>
      <c r="N50" s="1">
        <v>396.2</v>
      </c>
      <c r="O50" s="1">
        <v>493.8</v>
      </c>
      <c r="P50" s="1">
        <f t="shared" si="4"/>
        <v>97.2</v>
      </c>
      <c r="Q50" s="5">
        <f t="shared" ref="Q50:Q53" si="14">11*P50-O50-N50-F50</f>
        <v>84.200000000000102</v>
      </c>
      <c r="R50" s="5"/>
      <c r="S50" s="1"/>
      <c r="T50" s="1">
        <f t="shared" si="5"/>
        <v>11</v>
      </c>
      <c r="U50" s="1">
        <f t="shared" si="6"/>
        <v>10.133744855967079</v>
      </c>
      <c r="V50" s="1">
        <v>110.6</v>
      </c>
      <c r="W50" s="1">
        <v>95</v>
      </c>
      <c r="X50" s="1">
        <v>81.400000000000006</v>
      </c>
      <c r="Y50" s="1">
        <v>100.2</v>
      </c>
      <c r="Z50" s="1">
        <v>100</v>
      </c>
      <c r="AA50" s="1">
        <v>72</v>
      </c>
      <c r="AB50" s="1"/>
      <c r="AC50" s="1">
        <f t="shared" si="7"/>
        <v>34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87</v>
      </c>
      <c r="B51" s="1" t="s">
        <v>32</v>
      </c>
      <c r="C51" s="1">
        <v>152.00399999999999</v>
      </c>
      <c r="D51" s="1">
        <v>32.375</v>
      </c>
      <c r="E51" s="1">
        <v>86.353999999999999</v>
      </c>
      <c r="F51" s="1">
        <v>68.230999999999995</v>
      </c>
      <c r="G51" s="6">
        <v>1</v>
      </c>
      <c r="H51" s="1">
        <v>50</v>
      </c>
      <c r="I51" s="1" t="s">
        <v>33</v>
      </c>
      <c r="J51" s="1">
        <v>87.5</v>
      </c>
      <c r="K51" s="1">
        <f t="shared" si="11"/>
        <v>-1.1460000000000008</v>
      </c>
      <c r="L51" s="1">
        <f t="shared" si="3"/>
        <v>86.353999999999999</v>
      </c>
      <c r="M51" s="1"/>
      <c r="N51" s="1">
        <v>75.407399999999953</v>
      </c>
      <c r="O51" s="1">
        <v>8.0796000000000703</v>
      </c>
      <c r="P51" s="1">
        <f t="shared" si="4"/>
        <v>17.270800000000001</v>
      </c>
      <c r="Q51" s="5">
        <f t="shared" si="14"/>
        <v>38.260800000000003</v>
      </c>
      <c r="R51" s="5"/>
      <c r="S51" s="1"/>
      <c r="T51" s="1">
        <f t="shared" si="5"/>
        <v>11.000000000000002</v>
      </c>
      <c r="U51" s="1">
        <f t="shared" si="6"/>
        <v>8.7846538666419622</v>
      </c>
      <c r="V51" s="1">
        <v>17.743400000000001</v>
      </c>
      <c r="W51" s="1">
        <v>19.727399999999999</v>
      </c>
      <c r="X51" s="1">
        <v>16.730599999999999</v>
      </c>
      <c r="Y51" s="1">
        <v>13.1782</v>
      </c>
      <c r="Z51" s="1">
        <v>17.845400000000001</v>
      </c>
      <c r="AA51" s="1">
        <v>27.189</v>
      </c>
      <c r="AB51" s="1"/>
      <c r="AC51" s="1">
        <f t="shared" si="7"/>
        <v>38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88</v>
      </c>
      <c r="B52" s="1" t="s">
        <v>32</v>
      </c>
      <c r="C52" s="1">
        <v>133.774</v>
      </c>
      <c r="D52" s="1">
        <v>119.985</v>
      </c>
      <c r="E52" s="1">
        <v>127.3</v>
      </c>
      <c r="F52" s="1">
        <v>93.106999999999999</v>
      </c>
      <c r="G52" s="6">
        <v>1</v>
      </c>
      <c r="H52" s="1">
        <v>50</v>
      </c>
      <c r="I52" s="1" t="s">
        <v>33</v>
      </c>
      <c r="J52" s="1">
        <v>123.35</v>
      </c>
      <c r="K52" s="1">
        <f t="shared" si="11"/>
        <v>3.9500000000000028</v>
      </c>
      <c r="L52" s="1">
        <f t="shared" si="3"/>
        <v>107.05799999999999</v>
      </c>
      <c r="M52" s="1">
        <v>20.242000000000001</v>
      </c>
      <c r="N52" s="1">
        <v>56.431800000000003</v>
      </c>
      <c r="O52" s="1">
        <v>61.370199999999983</v>
      </c>
      <c r="P52" s="1">
        <f t="shared" si="4"/>
        <v>21.4116</v>
      </c>
      <c r="Q52" s="5">
        <f t="shared" si="14"/>
        <v>24.618600000000015</v>
      </c>
      <c r="R52" s="5"/>
      <c r="S52" s="1"/>
      <c r="T52" s="1">
        <f t="shared" si="5"/>
        <v>11</v>
      </c>
      <c r="U52" s="1">
        <f t="shared" si="6"/>
        <v>9.8502213753292605</v>
      </c>
      <c r="V52" s="1">
        <v>24.3582</v>
      </c>
      <c r="W52" s="1">
        <v>24.7898</v>
      </c>
      <c r="X52" s="1">
        <v>24.477</v>
      </c>
      <c r="Y52" s="1">
        <v>19.048200000000001</v>
      </c>
      <c r="Z52" s="1">
        <v>20.644600000000001</v>
      </c>
      <c r="AA52" s="1">
        <v>25.278600000000001</v>
      </c>
      <c r="AB52" s="1"/>
      <c r="AC52" s="1">
        <f t="shared" si="7"/>
        <v>25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89</v>
      </c>
      <c r="B53" s="1" t="s">
        <v>32</v>
      </c>
      <c r="C53" s="1">
        <v>305.22500000000002</v>
      </c>
      <c r="D53" s="1">
        <v>310.73500000000001</v>
      </c>
      <c r="E53" s="1">
        <v>518.24599999999998</v>
      </c>
      <c r="F53" s="1">
        <v>39.774999999999999</v>
      </c>
      <c r="G53" s="6">
        <v>1</v>
      </c>
      <c r="H53" s="1">
        <v>40</v>
      </c>
      <c r="I53" s="1" t="s">
        <v>33</v>
      </c>
      <c r="J53" s="1">
        <v>1621.672</v>
      </c>
      <c r="K53" s="1">
        <f t="shared" si="11"/>
        <v>-1103.4259999999999</v>
      </c>
      <c r="L53" s="1">
        <f t="shared" si="3"/>
        <v>377.12</v>
      </c>
      <c r="M53" s="1">
        <v>141.126</v>
      </c>
      <c r="N53" s="1">
        <v>165.21380000000039</v>
      </c>
      <c r="O53" s="1">
        <v>611.17219999999952</v>
      </c>
      <c r="P53" s="1">
        <f t="shared" si="4"/>
        <v>75.424000000000007</v>
      </c>
      <c r="Q53" s="5">
        <f t="shared" si="14"/>
        <v>13.503000000000192</v>
      </c>
      <c r="R53" s="5"/>
      <c r="S53" s="1"/>
      <c r="T53" s="1">
        <f t="shared" si="5"/>
        <v>11</v>
      </c>
      <c r="U53" s="1">
        <f t="shared" si="6"/>
        <v>10.820972104369961</v>
      </c>
      <c r="V53" s="1">
        <v>88.634799999999998</v>
      </c>
      <c r="W53" s="1">
        <v>65.023399999999995</v>
      </c>
      <c r="X53" s="1">
        <v>59.881199999999993</v>
      </c>
      <c r="Y53" s="1">
        <v>91.705400000000012</v>
      </c>
      <c r="Z53" s="1">
        <v>80.360799999999998</v>
      </c>
      <c r="AA53" s="1">
        <v>29.31880000000001</v>
      </c>
      <c r="AB53" s="1"/>
      <c r="AC53" s="1">
        <f t="shared" si="7"/>
        <v>14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4" t="s">
        <v>90</v>
      </c>
      <c r="B54" s="14" t="s">
        <v>40</v>
      </c>
      <c r="C54" s="14"/>
      <c r="D54" s="14"/>
      <c r="E54" s="14"/>
      <c r="F54" s="14"/>
      <c r="G54" s="15">
        <v>0</v>
      </c>
      <c r="H54" s="14">
        <v>50</v>
      </c>
      <c r="I54" s="14" t="s">
        <v>33</v>
      </c>
      <c r="J54" s="14"/>
      <c r="K54" s="14">
        <f t="shared" si="11"/>
        <v>0</v>
      </c>
      <c r="L54" s="14">
        <f t="shared" si="3"/>
        <v>0</v>
      </c>
      <c r="M54" s="14"/>
      <c r="N54" s="14"/>
      <c r="O54" s="14"/>
      <c r="P54" s="14">
        <f t="shared" si="4"/>
        <v>0</v>
      </c>
      <c r="Q54" s="16"/>
      <c r="R54" s="16"/>
      <c r="S54" s="14"/>
      <c r="T54" s="14" t="e">
        <f t="shared" si="5"/>
        <v>#DIV/0!</v>
      </c>
      <c r="U54" s="14" t="e">
        <f t="shared" si="6"/>
        <v>#DIV/0!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 t="s">
        <v>41</v>
      </c>
      <c r="AC54" s="14">
        <f t="shared" si="7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91</v>
      </c>
      <c r="B55" s="1" t="s">
        <v>32</v>
      </c>
      <c r="C55" s="1">
        <v>148.209</v>
      </c>
      <c r="D55" s="1">
        <v>256.78399999999999</v>
      </c>
      <c r="E55" s="1">
        <v>137.97300000000001</v>
      </c>
      <c r="F55" s="1">
        <v>219.965</v>
      </c>
      <c r="G55" s="6">
        <v>1</v>
      </c>
      <c r="H55" s="1">
        <v>40</v>
      </c>
      <c r="I55" s="1" t="s">
        <v>33</v>
      </c>
      <c r="J55" s="1">
        <v>260.22699999999998</v>
      </c>
      <c r="K55" s="1">
        <f t="shared" si="11"/>
        <v>-122.25399999999996</v>
      </c>
      <c r="L55" s="1">
        <f t="shared" si="3"/>
        <v>137.97300000000001</v>
      </c>
      <c r="M55" s="1"/>
      <c r="N55" s="1">
        <v>97.640000000000128</v>
      </c>
      <c r="O55" s="1">
        <v>12.70499999999987</v>
      </c>
      <c r="P55" s="1">
        <f t="shared" si="4"/>
        <v>27.594600000000003</v>
      </c>
      <c r="Q55" s="5"/>
      <c r="R55" s="5"/>
      <c r="S55" s="1"/>
      <c r="T55" s="1">
        <f t="shared" si="5"/>
        <v>11.970095598414181</v>
      </c>
      <c r="U55" s="1">
        <f t="shared" si="6"/>
        <v>11.970095598414181</v>
      </c>
      <c r="V55" s="1">
        <v>33.843800000000002</v>
      </c>
      <c r="W55" s="1">
        <v>41.2682</v>
      </c>
      <c r="X55" s="1">
        <v>38.576599999999999</v>
      </c>
      <c r="Y55" s="1">
        <v>34.7318</v>
      </c>
      <c r="Z55" s="1">
        <v>33.0458</v>
      </c>
      <c r="AA55" s="1">
        <v>30.122599999999991</v>
      </c>
      <c r="AB55" s="1"/>
      <c r="AC55" s="1">
        <f t="shared" si="7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92</v>
      </c>
      <c r="B56" s="1" t="s">
        <v>40</v>
      </c>
      <c r="C56" s="1">
        <v>254</v>
      </c>
      <c r="D56" s="1">
        <v>198</v>
      </c>
      <c r="E56" s="1">
        <v>283</v>
      </c>
      <c r="F56" s="1">
        <v>111</v>
      </c>
      <c r="G56" s="6">
        <v>0.4</v>
      </c>
      <c r="H56" s="1">
        <v>40</v>
      </c>
      <c r="I56" s="1" t="s">
        <v>33</v>
      </c>
      <c r="J56" s="1">
        <v>306</v>
      </c>
      <c r="K56" s="1">
        <f t="shared" si="11"/>
        <v>-23</v>
      </c>
      <c r="L56" s="1">
        <f t="shared" si="3"/>
        <v>224</v>
      </c>
      <c r="M56" s="1">
        <v>59</v>
      </c>
      <c r="N56" s="1">
        <v>134.80000000000001</v>
      </c>
      <c r="O56" s="1">
        <v>157.19999999999999</v>
      </c>
      <c r="P56" s="1">
        <f t="shared" si="4"/>
        <v>44.8</v>
      </c>
      <c r="Q56" s="5">
        <f t="shared" ref="Q56" si="15">11*P56-O56-N56-F56</f>
        <v>89.799999999999955</v>
      </c>
      <c r="R56" s="5"/>
      <c r="S56" s="1"/>
      <c r="T56" s="1">
        <f t="shared" si="5"/>
        <v>11</v>
      </c>
      <c r="U56" s="1">
        <f t="shared" si="6"/>
        <v>8.9955357142857153</v>
      </c>
      <c r="V56" s="1">
        <v>48.2</v>
      </c>
      <c r="W56" s="1">
        <v>46.6</v>
      </c>
      <c r="X56" s="1">
        <v>45</v>
      </c>
      <c r="Y56" s="1">
        <v>54</v>
      </c>
      <c r="Z56" s="1">
        <v>48</v>
      </c>
      <c r="AA56" s="1">
        <v>39.200000000000003</v>
      </c>
      <c r="AB56" s="1"/>
      <c r="AC56" s="1">
        <f t="shared" si="7"/>
        <v>36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93</v>
      </c>
      <c r="B57" s="1" t="s">
        <v>40</v>
      </c>
      <c r="C57" s="1">
        <v>846</v>
      </c>
      <c r="D57" s="1">
        <v>156</v>
      </c>
      <c r="E57" s="1">
        <v>342</v>
      </c>
      <c r="F57" s="1">
        <v>540</v>
      </c>
      <c r="G57" s="6">
        <v>0.4</v>
      </c>
      <c r="H57" s="1">
        <v>40</v>
      </c>
      <c r="I57" s="1" t="s">
        <v>33</v>
      </c>
      <c r="J57" s="1">
        <v>411</v>
      </c>
      <c r="K57" s="1">
        <f t="shared" si="11"/>
        <v>-69</v>
      </c>
      <c r="L57" s="1">
        <f t="shared" si="3"/>
        <v>259</v>
      </c>
      <c r="M57" s="1">
        <v>83</v>
      </c>
      <c r="N57" s="1"/>
      <c r="O57" s="1">
        <v>60</v>
      </c>
      <c r="P57" s="1">
        <f t="shared" si="4"/>
        <v>51.8</v>
      </c>
      <c r="Q57" s="5"/>
      <c r="R57" s="5"/>
      <c r="S57" s="1"/>
      <c r="T57" s="1">
        <f t="shared" si="5"/>
        <v>11.583011583011583</v>
      </c>
      <c r="U57" s="1">
        <f t="shared" si="6"/>
        <v>11.583011583011583</v>
      </c>
      <c r="V57" s="1">
        <v>67.8</v>
      </c>
      <c r="W57" s="1">
        <v>49.2</v>
      </c>
      <c r="X57" s="1">
        <v>38.200000000000003</v>
      </c>
      <c r="Y57" s="1">
        <v>102.2</v>
      </c>
      <c r="Z57" s="1">
        <v>103.8</v>
      </c>
      <c r="AA57" s="1">
        <v>57.4</v>
      </c>
      <c r="AB57" s="1"/>
      <c r="AC57" s="1">
        <f t="shared" si="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4" t="s">
        <v>94</v>
      </c>
      <c r="B58" s="14" t="s">
        <v>32</v>
      </c>
      <c r="C58" s="14"/>
      <c r="D58" s="14"/>
      <c r="E58" s="14"/>
      <c r="F58" s="14"/>
      <c r="G58" s="15">
        <v>0</v>
      </c>
      <c r="H58" s="14">
        <v>50</v>
      </c>
      <c r="I58" s="14" t="s">
        <v>33</v>
      </c>
      <c r="J58" s="14"/>
      <c r="K58" s="14">
        <f t="shared" si="11"/>
        <v>0</v>
      </c>
      <c r="L58" s="14">
        <f t="shared" si="3"/>
        <v>0</v>
      </c>
      <c r="M58" s="14"/>
      <c r="N58" s="14"/>
      <c r="O58" s="14"/>
      <c r="P58" s="14">
        <f t="shared" si="4"/>
        <v>0</v>
      </c>
      <c r="Q58" s="16"/>
      <c r="R58" s="16"/>
      <c r="S58" s="14"/>
      <c r="T58" s="14" t="e">
        <f t="shared" si="5"/>
        <v>#DIV/0!</v>
      </c>
      <c r="U58" s="14" t="e">
        <f t="shared" si="6"/>
        <v>#DIV/0!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 t="s">
        <v>41</v>
      </c>
      <c r="AC58" s="14">
        <f t="shared" si="7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95</v>
      </c>
      <c r="B59" s="1" t="s">
        <v>32</v>
      </c>
      <c r="C59" s="1">
        <v>186.096</v>
      </c>
      <c r="D59" s="1">
        <v>96.308999999999997</v>
      </c>
      <c r="E59" s="1">
        <v>126.51600000000001</v>
      </c>
      <c r="F59" s="1">
        <v>124.51300000000001</v>
      </c>
      <c r="G59" s="6">
        <v>1</v>
      </c>
      <c r="H59" s="1">
        <v>50</v>
      </c>
      <c r="I59" s="1" t="s">
        <v>33</v>
      </c>
      <c r="J59" s="1">
        <v>128.44999999999999</v>
      </c>
      <c r="K59" s="1">
        <f t="shared" si="11"/>
        <v>-1.9339999999999833</v>
      </c>
      <c r="L59" s="1">
        <f t="shared" si="3"/>
        <v>110.45</v>
      </c>
      <c r="M59" s="1">
        <v>16.065999999999999</v>
      </c>
      <c r="N59" s="1"/>
      <c r="O59" s="1">
        <v>59.11699999999999</v>
      </c>
      <c r="P59" s="1">
        <f t="shared" si="4"/>
        <v>22.09</v>
      </c>
      <c r="Q59" s="5">
        <f t="shared" ref="Q59" si="16">11*P59-O59-N59-F59</f>
        <v>59.360000000000014</v>
      </c>
      <c r="R59" s="5"/>
      <c r="S59" s="1"/>
      <c r="T59" s="1">
        <f t="shared" si="5"/>
        <v>11</v>
      </c>
      <c r="U59" s="1">
        <f t="shared" si="6"/>
        <v>8.3128112267994574</v>
      </c>
      <c r="V59" s="1">
        <v>21.5868</v>
      </c>
      <c r="W59" s="1">
        <v>21.689599999999999</v>
      </c>
      <c r="X59" s="1">
        <v>25.212199999999999</v>
      </c>
      <c r="Y59" s="1">
        <v>27.9346</v>
      </c>
      <c r="Z59" s="1">
        <v>24.1478</v>
      </c>
      <c r="AA59" s="1">
        <v>33.569000000000003</v>
      </c>
      <c r="AB59" s="1"/>
      <c r="AC59" s="1">
        <f t="shared" si="7"/>
        <v>59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96</v>
      </c>
      <c r="B60" s="1" t="s">
        <v>32</v>
      </c>
      <c r="C60" s="1"/>
      <c r="D60" s="1">
        <v>184.756</v>
      </c>
      <c r="E60" s="1">
        <v>49.91</v>
      </c>
      <c r="F60" s="1">
        <v>134.846</v>
      </c>
      <c r="G60" s="6">
        <v>1</v>
      </c>
      <c r="H60" s="1">
        <v>50</v>
      </c>
      <c r="I60" s="1" t="s">
        <v>33</v>
      </c>
      <c r="J60" s="1">
        <v>59.65</v>
      </c>
      <c r="K60" s="1">
        <f t="shared" si="11"/>
        <v>-9.740000000000002</v>
      </c>
      <c r="L60" s="1">
        <f t="shared" si="3"/>
        <v>49.91</v>
      </c>
      <c r="M60" s="1"/>
      <c r="N60" s="1"/>
      <c r="O60" s="1"/>
      <c r="P60" s="1">
        <f t="shared" si="4"/>
        <v>9.9819999999999993</v>
      </c>
      <c r="Q60" s="5"/>
      <c r="R60" s="5"/>
      <c r="S60" s="1"/>
      <c r="T60" s="1">
        <f t="shared" si="5"/>
        <v>13.508916048888</v>
      </c>
      <c r="U60" s="1">
        <f t="shared" si="6"/>
        <v>13.508916048888</v>
      </c>
      <c r="V60" s="1">
        <v>6.2172000000000001</v>
      </c>
      <c r="W60" s="1">
        <v>13.07</v>
      </c>
      <c r="X60" s="1">
        <v>17.6828</v>
      </c>
      <c r="Y60" s="1">
        <v>6.5279999999999996</v>
      </c>
      <c r="Z60" s="1">
        <v>2.1871999999999998</v>
      </c>
      <c r="AA60" s="1">
        <v>0</v>
      </c>
      <c r="AB60" s="1"/>
      <c r="AC60" s="1">
        <f t="shared" si="7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4" t="s">
        <v>97</v>
      </c>
      <c r="B61" s="14" t="s">
        <v>40</v>
      </c>
      <c r="C61" s="14"/>
      <c r="D61" s="14"/>
      <c r="E61" s="14"/>
      <c r="F61" s="14"/>
      <c r="G61" s="15">
        <v>0</v>
      </c>
      <c r="H61" s="14">
        <v>50</v>
      </c>
      <c r="I61" s="14" t="s">
        <v>33</v>
      </c>
      <c r="J61" s="14"/>
      <c r="K61" s="14">
        <f t="shared" si="11"/>
        <v>0</v>
      </c>
      <c r="L61" s="14">
        <f t="shared" si="3"/>
        <v>0</v>
      </c>
      <c r="M61" s="14"/>
      <c r="N61" s="14"/>
      <c r="O61" s="14"/>
      <c r="P61" s="14">
        <f t="shared" si="4"/>
        <v>0</v>
      </c>
      <c r="Q61" s="16"/>
      <c r="R61" s="16"/>
      <c r="S61" s="14"/>
      <c r="T61" s="14" t="e">
        <f t="shared" si="5"/>
        <v>#DIV/0!</v>
      </c>
      <c r="U61" s="14" t="e">
        <f t="shared" si="6"/>
        <v>#DIV/0!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 t="s">
        <v>41</v>
      </c>
      <c r="AC61" s="14">
        <f t="shared" si="7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98</v>
      </c>
      <c r="B62" s="1" t="s">
        <v>40</v>
      </c>
      <c r="C62" s="1">
        <v>609</v>
      </c>
      <c r="D62" s="1">
        <v>327</v>
      </c>
      <c r="E62" s="1">
        <v>653</v>
      </c>
      <c r="F62" s="1">
        <v>89</v>
      </c>
      <c r="G62" s="6">
        <v>0.4</v>
      </c>
      <c r="H62" s="1">
        <v>40</v>
      </c>
      <c r="I62" s="1" t="s">
        <v>33</v>
      </c>
      <c r="J62" s="1">
        <v>993</v>
      </c>
      <c r="K62" s="1">
        <f t="shared" si="11"/>
        <v>-340</v>
      </c>
      <c r="L62" s="1">
        <f t="shared" si="3"/>
        <v>653</v>
      </c>
      <c r="M62" s="1"/>
      <c r="N62" s="1">
        <v>438.40000000000032</v>
      </c>
      <c r="O62" s="1">
        <v>742.59999999999968</v>
      </c>
      <c r="P62" s="1">
        <f t="shared" si="4"/>
        <v>130.6</v>
      </c>
      <c r="Q62" s="5">
        <f t="shared" ref="Q62:Q63" si="17">11*P62-O62-N62-F62</f>
        <v>166.59999999999991</v>
      </c>
      <c r="R62" s="5"/>
      <c r="S62" s="1"/>
      <c r="T62" s="1">
        <f t="shared" si="5"/>
        <v>11</v>
      </c>
      <c r="U62" s="1">
        <f t="shared" si="6"/>
        <v>9.7243491577335384</v>
      </c>
      <c r="V62" s="1">
        <v>140.80000000000001</v>
      </c>
      <c r="W62" s="1">
        <v>107.4</v>
      </c>
      <c r="X62" s="1">
        <v>93.2</v>
      </c>
      <c r="Y62" s="1">
        <v>118.4</v>
      </c>
      <c r="Z62" s="1">
        <v>112.4</v>
      </c>
      <c r="AA62" s="1">
        <v>109.4</v>
      </c>
      <c r="AB62" s="1"/>
      <c r="AC62" s="1">
        <f t="shared" si="7"/>
        <v>67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99</v>
      </c>
      <c r="B63" s="1" t="s">
        <v>40</v>
      </c>
      <c r="C63" s="1">
        <v>587</v>
      </c>
      <c r="D63" s="1">
        <v>234</v>
      </c>
      <c r="E63" s="1">
        <v>422</v>
      </c>
      <c r="F63" s="1">
        <v>262</v>
      </c>
      <c r="G63" s="6">
        <v>0.4</v>
      </c>
      <c r="H63" s="1">
        <v>40</v>
      </c>
      <c r="I63" s="1" t="s">
        <v>33</v>
      </c>
      <c r="J63" s="1">
        <v>913</v>
      </c>
      <c r="K63" s="1">
        <f t="shared" si="11"/>
        <v>-491</v>
      </c>
      <c r="L63" s="1">
        <f t="shared" si="3"/>
        <v>422</v>
      </c>
      <c r="M63" s="1"/>
      <c r="N63" s="1">
        <v>132.40000000000009</v>
      </c>
      <c r="O63" s="1">
        <v>326.59999999999991</v>
      </c>
      <c r="P63" s="1">
        <f t="shared" si="4"/>
        <v>84.4</v>
      </c>
      <c r="Q63" s="5">
        <f t="shared" si="17"/>
        <v>207.40000000000009</v>
      </c>
      <c r="R63" s="5"/>
      <c r="S63" s="1"/>
      <c r="T63" s="1">
        <f t="shared" si="5"/>
        <v>11</v>
      </c>
      <c r="U63" s="1">
        <f t="shared" si="6"/>
        <v>8.5426540284360186</v>
      </c>
      <c r="V63" s="1">
        <v>82.8</v>
      </c>
      <c r="W63" s="1">
        <v>77.400000000000006</v>
      </c>
      <c r="X63" s="1">
        <v>79.2</v>
      </c>
      <c r="Y63" s="1">
        <v>99.4</v>
      </c>
      <c r="Z63" s="1">
        <v>96.8</v>
      </c>
      <c r="AA63" s="1">
        <v>75.2</v>
      </c>
      <c r="AB63" s="1"/>
      <c r="AC63" s="1">
        <f t="shared" si="7"/>
        <v>83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100</v>
      </c>
      <c r="B64" s="1" t="s">
        <v>32</v>
      </c>
      <c r="C64" s="1">
        <v>99.200999999999993</v>
      </c>
      <c r="D64" s="1">
        <v>111.502</v>
      </c>
      <c r="E64" s="1">
        <v>166.22499999999999</v>
      </c>
      <c r="F64" s="1"/>
      <c r="G64" s="6">
        <v>1</v>
      </c>
      <c r="H64" s="1">
        <v>40</v>
      </c>
      <c r="I64" s="1" t="s">
        <v>33</v>
      </c>
      <c r="J64" s="1">
        <v>285.14499999999998</v>
      </c>
      <c r="K64" s="1">
        <f t="shared" si="11"/>
        <v>-118.91999999999999</v>
      </c>
      <c r="L64" s="1">
        <f t="shared" si="3"/>
        <v>143.54499999999999</v>
      </c>
      <c r="M64" s="1">
        <v>22.68</v>
      </c>
      <c r="N64" s="1">
        <v>256.56239999999991</v>
      </c>
      <c r="O64" s="1">
        <v>102.35760000000001</v>
      </c>
      <c r="P64" s="1">
        <f t="shared" si="4"/>
        <v>28.708999999999996</v>
      </c>
      <c r="Q64" s="5"/>
      <c r="R64" s="5"/>
      <c r="S64" s="1"/>
      <c r="T64" s="1">
        <f t="shared" si="5"/>
        <v>12.502002856247168</v>
      </c>
      <c r="U64" s="1">
        <f t="shared" si="6"/>
        <v>12.502002856247168</v>
      </c>
      <c r="V64" s="1">
        <v>37.357399999999998</v>
      </c>
      <c r="W64" s="1">
        <v>50.36099999999999</v>
      </c>
      <c r="X64" s="1">
        <v>33.166999999999987</v>
      </c>
      <c r="Y64" s="1">
        <v>28.4604</v>
      </c>
      <c r="Z64" s="1">
        <v>25.9604</v>
      </c>
      <c r="AA64" s="1">
        <v>31.418199999999999</v>
      </c>
      <c r="AB64" s="1"/>
      <c r="AC64" s="1">
        <f t="shared" si="7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101</v>
      </c>
      <c r="B65" s="1" t="s">
        <v>32</v>
      </c>
      <c r="C65" s="1">
        <v>121.874</v>
      </c>
      <c r="D65" s="1">
        <v>146.29</v>
      </c>
      <c r="E65" s="1">
        <v>126.331</v>
      </c>
      <c r="F65" s="1">
        <v>111.524</v>
      </c>
      <c r="G65" s="6">
        <v>1</v>
      </c>
      <c r="H65" s="1">
        <v>40</v>
      </c>
      <c r="I65" s="1" t="s">
        <v>33</v>
      </c>
      <c r="J65" s="1">
        <v>333.78800000000001</v>
      </c>
      <c r="K65" s="1">
        <f t="shared" ref="K65:K94" si="18">E65-J65</f>
        <v>-207.45699999999999</v>
      </c>
      <c r="L65" s="1">
        <f t="shared" si="3"/>
        <v>126.331</v>
      </c>
      <c r="M65" s="1"/>
      <c r="N65" s="1">
        <v>324.95280000000002</v>
      </c>
      <c r="O65" s="1"/>
      <c r="P65" s="1">
        <f t="shared" si="4"/>
        <v>25.266200000000001</v>
      </c>
      <c r="Q65" s="5"/>
      <c r="R65" s="5"/>
      <c r="S65" s="1"/>
      <c r="T65" s="1">
        <f t="shared" si="5"/>
        <v>17.275126453522887</v>
      </c>
      <c r="U65" s="1">
        <f t="shared" si="6"/>
        <v>17.275126453522887</v>
      </c>
      <c r="V65" s="1">
        <v>24.005600000000001</v>
      </c>
      <c r="W65" s="1">
        <v>50.913800000000002</v>
      </c>
      <c r="X65" s="1">
        <v>25.001200000000001</v>
      </c>
      <c r="Y65" s="1">
        <v>22.736999999999998</v>
      </c>
      <c r="Z65" s="1">
        <v>20.1326</v>
      </c>
      <c r="AA65" s="1">
        <v>30.039600000000011</v>
      </c>
      <c r="AB65" s="1"/>
      <c r="AC65" s="1">
        <f t="shared" si="7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102</v>
      </c>
      <c r="B66" s="14" t="s">
        <v>32</v>
      </c>
      <c r="C66" s="14"/>
      <c r="D66" s="14"/>
      <c r="E66" s="14"/>
      <c r="F66" s="14"/>
      <c r="G66" s="15">
        <v>0</v>
      </c>
      <c r="H66" s="14">
        <v>40</v>
      </c>
      <c r="I66" s="14" t="s">
        <v>33</v>
      </c>
      <c r="J66" s="14"/>
      <c r="K66" s="14">
        <f t="shared" si="18"/>
        <v>0</v>
      </c>
      <c r="L66" s="14">
        <f t="shared" ref="L66:L96" si="19">E66-M66</f>
        <v>0</v>
      </c>
      <c r="M66" s="14"/>
      <c r="N66" s="14"/>
      <c r="O66" s="14"/>
      <c r="P66" s="14">
        <f t="shared" ref="P66:P99" si="20">L66/5</f>
        <v>0</v>
      </c>
      <c r="Q66" s="16"/>
      <c r="R66" s="16"/>
      <c r="S66" s="14"/>
      <c r="T66" s="14" t="e">
        <f t="shared" ref="T66:T96" si="21">(F66+N66+O66+Q66)/P66</f>
        <v>#DIV/0!</v>
      </c>
      <c r="U66" s="14" t="e">
        <f t="shared" ref="U66:U96" si="22">(F66+N66+O66)/P66</f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 t="s">
        <v>41</v>
      </c>
      <c r="AC66" s="14">
        <f t="shared" ref="AC66:AC99" si="23">ROUND(Q66*G66,0)</f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103</v>
      </c>
      <c r="B67" s="1" t="s">
        <v>32</v>
      </c>
      <c r="C67" s="1">
        <v>64.878</v>
      </c>
      <c r="D67" s="1">
        <v>92.316999999999993</v>
      </c>
      <c r="E67" s="1">
        <v>60.470999999999997</v>
      </c>
      <c r="F67" s="1">
        <v>64.707999999999998</v>
      </c>
      <c r="G67" s="6">
        <v>1</v>
      </c>
      <c r="H67" s="1">
        <v>30</v>
      </c>
      <c r="I67" s="1" t="s">
        <v>33</v>
      </c>
      <c r="J67" s="1">
        <v>76.2</v>
      </c>
      <c r="K67" s="1">
        <f t="shared" si="18"/>
        <v>-15.729000000000006</v>
      </c>
      <c r="L67" s="1">
        <f t="shared" si="19"/>
        <v>48.178999999999995</v>
      </c>
      <c r="M67" s="1">
        <v>12.292</v>
      </c>
      <c r="N67" s="1">
        <v>20.226799999999969</v>
      </c>
      <c r="O67" s="1">
        <v>38.213200000000043</v>
      </c>
      <c r="P67" s="1">
        <f t="shared" si="20"/>
        <v>9.6357999999999997</v>
      </c>
      <c r="Q67" s="5"/>
      <c r="R67" s="5"/>
      <c r="S67" s="1"/>
      <c r="T67" s="1">
        <f t="shared" si="21"/>
        <v>12.780256958425872</v>
      </c>
      <c r="U67" s="1">
        <f t="shared" si="22"/>
        <v>12.780256958425872</v>
      </c>
      <c r="V67" s="1">
        <v>13.393000000000001</v>
      </c>
      <c r="W67" s="1">
        <v>13.670999999999999</v>
      </c>
      <c r="X67" s="1">
        <v>13.5022</v>
      </c>
      <c r="Y67" s="1">
        <v>14.2308</v>
      </c>
      <c r="Z67" s="1">
        <v>12.847200000000001</v>
      </c>
      <c r="AA67" s="1">
        <v>12.766999999999999</v>
      </c>
      <c r="AB67" s="1"/>
      <c r="AC67" s="1">
        <f t="shared" si="23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104</v>
      </c>
      <c r="B68" s="14" t="s">
        <v>40</v>
      </c>
      <c r="C68" s="14"/>
      <c r="D68" s="14"/>
      <c r="E68" s="14"/>
      <c r="F68" s="14"/>
      <c r="G68" s="15">
        <v>0</v>
      </c>
      <c r="H68" s="14">
        <v>60</v>
      </c>
      <c r="I68" s="14" t="s">
        <v>33</v>
      </c>
      <c r="J68" s="14"/>
      <c r="K68" s="14">
        <f t="shared" si="18"/>
        <v>0</v>
      </c>
      <c r="L68" s="14">
        <f t="shared" si="19"/>
        <v>0</v>
      </c>
      <c r="M68" s="14"/>
      <c r="N68" s="14"/>
      <c r="O68" s="14"/>
      <c r="P68" s="14">
        <f t="shared" si="20"/>
        <v>0</v>
      </c>
      <c r="Q68" s="16"/>
      <c r="R68" s="16"/>
      <c r="S68" s="14"/>
      <c r="T68" s="14" t="e">
        <f t="shared" si="21"/>
        <v>#DIV/0!</v>
      </c>
      <c r="U68" s="14" t="e">
        <f t="shared" si="22"/>
        <v>#DIV/0!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 t="s">
        <v>41</v>
      </c>
      <c r="AC68" s="14">
        <f t="shared" si="23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4" t="s">
        <v>105</v>
      </c>
      <c r="B69" s="14" t="s">
        <v>40</v>
      </c>
      <c r="C69" s="14"/>
      <c r="D69" s="14"/>
      <c r="E69" s="14"/>
      <c r="F69" s="14"/>
      <c r="G69" s="15">
        <v>0</v>
      </c>
      <c r="H69" s="14">
        <v>50</v>
      </c>
      <c r="I69" s="14" t="s">
        <v>33</v>
      </c>
      <c r="J69" s="14"/>
      <c r="K69" s="14">
        <f t="shared" si="18"/>
        <v>0</v>
      </c>
      <c r="L69" s="14">
        <f t="shared" si="19"/>
        <v>0</v>
      </c>
      <c r="M69" s="14"/>
      <c r="N69" s="14"/>
      <c r="O69" s="14"/>
      <c r="P69" s="14">
        <f t="shared" si="20"/>
        <v>0</v>
      </c>
      <c r="Q69" s="16"/>
      <c r="R69" s="16"/>
      <c r="S69" s="14"/>
      <c r="T69" s="14" t="e">
        <f t="shared" si="21"/>
        <v>#DIV/0!</v>
      </c>
      <c r="U69" s="14" t="e">
        <f t="shared" si="22"/>
        <v>#DIV/0!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 t="s">
        <v>41</v>
      </c>
      <c r="AC69" s="14">
        <f t="shared" si="23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106</v>
      </c>
      <c r="B70" s="14" t="s">
        <v>40</v>
      </c>
      <c r="C70" s="14"/>
      <c r="D70" s="14"/>
      <c r="E70" s="14"/>
      <c r="F70" s="14"/>
      <c r="G70" s="15">
        <v>0</v>
      </c>
      <c r="H70" s="14">
        <v>50</v>
      </c>
      <c r="I70" s="14" t="s">
        <v>33</v>
      </c>
      <c r="J70" s="14"/>
      <c r="K70" s="14">
        <f t="shared" si="18"/>
        <v>0</v>
      </c>
      <c r="L70" s="14">
        <f t="shared" si="19"/>
        <v>0</v>
      </c>
      <c r="M70" s="14"/>
      <c r="N70" s="14"/>
      <c r="O70" s="14"/>
      <c r="P70" s="14">
        <f t="shared" si="20"/>
        <v>0</v>
      </c>
      <c r="Q70" s="16"/>
      <c r="R70" s="16"/>
      <c r="S70" s="14"/>
      <c r="T70" s="14" t="e">
        <f t="shared" si="21"/>
        <v>#DIV/0!</v>
      </c>
      <c r="U70" s="14" t="e">
        <f t="shared" si="22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 t="s">
        <v>41</v>
      </c>
      <c r="AC70" s="14">
        <f t="shared" si="23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107</v>
      </c>
      <c r="B71" s="14" t="s">
        <v>40</v>
      </c>
      <c r="C71" s="14"/>
      <c r="D71" s="14"/>
      <c r="E71" s="14"/>
      <c r="F71" s="14"/>
      <c r="G71" s="15">
        <v>0</v>
      </c>
      <c r="H71" s="14">
        <v>30</v>
      </c>
      <c r="I71" s="14" t="s">
        <v>33</v>
      </c>
      <c r="J71" s="14"/>
      <c r="K71" s="14">
        <f t="shared" si="18"/>
        <v>0</v>
      </c>
      <c r="L71" s="14">
        <f t="shared" si="19"/>
        <v>0</v>
      </c>
      <c r="M71" s="14"/>
      <c r="N71" s="14"/>
      <c r="O71" s="14"/>
      <c r="P71" s="14">
        <f t="shared" si="20"/>
        <v>0</v>
      </c>
      <c r="Q71" s="16"/>
      <c r="R71" s="16"/>
      <c r="S71" s="14"/>
      <c r="T71" s="14" t="e">
        <f t="shared" si="21"/>
        <v>#DIV/0!</v>
      </c>
      <c r="U71" s="14" t="e">
        <f t="shared" si="22"/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 t="s">
        <v>41</v>
      </c>
      <c r="AC71" s="14">
        <f t="shared" si="23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108</v>
      </c>
      <c r="B72" s="14" t="s">
        <v>40</v>
      </c>
      <c r="C72" s="14"/>
      <c r="D72" s="14"/>
      <c r="E72" s="14"/>
      <c r="F72" s="14"/>
      <c r="G72" s="15">
        <v>0</v>
      </c>
      <c r="H72" s="14">
        <v>55</v>
      </c>
      <c r="I72" s="14" t="s">
        <v>33</v>
      </c>
      <c r="J72" s="14"/>
      <c r="K72" s="14">
        <f t="shared" si="18"/>
        <v>0</v>
      </c>
      <c r="L72" s="14">
        <f t="shared" si="19"/>
        <v>0</v>
      </c>
      <c r="M72" s="14"/>
      <c r="N72" s="14"/>
      <c r="O72" s="14"/>
      <c r="P72" s="14">
        <f t="shared" si="20"/>
        <v>0</v>
      </c>
      <c r="Q72" s="16"/>
      <c r="R72" s="16"/>
      <c r="S72" s="14"/>
      <c r="T72" s="14" t="e">
        <f t="shared" si="21"/>
        <v>#DIV/0!</v>
      </c>
      <c r="U72" s="14" t="e">
        <f t="shared" si="22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 t="s">
        <v>41</v>
      </c>
      <c r="AC72" s="14">
        <f t="shared" si="23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109</v>
      </c>
      <c r="B73" s="14" t="s">
        <v>40</v>
      </c>
      <c r="C73" s="14"/>
      <c r="D73" s="14"/>
      <c r="E73" s="14"/>
      <c r="F73" s="14"/>
      <c r="G73" s="15">
        <v>0</v>
      </c>
      <c r="H73" s="14">
        <v>40</v>
      </c>
      <c r="I73" s="14" t="s">
        <v>33</v>
      </c>
      <c r="J73" s="14"/>
      <c r="K73" s="14">
        <f t="shared" si="18"/>
        <v>0</v>
      </c>
      <c r="L73" s="14">
        <f t="shared" si="19"/>
        <v>0</v>
      </c>
      <c r="M73" s="14"/>
      <c r="N73" s="14"/>
      <c r="O73" s="14"/>
      <c r="P73" s="14">
        <f t="shared" si="20"/>
        <v>0</v>
      </c>
      <c r="Q73" s="16"/>
      <c r="R73" s="16"/>
      <c r="S73" s="14"/>
      <c r="T73" s="14" t="e">
        <f t="shared" si="21"/>
        <v>#DIV/0!</v>
      </c>
      <c r="U73" s="14" t="e">
        <f t="shared" si="22"/>
        <v>#DIV/0!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 t="s">
        <v>41</v>
      </c>
      <c r="AC73" s="14">
        <f t="shared" si="23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110</v>
      </c>
      <c r="B74" s="1" t="s">
        <v>40</v>
      </c>
      <c r="C74" s="1">
        <v>149</v>
      </c>
      <c r="D74" s="1">
        <v>42</v>
      </c>
      <c r="E74" s="1">
        <v>62</v>
      </c>
      <c r="F74" s="1">
        <v>89</v>
      </c>
      <c r="G74" s="6">
        <v>0.4</v>
      </c>
      <c r="H74" s="1">
        <v>50</v>
      </c>
      <c r="I74" s="1" t="s">
        <v>33</v>
      </c>
      <c r="J74" s="1">
        <v>65.5</v>
      </c>
      <c r="K74" s="1">
        <f t="shared" si="18"/>
        <v>-3.5</v>
      </c>
      <c r="L74" s="1">
        <f t="shared" si="19"/>
        <v>62</v>
      </c>
      <c r="M74" s="1"/>
      <c r="N74" s="1"/>
      <c r="O74" s="1">
        <v>55</v>
      </c>
      <c r="P74" s="1">
        <f t="shared" si="20"/>
        <v>12.4</v>
      </c>
      <c r="Q74" s="5"/>
      <c r="R74" s="5"/>
      <c r="S74" s="1"/>
      <c r="T74" s="1">
        <f t="shared" si="21"/>
        <v>11.612903225806452</v>
      </c>
      <c r="U74" s="1">
        <f t="shared" si="22"/>
        <v>11.612903225806452</v>
      </c>
      <c r="V74" s="1">
        <v>16.399999999999999</v>
      </c>
      <c r="W74" s="1">
        <v>9.4</v>
      </c>
      <c r="X74" s="1">
        <v>5.6</v>
      </c>
      <c r="Y74" s="1">
        <v>19.399999999999999</v>
      </c>
      <c r="Z74" s="1">
        <v>17.600000000000001</v>
      </c>
      <c r="AA74" s="1">
        <v>3</v>
      </c>
      <c r="AB74" s="1" t="s">
        <v>111</v>
      </c>
      <c r="AC74" s="1">
        <f t="shared" si="23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4" t="s">
        <v>112</v>
      </c>
      <c r="B75" s="14" t="s">
        <v>40</v>
      </c>
      <c r="C75" s="14"/>
      <c r="D75" s="14"/>
      <c r="E75" s="14"/>
      <c r="F75" s="14"/>
      <c r="G75" s="15">
        <v>0</v>
      </c>
      <c r="H75" s="14">
        <v>150</v>
      </c>
      <c r="I75" s="14" t="s">
        <v>33</v>
      </c>
      <c r="J75" s="14"/>
      <c r="K75" s="14">
        <f t="shared" si="18"/>
        <v>0</v>
      </c>
      <c r="L75" s="14">
        <f t="shared" si="19"/>
        <v>0</v>
      </c>
      <c r="M75" s="14"/>
      <c r="N75" s="14"/>
      <c r="O75" s="14"/>
      <c r="P75" s="14">
        <f t="shared" si="20"/>
        <v>0</v>
      </c>
      <c r="Q75" s="16"/>
      <c r="R75" s="16"/>
      <c r="S75" s="14"/>
      <c r="T75" s="14" t="e">
        <f t="shared" si="21"/>
        <v>#DIV/0!</v>
      </c>
      <c r="U75" s="14" t="e">
        <f t="shared" si="22"/>
        <v>#DIV/0!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 t="s">
        <v>41</v>
      </c>
      <c r="AC75" s="14">
        <f t="shared" si="23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7" t="s">
        <v>113</v>
      </c>
      <c r="B76" s="1" t="s">
        <v>40</v>
      </c>
      <c r="C76" s="1"/>
      <c r="D76" s="1"/>
      <c r="E76" s="1">
        <v>-5</v>
      </c>
      <c r="F76" s="1"/>
      <c r="G76" s="6">
        <v>0.06</v>
      </c>
      <c r="H76" s="1">
        <v>60</v>
      </c>
      <c r="I76" s="1" t="s">
        <v>33</v>
      </c>
      <c r="J76" s="1"/>
      <c r="K76" s="1">
        <f t="shared" si="18"/>
        <v>-5</v>
      </c>
      <c r="L76" s="1">
        <f t="shared" si="19"/>
        <v>-5</v>
      </c>
      <c r="M76" s="1"/>
      <c r="N76" s="1"/>
      <c r="O76" s="17"/>
      <c r="P76" s="1">
        <f t="shared" si="20"/>
        <v>-1</v>
      </c>
      <c r="Q76" s="18">
        <v>30</v>
      </c>
      <c r="R76" s="5"/>
      <c r="S76" s="1"/>
      <c r="T76" s="1">
        <f t="shared" si="21"/>
        <v>-30</v>
      </c>
      <c r="U76" s="1">
        <f t="shared" si="22"/>
        <v>0</v>
      </c>
      <c r="V76" s="1">
        <v>-1</v>
      </c>
      <c r="W76" s="1">
        <v>0</v>
      </c>
      <c r="X76" s="1">
        <v>0</v>
      </c>
      <c r="Y76" s="1">
        <v>-0.2</v>
      </c>
      <c r="Z76" s="1">
        <v>-0.2</v>
      </c>
      <c r="AA76" s="1">
        <v>0</v>
      </c>
      <c r="AB76" s="1" t="s">
        <v>141</v>
      </c>
      <c r="AC76" s="1">
        <f t="shared" si="23"/>
        <v>2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7" t="s">
        <v>115</v>
      </c>
      <c r="B77" s="1" t="s">
        <v>40</v>
      </c>
      <c r="C77" s="1"/>
      <c r="D77" s="1"/>
      <c r="E77" s="1">
        <v>-1</v>
      </c>
      <c r="F77" s="1"/>
      <c r="G77" s="6">
        <v>0.15</v>
      </c>
      <c r="H77" s="1">
        <v>60</v>
      </c>
      <c r="I77" s="1" t="s">
        <v>33</v>
      </c>
      <c r="J77" s="1"/>
      <c r="K77" s="1">
        <f t="shared" si="18"/>
        <v>-1</v>
      </c>
      <c r="L77" s="1">
        <f t="shared" si="19"/>
        <v>-1</v>
      </c>
      <c r="M77" s="1"/>
      <c r="N77" s="1"/>
      <c r="O77" s="17"/>
      <c r="P77" s="1">
        <f t="shared" si="20"/>
        <v>-0.2</v>
      </c>
      <c r="Q77" s="18">
        <v>20</v>
      </c>
      <c r="R77" s="5"/>
      <c r="S77" s="1"/>
      <c r="T77" s="1">
        <f t="shared" si="21"/>
        <v>-100</v>
      </c>
      <c r="U77" s="1">
        <f t="shared" si="22"/>
        <v>0</v>
      </c>
      <c r="V77" s="1">
        <v>-0.2</v>
      </c>
      <c r="W77" s="1">
        <v>0</v>
      </c>
      <c r="X77" s="1">
        <v>0</v>
      </c>
      <c r="Y77" s="1">
        <v>-0.6</v>
      </c>
      <c r="Z77" s="1">
        <v>-1.2</v>
      </c>
      <c r="AA77" s="1">
        <v>-1.8</v>
      </c>
      <c r="AB77" s="17" t="s">
        <v>114</v>
      </c>
      <c r="AC77" s="1">
        <f t="shared" si="23"/>
        <v>3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32</v>
      </c>
      <c r="C78" s="1">
        <v>81.403000000000006</v>
      </c>
      <c r="D78" s="1">
        <v>5.827</v>
      </c>
      <c r="E78" s="1">
        <v>5.2240000000000002</v>
      </c>
      <c r="F78" s="1">
        <v>79.239999999999995</v>
      </c>
      <c r="G78" s="6">
        <v>1</v>
      </c>
      <c r="H78" s="1">
        <v>55</v>
      </c>
      <c r="I78" s="1" t="s">
        <v>33</v>
      </c>
      <c r="J78" s="1">
        <v>11.3</v>
      </c>
      <c r="K78" s="1">
        <f t="shared" si="18"/>
        <v>-6.0760000000000005</v>
      </c>
      <c r="L78" s="1">
        <f t="shared" si="19"/>
        <v>5.2240000000000002</v>
      </c>
      <c r="M78" s="1"/>
      <c r="N78" s="1"/>
      <c r="O78" s="1"/>
      <c r="P78" s="1">
        <f t="shared" si="20"/>
        <v>1.0448</v>
      </c>
      <c r="Q78" s="5"/>
      <c r="R78" s="5"/>
      <c r="S78" s="1"/>
      <c r="T78" s="1">
        <f t="shared" si="21"/>
        <v>75.84226646248085</v>
      </c>
      <c r="U78" s="1">
        <f t="shared" si="22"/>
        <v>75.84226646248085</v>
      </c>
      <c r="V78" s="1">
        <v>0.51119999999999999</v>
      </c>
      <c r="W78" s="1">
        <v>1.8657999999999999</v>
      </c>
      <c r="X78" s="1">
        <v>2.0476000000000001</v>
      </c>
      <c r="Y78" s="1">
        <v>2.4114</v>
      </c>
      <c r="Z78" s="1">
        <v>4.2615999999999996</v>
      </c>
      <c r="AA78" s="1">
        <v>5.3381999999999996</v>
      </c>
      <c r="AB78" s="20" t="s">
        <v>38</v>
      </c>
      <c r="AC78" s="1">
        <f t="shared" si="23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40</v>
      </c>
      <c r="C79" s="1">
        <v>35</v>
      </c>
      <c r="D79" s="1">
        <v>30</v>
      </c>
      <c r="E79" s="1">
        <v>17</v>
      </c>
      <c r="F79" s="1">
        <v>44</v>
      </c>
      <c r="G79" s="6">
        <v>0.4</v>
      </c>
      <c r="H79" s="1">
        <v>55</v>
      </c>
      <c r="I79" s="1" t="s">
        <v>33</v>
      </c>
      <c r="J79" s="1">
        <v>17</v>
      </c>
      <c r="K79" s="1">
        <f t="shared" si="18"/>
        <v>0</v>
      </c>
      <c r="L79" s="1">
        <f t="shared" si="19"/>
        <v>17</v>
      </c>
      <c r="M79" s="1"/>
      <c r="N79" s="1">
        <v>10</v>
      </c>
      <c r="O79" s="1"/>
      <c r="P79" s="1">
        <f t="shared" si="20"/>
        <v>3.4</v>
      </c>
      <c r="Q79" s="5"/>
      <c r="R79" s="5"/>
      <c r="S79" s="1"/>
      <c r="T79" s="1">
        <f t="shared" si="21"/>
        <v>15.882352941176471</v>
      </c>
      <c r="U79" s="1">
        <f t="shared" si="22"/>
        <v>15.882352941176471</v>
      </c>
      <c r="V79" s="1">
        <v>3.8</v>
      </c>
      <c r="W79" s="1">
        <v>6</v>
      </c>
      <c r="X79" s="1">
        <v>6.2</v>
      </c>
      <c r="Y79" s="1">
        <v>5.2</v>
      </c>
      <c r="Z79" s="1">
        <v>5.2</v>
      </c>
      <c r="AA79" s="1">
        <v>7.4</v>
      </c>
      <c r="AB79" s="19" t="s">
        <v>38</v>
      </c>
      <c r="AC79" s="1">
        <f t="shared" si="23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118</v>
      </c>
      <c r="B80" s="1" t="s">
        <v>32</v>
      </c>
      <c r="C80" s="1">
        <v>110.01900000000001</v>
      </c>
      <c r="D80" s="1">
        <v>3.7930000000000001</v>
      </c>
      <c r="E80" s="1">
        <v>28.827999999999999</v>
      </c>
      <c r="F80" s="1">
        <v>82.1</v>
      </c>
      <c r="G80" s="6">
        <v>1</v>
      </c>
      <c r="H80" s="1">
        <v>55</v>
      </c>
      <c r="I80" s="1" t="s">
        <v>33</v>
      </c>
      <c r="J80" s="1">
        <v>27.7</v>
      </c>
      <c r="K80" s="1">
        <f t="shared" si="18"/>
        <v>1.1280000000000001</v>
      </c>
      <c r="L80" s="1">
        <f t="shared" si="19"/>
        <v>28.827999999999999</v>
      </c>
      <c r="M80" s="1"/>
      <c r="N80" s="1"/>
      <c r="O80" s="1"/>
      <c r="P80" s="1">
        <f t="shared" si="20"/>
        <v>5.7656000000000001</v>
      </c>
      <c r="Q80" s="5"/>
      <c r="R80" s="5"/>
      <c r="S80" s="1"/>
      <c r="T80" s="1">
        <f t="shared" si="21"/>
        <v>14.239628139309003</v>
      </c>
      <c r="U80" s="1">
        <f t="shared" si="22"/>
        <v>14.239628139309003</v>
      </c>
      <c r="V80" s="1">
        <v>5.4728000000000003</v>
      </c>
      <c r="W80" s="1">
        <v>5.8512000000000004</v>
      </c>
      <c r="X80" s="1">
        <v>6.6111999999999993</v>
      </c>
      <c r="Y80" s="1">
        <v>8.4055999999999997</v>
      </c>
      <c r="Z80" s="1">
        <v>9.9640000000000004</v>
      </c>
      <c r="AA80" s="1">
        <v>13.8024</v>
      </c>
      <c r="AB80" s="19" t="s">
        <v>38</v>
      </c>
      <c r="AC80" s="1">
        <f t="shared" si="23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119</v>
      </c>
      <c r="B81" s="1" t="s">
        <v>40</v>
      </c>
      <c r="C81" s="1">
        <v>46</v>
      </c>
      <c r="D81" s="1">
        <v>10</v>
      </c>
      <c r="E81" s="1">
        <v>16</v>
      </c>
      <c r="F81" s="1">
        <v>35</v>
      </c>
      <c r="G81" s="6">
        <v>0.4</v>
      </c>
      <c r="H81" s="1">
        <v>55</v>
      </c>
      <c r="I81" s="1" t="s">
        <v>33</v>
      </c>
      <c r="J81" s="1">
        <v>16</v>
      </c>
      <c r="K81" s="1">
        <f t="shared" si="18"/>
        <v>0</v>
      </c>
      <c r="L81" s="1">
        <f t="shared" si="19"/>
        <v>16</v>
      </c>
      <c r="M81" s="1"/>
      <c r="N81" s="1">
        <v>12.8</v>
      </c>
      <c r="O81" s="1"/>
      <c r="P81" s="1">
        <f t="shared" si="20"/>
        <v>3.2</v>
      </c>
      <c r="Q81" s="5"/>
      <c r="R81" s="5"/>
      <c r="S81" s="1"/>
      <c r="T81" s="1">
        <f t="shared" si="21"/>
        <v>14.937499999999998</v>
      </c>
      <c r="U81" s="1">
        <f t="shared" si="22"/>
        <v>14.937499999999998</v>
      </c>
      <c r="V81" s="1">
        <v>4</v>
      </c>
      <c r="W81" s="1">
        <v>5.8</v>
      </c>
      <c r="X81" s="1">
        <v>5.6</v>
      </c>
      <c r="Y81" s="1">
        <v>5.8</v>
      </c>
      <c r="Z81" s="1">
        <v>6</v>
      </c>
      <c r="AA81" s="1">
        <v>6</v>
      </c>
      <c r="AB81" s="19" t="s">
        <v>38</v>
      </c>
      <c r="AC81" s="1">
        <f t="shared" si="23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4" t="s">
        <v>120</v>
      </c>
      <c r="B82" s="14" t="s">
        <v>32</v>
      </c>
      <c r="C82" s="14"/>
      <c r="D82" s="14"/>
      <c r="E82" s="14"/>
      <c r="F82" s="14"/>
      <c r="G82" s="15">
        <v>0</v>
      </c>
      <c r="H82" s="14">
        <v>50</v>
      </c>
      <c r="I82" s="14" t="s">
        <v>33</v>
      </c>
      <c r="J82" s="14"/>
      <c r="K82" s="14">
        <f t="shared" si="18"/>
        <v>0</v>
      </c>
      <c r="L82" s="14">
        <f t="shared" si="19"/>
        <v>0</v>
      </c>
      <c r="M82" s="14"/>
      <c r="N82" s="14"/>
      <c r="O82" s="14"/>
      <c r="P82" s="14">
        <f t="shared" si="20"/>
        <v>0</v>
      </c>
      <c r="Q82" s="16"/>
      <c r="R82" s="16"/>
      <c r="S82" s="14"/>
      <c r="T82" s="14" t="e">
        <f t="shared" si="21"/>
        <v>#DIV/0!</v>
      </c>
      <c r="U82" s="14" t="e">
        <f t="shared" si="22"/>
        <v>#DIV/0!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 t="s">
        <v>41</v>
      </c>
      <c r="AC82" s="14">
        <f t="shared" si="23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121</v>
      </c>
      <c r="B83" s="1" t="s">
        <v>32</v>
      </c>
      <c r="C83" s="1">
        <v>159.11799999999999</v>
      </c>
      <c r="D83" s="1">
        <v>224.61</v>
      </c>
      <c r="E83" s="1">
        <v>137.44200000000001</v>
      </c>
      <c r="F83" s="1">
        <v>221.46799999999999</v>
      </c>
      <c r="G83" s="6">
        <v>1</v>
      </c>
      <c r="H83" s="1">
        <v>60</v>
      </c>
      <c r="I83" s="1" t="s">
        <v>33</v>
      </c>
      <c r="J83" s="1">
        <v>144.47999999999999</v>
      </c>
      <c r="K83" s="1">
        <f t="shared" si="18"/>
        <v>-7.0379999999999825</v>
      </c>
      <c r="L83" s="1">
        <f t="shared" si="19"/>
        <v>106.194</v>
      </c>
      <c r="M83" s="1">
        <v>31.248000000000001</v>
      </c>
      <c r="N83" s="1"/>
      <c r="O83" s="1"/>
      <c r="P83" s="1">
        <f t="shared" si="20"/>
        <v>21.238800000000001</v>
      </c>
      <c r="Q83" s="5"/>
      <c r="R83" s="5"/>
      <c r="S83" s="1"/>
      <c r="T83" s="1">
        <f t="shared" si="21"/>
        <v>10.427519445543062</v>
      </c>
      <c r="U83" s="1">
        <f t="shared" si="22"/>
        <v>10.427519445543062</v>
      </c>
      <c r="V83" s="1">
        <v>18.309999999999999</v>
      </c>
      <c r="W83" s="1">
        <v>48.862400000000001</v>
      </c>
      <c r="X83" s="1">
        <v>53.7836</v>
      </c>
      <c r="Y83" s="1">
        <v>63.886200000000002</v>
      </c>
      <c r="Z83" s="1">
        <v>61.005000000000003</v>
      </c>
      <c r="AA83" s="1">
        <v>40.809199999999997</v>
      </c>
      <c r="AB83" s="1" t="s">
        <v>50</v>
      </c>
      <c r="AC83" s="1">
        <f t="shared" si="23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9" t="s">
        <v>122</v>
      </c>
      <c r="B84" s="9" t="s">
        <v>40</v>
      </c>
      <c r="C84" s="9">
        <v>10</v>
      </c>
      <c r="D84" s="9"/>
      <c r="E84" s="9">
        <v>3</v>
      </c>
      <c r="F84" s="9">
        <v>1</v>
      </c>
      <c r="G84" s="10">
        <v>0</v>
      </c>
      <c r="H84" s="9">
        <v>40</v>
      </c>
      <c r="I84" s="9" t="s">
        <v>56</v>
      </c>
      <c r="J84" s="9">
        <v>5</v>
      </c>
      <c r="K84" s="9">
        <f t="shared" si="18"/>
        <v>-2</v>
      </c>
      <c r="L84" s="9">
        <f t="shared" si="19"/>
        <v>3</v>
      </c>
      <c r="M84" s="9"/>
      <c r="N84" s="9"/>
      <c r="O84" s="9"/>
      <c r="P84" s="9">
        <f t="shared" si="20"/>
        <v>0.6</v>
      </c>
      <c r="Q84" s="11"/>
      <c r="R84" s="11"/>
      <c r="S84" s="9"/>
      <c r="T84" s="9">
        <f t="shared" si="21"/>
        <v>1.6666666666666667</v>
      </c>
      <c r="U84" s="9">
        <f t="shared" si="22"/>
        <v>1.6666666666666667</v>
      </c>
      <c r="V84" s="9">
        <v>1</v>
      </c>
      <c r="W84" s="9">
        <v>3.6</v>
      </c>
      <c r="X84" s="9">
        <v>3</v>
      </c>
      <c r="Y84" s="9">
        <v>2.4</v>
      </c>
      <c r="Z84" s="9">
        <v>2.2000000000000002</v>
      </c>
      <c r="AA84" s="9">
        <v>4.8</v>
      </c>
      <c r="AB84" s="9" t="s">
        <v>70</v>
      </c>
      <c r="AC84" s="9">
        <f t="shared" si="23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123</v>
      </c>
      <c r="B85" s="1" t="s">
        <v>40</v>
      </c>
      <c r="C85" s="1">
        <v>17</v>
      </c>
      <c r="D85" s="1">
        <v>42</v>
      </c>
      <c r="E85" s="1">
        <v>9</v>
      </c>
      <c r="F85" s="1">
        <v>39</v>
      </c>
      <c r="G85" s="6">
        <v>0.3</v>
      </c>
      <c r="H85" s="1">
        <v>40</v>
      </c>
      <c r="I85" s="1" t="s">
        <v>33</v>
      </c>
      <c r="J85" s="1">
        <v>10</v>
      </c>
      <c r="K85" s="1">
        <f t="shared" si="18"/>
        <v>-1</v>
      </c>
      <c r="L85" s="1">
        <f t="shared" si="19"/>
        <v>9</v>
      </c>
      <c r="M85" s="1"/>
      <c r="N85" s="1"/>
      <c r="O85" s="1"/>
      <c r="P85" s="1">
        <f t="shared" si="20"/>
        <v>1.8</v>
      </c>
      <c r="Q85" s="5"/>
      <c r="R85" s="5"/>
      <c r="S85" s="1"/>
      <c r="T85" s="1">
        <f t="shared" si="21"/>
        <v>21.666666666666668</v>
      </c>
      <c r="U85" s="1">
        <f t="shared" si="22"/>
        <v>21.666666666666668</v>
      </c>
      <c r="V85" s="1">
        <v>2.4</v>
      </c>
      <c r="W85" s="1">
        <v>1.8</v>
      </c>
      <c r="X85" s="1">
        <v>2.6</v>
      </c>
      <c r="Y85" s="1">
        <v>4.8</v>
      </c>
      <c r="Z85" s="1">
        <v>2.4</v>
      </c>
      <c r="AA85" s="1">
        <v>2</v>
      </c>
      <c r="AB85" s="20" t="s">
        <v>38</v>
      </c>
      <c r="AC85" s="1">
        <f t="shared" si="23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124</v>
      </c>
      <c r="B86" s="1" t="s">
        <v>32</v>
      </c>
      <c r="C86" s="1">
        <v>2027.25</v>
      </c>
      <c r="D86" s="1">
        <v>928.74900000000002</v>
      </c>
      <c r="E86" s="1">
        <v>1321.6780000000001</v>
      </c>
      <c r="F86" s="1">
        <v>1361.0920000000001</v>
      </c>
      <c r="G86" s="6">
        <v>1</v>
      </c>
      <c r="H86" s="1">
        <v>60</v>
      </c>
      <c r="I86" s="1" t="s">
        <v>33</v>
      </c>
      <c r="J86" s="1">
        <v>2320.4349999999999</v>
      </c>
      <c r="K86" s="1">
        <f t="shared" si="18"/>
        <v>-998.75699999999983</v>
      </c>
      <c r="L86" s="1">
        <f t="shared" si="19"/>
        <v>940.11500000000012</v>
      </c>
      <c r="M86" s="1">
        <v>381.56299999999999</v>
      </c>
      <c r="N86" s="1">
        <v>575.37440000000038</v>
      </c>
      <c r="O86" s="1"/>
      <c r="P86" s="1">
        <f t="shared" si="20"/>
        <v>188.02300000000002</v>
      </c>
      <c r="Q86" s="5">
        <f t="shared" ref="Q86" si="24">11*P86-O86-N86-F86</f>
        <v>131.78659999999968</v>
      </c>
      <c r="R86" s="5"/>
      <c r="S86" s="1"/>
      <c r="T86" s="1">
        <f t="shared" si="21"/>
        <v>11</v>
      </c>
      <c r="U86" s="1">
        <f t="shared" si="22"/>
        <v>10.299093196045165</v>
      </c>
      <c r="V86" s="1">
        <v>212.36099999999999</v>
      </c>
      <c r="W86" s="1">
        <v>294.72340000000003</v>
      </c>
      <c r="X86" s="1">
        <v>293.71820000000002</v>
      </c>
      <c r="Y86" s="1">
        <v>270.38400000000001</v>
      </c>
      <c r="Z86" s="1">
        <v>288.70600000000007</v>
      </c>
      <c r="AA86" s="1">
        <v>308.41840000000002</v>
      </c>
      <c r="AB86" s="1"/>
      <c r="AC86" s="1">
        <f t="shared" si="23"/>
        <v>132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9" t="s">
        <v>125</v>
      </c>
      <c r="B87" s="9" t="s">
        <v>40</v>
      </c>
      <c r="C87" s="9"/>
      <c r="D87" s="9"/>
      <c r="E87" s="9"/>
      <c r="F87" s="9"/>
      <c r="G87" s="10">
        <v>0</v>
      </c>
      <c r="H87" s="9">
        <v>60</v>
      </c>
      <c r="I87" s="9" t="s">
        <v>56</v>
      </c>
      <c r="J87" s="9"/>
      <c r="K87" s="9">
        <f t="shared" si="18"/>
        <v>0</v>
      </c>
      <c r="L87" s="9">
        <f t="shared" si="19"/>
        <v>0</v>
      </c>
      <c r="M87" s="9"/>
      <c r="N87" s="9"/>
      <c r="O87" s="9">
        <v>30</v>
      </c>
      <c r="P87" s="9">
        <f t="shared" si="20"/>
        <v>0</v>
      </c>
      <c r="Q87" s="11"/>
      <c r="R87" s="11"/>
      <c r="S87" s="9"/>
      <c r="T87" s="9" t="e">
        <f t="shared" si="21"/>
        <v>#DIV/0!</v>
      </c>
      <c r="U87" s="9" t="e">
        <f t="shared" si="22"/>
        <v>#DIV/0!</v>
      </c>
      <c r="V87" s="9">
        <v>-0.4</v>
      </c>
      <c r="W87" s="9">
        <v>-0.6</v>
      </c>
      <c r="X87" s="9">
        <v>-0.2</v>
      </c>
      <c r="Y87" s="9">
        <v>0</v>
      </c>
      <c r="Z87" s="9">
        <v>-0.4</v>
      </c>
      <c r="AA87" s="9">
        <v>-0.4</v>
      </c>
      <c r="AB87" s="9" t="s">
        <v>70</v>
      </c>
      <c r="AC87" s="9">
        <f t="shared" si="23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126</v>
      </c>
      <c r="B88" s="1" t="s">
        <v>32</v>
      </c>
      <c r="C88" s="1">
        <v>2832.143</v>
      </c>
      <c r="D88" s="1">
        <v>1605.414</v>
      </c>
      <c r="E88" s="1">
        <v>2130.5590000000002</v>
      </c>
      <c r="F88" s="1">
        <v>1909.933</v>
      </c>
      <c r="G88" s="6">
        <v>1</v>
      </c>
      <c r="H88" s="1">
        <v>60</v>
      </c>
      <c r="I88" s="1" t="s">
        <v>33</v>
      </c>
      <c r="J88" s="1">
        <v>3115.38</v>
      </c>
      <c r="K88" s="1">
        <f t="shared" si="18"/>
        <v>-984.82099999999991</v>
      </c>
      <c r="L88" s="1">
        <f t="shared" si="19"/>
        <v>1624.4630000000002</v>
      </c>
      <c r="M88" s="1">
        <v>506.096</v>
      </c>
      <c r="N88" s="1">
        <v>1366.4963200000029</v>
      </c>
      <c r="O88" s="1">
        <v>183.71431999999911</v>
      </c>
      <c r="P88" s="1">
        <f t="shared" si="20"/>
        <v>324.89260000000002</v>
      </c>
      <c r="Q88" s="5">
        <f t="shared" ref="Q88:Q89" si="25">11.7*P88-O88-N88-F88</f>
        <v>341.09977999999774</v>
      </c>
      <c r="R88" s="5"/>
      <c r="S88" s="1"/>
      <c r="T88" s="1">
        <f t="shared" si="21"/>
        <v>11.7</v>
      </c>
      <c r="U88" s="1">
        <f t="shared" si="22"/>
        <v>10.650115268861162</v>
      </c>
      <c r="V88" s="1">
        <v>355.95080000000019</v>
      </c>
      <c r="W88" s="1">
        <v>415.10080000000022</v>
      </c>
      <c r="X88" s="1">
        <v>397.23599999999999</v>
      </c>
      <c r="Y88" s="1">
        <v>360.29779999999988</v>
      </c>
      <c r="Z88" s="1">
        <v>380.67239999999998</v>
      </c>
      <c r="AA88" s="1">
        <v>397.58900000000011</v>
      </c>
      <c r="AB88" s="1" t="s">
        <v>36</v>
      </c>
      <c r="AC88" s="1">
        <f t="shared" si="23"/>
        <v>341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127</v>
      </c>
      <c r="B89" s="1" t="s">
        <v>32</v>
      </c>
      <c r="C89" s="1">
        <v>3497.442</v>
      </c>
      <c r="D89" s="1">
        <v>1350.079</v>
      </c>
      <c r="E89" s="1">
        <v>2366.5500000000002</v>
      </c>
      <c r="F89" s="1">
        <v>1986.605</v>
      </c>
      <c r="G89" s="6">
        <v>1</v>
      </c>
      <c r="H89" s="1">
        <v>60</v>
      </c>
      <c r="I89" s="1" t="s">
        <v>33</v>
      </c>
      <c r="J89" s="1">
        <v>3291.8150000000001</v>
      </c>
      <c r="K89" s="1">
        <f t="shared" si="18"/>
        <v>-925.26499999999987</v>
      </c>
      <c r="L89" s="1">
        <f t="shared" si="19"/>
        <v>1710.8750000000002</v>
      </c>
      <c r="M89" s="1">
        <v>655.67499999999995</v>
      </c>
      <c r="N89" s="1">
        <v>1700</v>
      </c>
      <c r="O89" s="1">
        <v>232.72852000000009</v>
      </c>
      <c r="P89" s="1">
        <f t="shared" si="20"/>
        <v>342.17500000000007</v>
      </c>
      <c r="Q89" s="5">
        <f t="shared" si="25"/>
        <v>84.113980000000538</v>
      </c>
      <c r="R89" s="5"/>
      <c r="S89" s="1"/>
      <c r="T89" s="1">
        <f t="shared" si="21"/>
        <v>11.7</v>
      </c>
      <c r="U89" s="1">
        <f t="shared" si="22"/>
        <v>11.45417847592606</v>
      </c>
      <c r="V89" s="1">
        <v>401.45440000000002</v>
      </c>
      <c r="W89" s="1">
        <v>470.61499999999978</v>
      </c>
      <c r="X89" s="1">
        <v>437.59800000000001</v>
      </c>
      <c r="Y89" s="1">
        <v>406.13520000000011</v>
      </c>
      <c r="Z89" s="1">
        <v>454.27499999999998</v>
      </c>
      <c r="AA89" s="1">
        <v>460.09899999999999</v>
      </c>
      <c r="AB89" s="1" t="s">
        <v>36</v>
      </c>
      <c r="AC89" s="1">
        <f t="shared" si="23"/>
        <v>84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9" t="s">
        <v>128</v>
      </c>
      <c r="B90" s="9" t="s">
        <v>40</v>
      </c>
      <c r="C90" s="9">
        <v>4</v>
      </c>
      <c r="D90" s="9"/>
      <c r="E90" s="9"/>
      <c r="F90" s="9"/>
      <c r="G90" s="10">
        <v>0</v>
      </c>
      <c r="H90" s="9">
        <v>40</v>
      </c>
      <c r="I90" s="9" t="s">
        <v>56</v>
      </c>
      <c r="J90" s="9"/>
      <c r="K90" s="9">
        <f t="shared" si="18"/>
        <v>0</v>
      </c>
      <c r="L90" s="9">
        <f t="shared" si="19"/>
        <v>0</v>
      </c>
      <c r="M90" s="9"/>
      <c r="N90" s="9"/>
      <c r="O90" s="9"/>
      <c r="P90" s="9">
        <f t="shared" si="20"/>
        <v>0</v>
      </c>
      <c r="Q90" s="11"/>
      <c r="R90" s="11"/>
      <c r="S90" s="9"/>
      <c r="T90" s="9" t="e">
        <f t="shared" si="21"/>
        <v>#DIV/0!</v>
      </c>
      <c r="U90" s="9" t="e">
        <f t="shared" si="22"/>
        <v>#DIV/0!</v>
      </c>
      <c r="V90" s="9">
        <v>0</v>
      </c>
      <c r="W90" s="9">
        <v>0</v>
      </c>
      <c r="X90" s="9">
        <v>0.6</v>
      </c>
      <c r="Y90" s="9">
        <v>0.6</v>
      </c>
      <c r="Z90" s="9">
        <v>0</v>
      </c>
      <c r="AA90" s="9">
        <v>0.2</v>
      </c>
      <c r="AB90" s="9" t="s">
        <v>70</v>
      </c>
      <c r="AC90" s="9">
        <f t="shared" si="23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129</v>
      </c>
      <c r="B91" s="1" t="s">
        <v>32</v>
      </c>
      <c r="C91" s="1">
        <v>153.42400000000001</v>
      </c>
      <c r="D91" s="1">
        <v>57.866</v>
      </c>
      <c r="E91" s="1">
        <v>42.487000000000002</v>
      </c>
      <c r="F91" s="1">
        <v>159.64400000000001</v>
      </c>
      <c r="G91" s="6">
        <v>1</v>
      </c>
      <c r="H91" s="1">
        <v>55</v>
      </c>
      <c r="I91" s="1" t="s">
        <v>33</v>
      </c>
      <c r="J91" s="1">
        <v>45.9</v>
      </c>
      <c r="K91" s="1">
        <f t="shared" si="18"/>
        <v>-3.4129999999999967</v>
      </c>
      <c r="L91" s="1">
        <f t="shared" si="19"/>
        <v>42.487000000000002</v>
      </c>
      <c r="M91" s="1"/>
      <c r="N91" s="1"/>
      <c r="O91" s="1"/>
      <c r="P91" s="1">
        <f t="shared" si="20"/>
        <v>8.4974000000000007</v>
      </c>
      <c r="Q91" s="5"/>
      <c r="R91" s="5"/>
      <c r="S91" s="1"/>
      <c r="T91" s="1">
        <f t="shared" si="21"/>
        <v>18.787393791041964</v>
      </c>
      <c r="U91" s="1">
        <f t="shared" si="22"/>
        <v>18.787393791041964</v>
      </c>
      <c r="V91" s="1">
        <v>6.6470000000000002</v>
      </c>
      <c r="W91" s="1">
        <v>12.6622</v>
      </c>
      <c r="X91" s="1">
        <v>16.133400000000002</v>
      </c>
      <c r="Y91" s="1">
        <v>22.359000000000002</v>
      </c>
      <c r="Z91" s="1">
        <v>19.413799999999998</v>
      </c>
      <c r="AA91" s="1">
        <v>1.8404</v>
      </c>
      <c r="AB91" s="19" t="s">
        <v>38</v>
      </c>
      <c r="AC91" s="1">
        <f t="shared" si="23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130</v>
      </c>
      <c r="B92" s="1" t="s">
        <v>32</v>
      </c>
      <c r="C92" s="1">
        <v>156.76599999999999</v>
      </c>
      <c r="D92" s="1">
        <v>99.388000000000005</v>
      </c>
      <c r="E92" s="1">
        <v>64.486000000000004</v>
      </c>
      <c r="F92" s="1">
        <v>178.33</v>
      </c>
      <c r="G92" s="6">
        <v>1</v>
      </c>
      <c r="H92" s="1">
        <v>55</v>
      </c>
      <c r="I92" s="1" t="s">
        <v>33</v>
      </c>
      <c r="J92" s="1">
        <v>67.400000000000006</v>
      </c>
      <c r="K92" s="1">
        <f t="shared" si="18"/>
        <v>-2.9140000000000015</v>
      </c>
      <c r="L92" s="1">
        <f t="shared" si="19"/>
        <v>64.486000000000004</v>
      </c>
      <c r="M92" s="1"/>
      <c r="N92" s="1"/>
      <c r="O92" s="1"/>
      <c r="P92" s="1">
        <f t="shared" si="20"/>
        <v>12.897200000000002</v>
      </c>
      <c r="Q92" s="5"/>
      <c r="R92" s="5"/>
      <c r="S92" s="1"/>
      <c r="T92" s="1">
        <f t="shared" si="21"/>
        <v>13.827032224048629</v>
      </c>
      <c r="U92" s="1">
        <f t="shared" si="22"/>
        <v>13.827032224048629</v>
      </c>
      <c r="V92" s="1">
        <v>11.067</v>
      </c>
      <c r="W92" s="1">
        <v>15.3072</v>
      </c>
      <c r="X92" s="1">
        <v>20.139600000000002</v>
      </c>
      <c r="Y92" s="1">
        <v>25.721800000000002</v>
      </c>
      <c r="Z92" s="1">
        <v>21.4162</v>
      </c>
      <c r="AA92" s="1">
        <v>3.1943999999999999</v>
      </c>
      <c r="AB92" s="19" t="s">
        <v>38</v>
      </c>
      <c r="AC92" s="1">
        <f t="shared" si="23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131</v>
      </c>
      <c r="B93" s="1" t="s">
        <v>32</v>
      </c>
      <c r="C93" s="1">
        <v>119.532</v>
      </c>
      <c r="D93" s="1">
        <v>21.715</v>
      </c>
      <c r="E93" s="1">
        <v>41.387999999999998</v>
      </c>
      <c r="F93" s="1">
        <v>92.617999999999995</v>
      </c>
      <c r="G93" s="6">
        <v>1</v>
      </c>
      <c r="H93" s="1">
        <v>55</v>
      </c>
      <c r="I93" s="1" t="s">
        <v>33</v>
      </c>
      <c r="J93" s="1">
        <v>43</v>
      </c>
      <c r="K93" s="1">
        <f t="shared" si="18"/>
        <v>-1.6120000000000019</v>
      </c>
      <c r="L93" s="1">
        <f t="shared" si="19"/>
        <v>41.387999999999998</v>
      </c>
      <c r="M93" s="1"/>
      <c r="N93" s="1"/>
      <c r="O93" s="1"/>
      <c r="P93" s="1">
        <f t="shared" si="20"/>
        <v>8.2775999999999996</v>
      </c>
      <c r="Q93" s="5"/>
      <c r="R93" s="5"/>
      <c r="S93" s="1"/>
      <c r="T93" s="1">
        <f t="shared" si="21"/>
        <v>11.188991978351213</v>
      </c>
      <c r="U93" s="1">
        <f t="shared" si="22"/>
        <v>11.188991978351213</v>
      </c>
      <c r="V93" s="1">
        <v>7.1995999999999993</v>
      </c>
      <c r="W93" s="1">
        <v>7.9468000000000014</v>
      </c>
      <c r="X93" s="1">
        <v>8.0001999999999995</v>
      </c>
      <c r="Y93" s="1">
        <v>14.2768</v>
      </c>
      <c r="Z93" s="1">
        <v>13.4176</v>
      </c>
      <c r="AA93" s="1">
        <v>1.8835999999999999</v>
      </c>
      <c r="AB93" s="19" t="s">
        <v>38</v>
      </c>
      <c r="AC93" s="1">
        <f t="shared" si="23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4" t="s">
        <v>132</v>
      </c>
      <c r="B94" s="14" t="s">
        <v>32</v>
      </c>
      <c r="C94" s="14"/>
      <c r="D94" s="14"/>
      <c r="E94" s="14"/>
      <c r="F94" s="14"/>
      <c r="G94" s="15">
        <v>0</v>
      </c>
      <c r="H94" s="14">
        <v>60</v>
      </c>
      <c r="I94" s="14" t="s">
        <v>33</v>
      </c>
      <c r="J94" s="14"/>
      <c r="K94" s="14">
        <f t="shared" si="18"/>
        <v>0</v>
      </c>
      <c r="L94" s="14">
        <f t="shared" si="19"/>
        <v>0</v>
      </c>
      <c r="M94" s="14"/>
      <c r="N94" s="14"/>
      <c r="O94" s="14"/>
      <c r="P94" s="14">
        <f t="shared" si="20"/>
        <v>0</v>
      </c>
      <c r="Q94" s="16"/>
      <c r="R94" s="16"/>
      <c r="S94" s="14"/>
      <c r="T94" s="14" t="e">
        <f t="shared" si="21"/>
        <v>#DIV/0!</v>
      </c>
      <c r="U94" s="14" t="e">
        <f t="shared" si="22"/>
        <v>#DIV/0!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 t="s">
        <v>41</v>
      </c>
      <c r="AC94" s="14">
        <f t="shared" si="23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133</v>
      </c>
      <c r="B95" s="1" t="s">
        <v>40</v>
      </c>
      <c r="C95" s="1">
        <v>161</v>
      </c>
      <c r="D95" s="1">
        <v>24</v>
      </c>
      <c r="E95" s="1">
        <v>124</v>
      </c>
      <c r="F95" s="1">
        <v>3</v>
      </c>
      <c r="G95" s="6">
        <v>0.3</v>
      </c>
      <c r="H95" s="1">
        <v>40</v>
      </c>
      <c r="I95" s="1" t="s">
        <v>33</v>
      </c>
      <c r="J95" s="1">
        <v>156</v>
      </c>
      <c r="K95" s="1">
        <f t="shared" ref="K95:K96" si="26">E95-J95</f>
        <v>-32</v>
      </c>
      <c r="L95" s="1">
        <f t="shared" si="19"/>
        <v>124</v>
      </c>
      <c r="M95" s="1"/>
      <c r="N95" s="1"/>
      <c r="O95" s="1">
        <v>291.8</v>
      </c>
      <c r="P95" s="1">
        <f t="shared" si="20"/>
        <v>24.8</v>
      </c>
      <c r="Q95" s="5"/>
      <c r="R95" s="5"/>
      <c r="S95" s="1"/>
      <c r="T95" s="1">
        <f t="shared" si="21"/>
        <v>11.887096774193548</v>
      </c>
      <c r="U95" s="1">
        <f t="shared" si="22"/>
        <v>11.887096774193548</v>
      </c>
      <c r="V95" s="1">
        <v>36.6</v>
      </c>
      <c r="W95" s="1">
        <v>11.4</v>
      </c>
      <c r="X95" s="1">
        <v>0.2</v>
      </c>
      <c r="Y95" s="1">
        <v>16.2</v>
      </c>
      <c r="Z95" s="1">
        <v>19.8</v>
      </c>
      <c r="AA95" s="1">
        <v>3.6</v>
      </c>
      <c r="AB95" s="1" t="s">
        <v>134</v>
      </c>
      <c r="AC95" s="1">
        <f t="shared" si="23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135</v>
      </c>
      <c r="B96" s="1" t="s">
        <v>40</v>
      </c>
      <c r="C96" s="1">
        <v>150</v>
      </c>
      <c r="D96" s="1">
        <v>30</v>
      </c>
      <c r="E96" s="1">
        <v>129</v>
      </c>
      <c r="F96" s="1"/>
      <c r="G96" s="6">
        <v>0.3</v>
      </c>
      <c r="H96" s="1">
        <v>40</v>
      </c>
      <c r="I96" s="1" t="s">
        <v>33</v>
      </c>
      <c r="J96" s="1">
        <v>158</v>
      </c>
      <c r="K96" s="1">
        <f t="shared" si="26"/>
        <v>-29</v>
      </c>
      <c r="L96" s="1">
        <f t="shared" si="19"/>
        <v>129</v>
      </c>
      <c r="M96" s="1"/>
      <c r="N96" s="1"/>
      <c r="O96" s="1">
        <v>284.8</v>
      </c>
      <c r="P96" s="1">
        <f t="shared" si="20"/>
        <v>25.8</v>
      </c>
      <c r="Q96" s="5"/>
      <c r="R96" s="5"/>
      <c r="S96" s="1"/>
      <c r="T96" s="1">
        <f t="shared" si="21"/>
        <v>11.038759689922481</v>
      </c>
      <c r="U96" s="1">
        <f t="shared" si="22"/>
        <v>11.038759689922481</v>
      </c>
      <c r="V96" s="1">
        <v>35.6</v>
      </c>
      <c r="W96" s="1">
        <v>9.8000000000000007</v>
      </c>
      <c r="X96" s="1">
        <v>0.6</v>
      </c>
      <c r="Y96" s="1">
        <v>15.8</v>
      </c>
      <c r="Z96" s="1">
        <v>18.399999999999999</v>
      </c>
      <c r="AA96" s="1">
        <v>3.6</v>
      </c>
      <c r="AB96" s="1" t="s">
        <v>134</v>
      </c>
      <c r="AC96" s="1">
        <f t="shared" si="23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136</v>
      </c>
      <c r="B97" s="12" t="s">
        <v>32</v>
      </c>
      <c r="C97" s="1"/>
      <c r="D97" s="1"/>
      <c r="E97" s="1"/>
      <c r="F97" s="1"/>
      <c r="G97" s="6">
        <v>1</v>
      </c>
      <c r="H97" s="1">
        <v>45</v>
      </c>
      <c r="I97" s="1" t="s">
        <v>33</v>
      </c>
      <c r="J97" s="1"/>
      <c r="K97" s="1"/>
      <c r="L97" s="1"/>
      <c r="M97" s="1"/>
      <c r="N97" s="1"/>
      <c r="O97" s="1"/>
      <c r="P97" s="1">
        <f t="shared" si="20"/>
        <v>0</v>
      </c>
      <c r="Q97" s="5">
        <v>16.8</v>
      </c>
      <c r="R97" s="5"/>
      <c r="S97" s="1"/>
      <c r="T97" s="1" t="e">
        <f t="shared" ref="T97:T99" si="27">(F97+N97+O97+Q97)/P97</f>
        <v>#DIV/0!</v>
      </c>
      <c r="U97" s="1" t="e">
        <f t="shared" ref="U97:U99" si="28">(F97+N97+O97)/P97</f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3" t="s">
        <v>134</v>
      </c>
      <c r="AC97" s="1">
        <f t="shared" si="23"/>
        <v>17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137</v>
      </c>
      <c r="B98" s="12" t="s">
        <v>40</v>
      </c>
      <c r="C98" s="1"/>
      <c r="D98" s="1"/>
      <c r="E98" s="1"/>
      <c r="F98" s="1"/>
      <c r="G98" s="6">
        <v>0.2</v>
      </c>
      <c r="H98" s="1">
        <v>40</v>
      </c>
      <c r="I98" s="1" t="s">
        <v>33</v>
      </c>
      <c r="J98" s="1"/>
      <c r="K98" s="1"/>
      <c r="L98" s="1"/>
      <c r="M98" s="1"/>
      <c r="N98" s="1"/>
      <c r="O98" s="1"/>
      <c r="P98" s="1">
        <f t="shared" si="20"/>
        <v>0</v>
      </c>
      <c r="Q98" s="5">
        <v>18</v>
      </c>
      <c r="R98" s="5"/>
      <c r="S98" s="1"/>
      <c r="T98" s="1" t="e">
        <f t="shared" si="27"/>
        <v>#DIV/0!</v>
      </c>
      <c r="U98" s="1" t="e">
        <f t="shared" si="28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3" t="s">
        <v>134</v>
      </c>
      <c r="AC98" s="1">
        <f t="shared" si="23"/>
        <v>4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138</v>
      </c>
      <c r="B99" s="12" t="s">
        <v>40</v>
      </c>
      <c r="C99" s="1"/>
      <c r="D99" s="1"/>
      <c r="E99" s="1"/>
      <c r="F99" s="1"/>
      <c r="G99" s="6">
        <v>0.2</v>
      </c>
      <c r="H99" s="1">
        <v>35</v>
      </c>
      <c r="I99" s="1" t="s">
        <v>33</v>
      </c>
      <c r="J99" s="1"/>
      <c r="K99" s="1"/>
      <c r="L99" s="1"/>
      <c r="M99" s="1"/>
      <c r="N99" s="1"/>
      <c r="O99" s="1"/>
      <c r="P99" s="1">
        <f t="shared" si="20"/>
        <v>0</v>
      </c>
      <c r="Q99" s="5">
        <v>18</v>
      </c>
      <c r="R99" s="5"/>
      <c r="S99" s="1"/>
      <c r="T99" s="1" t="e">
        <f t="shared" si="27"/>
        <v>#DIV/0!</v>
      </c>
      <c r="U99" s="1" t="e">
        <f t="shared" si="28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3" t="s">
        <v>134</v>
      </c>
      <c r="AC99" s="1">
        <f t="shared" si="23"/>
        <v>4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C99" xr:uid="{381CA1BC-1B69-4864-8C76-ECB19BBA572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2024-10-10T12:32:41Z</dcterms:created>
  <dcterms:modified xsi:type="dcterms:W3CDTF">2024-10-11T07:12:28Z</dcterms:modified>
</cp:coreProperties>
</file>