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0,24 ПОКОМ КИ филиалы\"/>
    </mc:Choice>
  </mc:AlternateContent>
  <xr:revisionPtr revIDLastSave="0" documentId="13_ncr:1_{4555E746-2E1C-4C0E-BA05-61404527EC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0" i="1" l="1"/>
  <c r="Q89" i="1"/>
  <c r="Q88" i="1"/>
  <c r="Q18" i="1"/>
  <c r="F90" i="1" l="1"/>
  <c r="E90" i="1"/>
  <c r="AC8" i="1" l="1"/>
  <c r="AC12" i="1"/>
  <c r="AC14" i="1"/>
  <c r="AC20" i="1"/>
  <c r="AC23" i="1"/>
  <c r="AC28" i="1"/>
  <c r="AC31" i="1"/>
  <c r="AC32" i="1"/>
  <c r="AC34" i="1"/>
  <c r="AC36" i="1"/>
  <c r="AC40" i="1"/>
  <c r="AC42" i="1"/>
  <c r="AC44" i="1"/>
  <c r="AC53" i="1"/>
  <c r="AC55" i="1"/>
  <c r="AC56" i="1"/>
  <c r="AC58" i="1"/>
  <c r="AC60" i="1"/>
  <c r="AC62" i="1"/>
  <c r="AC64" i="1"/>
  <c r="AC66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4" i="1"/>
  <c r="AC85" i="1"/>
  <c r="AC94" i="1"/>
  <c r="AC95" i="1"/>
  <c r="AC96" i="1"/>
  <c r="AC98" i="1"/>
  <c r="AC100" i="1"/>
  <c r="P7" i="1"/>
  <c r="Q7" i="1" s="1"/>
  <c r="AC7" i="1" s="1"/>
  <c r="P8" i="1"/>
  <c r="P9" i="1"/>
  <c r="AC9" i="1" s="1"/>
  <c r="P10" i="1"/>
  <c r="Q10" i="1" s="1"/>
  <c r="AC10" i="1" s="1"/>
  <c r="P11" i="1"/>
  <c r="Q11" i="1" s="1"/>
  <c r="AC11" i="1" s="1"/>
  <c r="P12" i="1"/>
  <c r="P13" i="1"/>
  <c r="P14" i="1"/>
  <c r="P15" i="1"/>
  <c r="Q15" i="1" s="1"/>
  <c r="AC15" i="1" s="1"/>
  <c r="P16" i="1"/>
  <c r="Q16" i="1" s="1"/>
  <c r="AC16" i="1" s="1"/>
  <c r="P17" i="1"/>
  <c r="Q17" i="1" s="1"/>
  <c r="AC17" i="1" s="1"/>
  <c r="P18" i="1"/>
  <c r="AC18" i="1" s="1"/>
  <c r="P19" i="1"/>
  <c r="Q19" i="1" s="1"/>
  <c r="AC19" i="1" s="1"/>
  <c r="P20" i="1"/>
  <c r="P21" i="1"/>
  <c r="Q21" i="1" s="1"/>
  <c r="AC21" i="1" s="1"/>
  <c r="P22" i="1"/>
  <c r="Q22" i="1" s="1"/>
  <c r="AC22" i="1" s="1"/>
  <c r="P23" i="1"/>
  <c r="P24" i="1"/>
  <c r="Q24" i="1" s="1"/>
  <c r="AC24" i="1" s="1"/>
  <c r="P25" i="1"/>
  <c r="Q25" i="1" s="1"/>
  <c r="AC25" i="1" s="1"/>
  <c r="P26" i="1"/>
  <c r="Q26" i="1" s="1"/>
  <c r="AC26" i="1" s="1"/>
  <c r="P27" i="1"/>
  <c r="AC27" i="1" s="1"/>
  <c r="P28" i="1"/>
  <c r="P29" i="1"/>
  <c r="Q29" i="1" s="1"/>
  <c r="AC29" i="1" s="1"/>
  <c r="P30" i="1"/>
  <c r="Q30" i="1" s="1"/>
  <c r="AC30" i="1" s="1"/>
  <c r="P31" i="1"/>
  <c r="P32" i="1"/>
  <c r="P33" i="1"/>
  <c r="AC33" i="1" s="1"/>
  <c r="P34" i="1"/>
  <c r="P35" i="1"/>
  <c r="AC35" i="1" s="1"/>
  <c r="P36" i="1"/>
  <c r="P37" i="1"/>
  <c r="AC37" i="1" s="1"/>
  <c r="P38" i="1"/>
  <c r="Q38" i="1" s="1"/>
  <c r="AC38" i="1" s="1"/>
  <c r="P39" i="1"/>
  <c r="Q39" i="1" s="1"/>
  <c r="AC39" i="1" s="1"/>
  <c r="P40" i="1"/>
  <c r="P41" i="1"/>
  <c r="Q41" i="1" s="1"/>
  <c r="AC41" i="1" s="1"/>
  <c r="P42" i="1"/>
  <c r="P43" i="1"/>
  <c r="AC43" i="1" s="1"/>
  <c r="P44" i="1"/>
  <c r="P45" i="1"/>
  <c r="Q45" i="1" s="1"/>
  <c r="AC45" i="1" s="1"/>
  <c r="P46" i="1"/>
  <c r="Q46" i="1" s="1"/>
  <c r="AC46" i="1" s="1"/>
  <c r="P47" i="1"/>
  <c r="Q47" i="1" s="1"/>
  <c r="AC47" i="1" s="1"/>
  <c r="P48" i="1"/>
  <c r="Q48" i="1" s="1"/>
  <c r="AC48" i="1" s="1"/>
  <c r="P49" i="1"/>
  <c r="AC49" i="1" s="1"/>
  <c r="P50" i="1"/>
  <c r="Q50" i="1" s="1"/>
  <c r="AC50" i="1" s="1"/>
  <c r="P51" i="1"/>
  <c r="AC51" i="1" s="1"/>
  <c r="P52" i="1"/>
  <c r="Q52" i="1" s="1"/>
  <c r="AC52" i="1" s="1"/>
  <c r="P53" i="1"/>
  <c r="P54" i="1"/>
  <c r="Q54" i="1" s="1"/>
  <c r="AC54" i="1" s="1"/>
  <c r="P55" i="1"/>
  <c r="P56" i="1"/>
  <c r="P57" i="1"/>
  <c r="AC57" i="1" s="1"/>
  <c r="P58" i="1"/>
  <c r="P59" i="1"/>
  <c r="Q59" i="1" s="1"/>
  <c r="AC59" i="1" s="1"/>
  <c r="P60" i="1"/>
  <c r="P61" i="1"/>
  <c r="Q61" i="1" s="1"/>
  <c r="AC61" i="1" s="1"/>
  <c r="P62" i="1"/>
  <c r="P63" i="1"/>
  <c r="AC63" i="1" s="1"/>
  <c r="P64" i="1"/>
  <c r="P65" i="1"/>
  <c r="Q65" i="1" s="1"/>
  <c r="AC65" i="1" s="1"/>
  <c r="P66" i="1"/>
  <c r="P67" i="1"/>
  <c r="AC67" i="1" s="1"/>
  <c r="P68" i="1"/>
  <c r="AC68" i="1" s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AC83" i="1" s="1"/>
  <c r="P84" i="1"/>
  <c r="P85" i="1"/>
  <c r="P86" i="1"/>
  <c r="Q86" i="1" s="1"/>
  <c r="AC86" i="1" s="1"/>
  <c r="P87" i="1"/>
  <c r="AC87" i="1" s="1"/>
  <c r="P88" i="1"/>
  <c r="AC88" i="1" s="1"/>
  <c r="P89" i="1"/>
  <c r="AC89" i="1" s="1"/>
  <c r="P90" i="1"/>
  <c r="AC90" i="1" s="1"/>
  <c r="P91" i="1"/>
  <c r="AC91" i="1" s="1"/>
  <c r="P92" i="1"/>
  <c r="AC92" i="1" s="1"/>
  <c r="P93" i="1"/>
  <c r="AC93" i="1" s="1"/>
  <c r="P94" i="1"/>
  <c r="P95" i="1"/>
  <c r="P96" i="1"/>
  <c r="P97" i="1"/>
  <c r="AC97" i="1" s="1"/>
  <c r="P98" i="1"/>
  <c r="P99" i="1"/>
  <c r="AC99" i="1" s="1"/>
  <c r="P100" i="1"/>
  <c r="P6" i="1"/>
  <c r="Q6" i="1" s="1"/>
  <c r="AC6" i="1" s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3" i="1" l="1"/>
  <c r="AC13" i="1" s="1"/>
  <c r="AC5" i="1" s="1"/>
  <c r="U100" i="1"/>
  <c r="T100" i="1"/>
  <c r="U98" i="1"/>
  <c r="T98" i="1"/>
  <c r="U97" i="1"/>
  <c r="T97" i="1"/>
  <c r="U95" i="1"/>
  <c r="T95" i="1"/>
  <c r="U93" i="1"/>
  <c r="T93" i="1"/>
  <c r="U91" i="1"/>
  <c r="T91" i="1"/>
  <c r="U89" i="1"/>
  <c r="T89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2" i="1"/>
  <c r="U12" i="1"/>
  <c r="T10" i="1"/>
  <c r="U10" i="1"/>
  <c r="T8" i="1"/>
  <c r="U8" i="1"/>
  <c r="T6" i="1"/>
  <c r="U6" i="1"/>
  <c r="U99" i="1"/>
  <c r="T99" i="1"/>
  <c r="U96" i="1"/>
  <c r="T96" i="1"/>
  <c r="U94" i="1"/>
  <c r="T94" i="1"/>
  <c r="U92" i="1"/>
  <c r="T92" i="1"/>
  <c r="U90" i="1"/>
  <c r="T90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U13" i="1"/>
  <c r="T11" i="1"/>
  <c r="U11" i="1"/>
  <c r="T9" i="1"/>
  <c r="U9" i="1"/>
  <c r="T7" i="1"/>
  <c r="U7" i="1"/>
  <c r="K5" i="1"/>
  <c r="P5" i="1"/>
  <c r="T13" i="1" l="1"/>
  <c r="Q5" i="1"/>
</calcChain>
</file>

<file path=xl/sharedStrings.xml><?xml version="1.0" encoding="utf-8"?>
<sst xmlns="http://schemas.openxmlformats.org/spreadsheetml/2006/main" count="379" uniqueCount="154">
  <si>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</si>
  <si>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</si>
  <si>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</si>
  <si>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</si>
  <si>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</si>
  <si>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</si>
  <si>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</si>
  <si>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</si>
  <si>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</si>
  <si>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</si>
  <si>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</si>
  <si>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</si>
  <si>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</si>
  <si>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</si>
  <si>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</si>
  <si>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</si>
  <si>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</si>
  <si>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</si>
  <si>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</si>
  <si>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</si>
  <si>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</si>
  <si>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</si>
  <si>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12,10,</t>
  </si>
  <si>
    <t>14,10,</t>
  </si>
  <si>
    <t>16,10,</t>
  </si>
  <si>
    <t>10,10,</t>
  </si>
  <si>
    <t>09,10,</t>
  </si>
  <si>
    <t>03,10,</t>
  </si>
  <si>
    <t>02,10,</t>
  </si>
  <si>
    <t>26,09,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</si>
  <si>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</si>
  <si>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</si>
  <si>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</si>
  <si>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</si>
  <si>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</si>
  <si>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</si>
  <si>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</si>
  <si>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</si>
  <si>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</si>
  <si>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</si>
  <si>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</si>
  <si>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</si>
  <si>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</si>
  <si>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</si>
  <si>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</si>
  <si>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 в матрице</t>
  </si>
  <si>
    <t>вывод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</si>
  <si>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</si>
  <si>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</si>
  <si>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</si>
  <si>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</si>
  <si>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</si>
  <si>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</si>
  <si>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</si>
  <si>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новинка / ТМА октябрь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</si>
  <si>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</si>
  <si>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</si>
  <si>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</si>
  <si>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</si>
  <si>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</si>
  <si>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</si>
  <si>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</si>
  <si>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</si>
  <si>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</si>
  <si>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</si>
  <si>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</si>
  <si>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</si>
  <si>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</si>
  <si>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</si>
  <si>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</si>
  <si>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</si>
  <si>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</si>
  <si>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</si>
  <si>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</si>
  <si>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</si>
  <si>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</si>
  <si>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</si>
  <si>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</si>
  <si>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</si>
  <si>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</si>
  <si>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</si>
  <si>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</si>
  <si>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</si>
  <si>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</si>
  <si>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</si>
  <si>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</si>
  <si>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 (раз в месяц)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</si>
  <si>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</si>
  <si>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</si>
  <si>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</si>
  <si>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</si>
  <si>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</si>
  <si>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</si>
  <si>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</si>
  <si>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</si>
  <si>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</si>
  <si>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</si>
  <si>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</si>
  <si>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</si>
  <si>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</si>
  <si>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</si>
  <si>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</si>
  <si>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</si>
  <si>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</si>
  <si>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</si>
  <si>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</si>
  <si>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</si>
  <si>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</si>
  <si>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</si>
  <si>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</si>
  <si>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</si>
  <si>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</si>
  <si>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</si>
  <si>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</si>
  <si>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</si>
  <si>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</si>
  <si>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</si>
  <si>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</si>
  <si>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</si>
  <si>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</si>
  <si>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</si>
  <si>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</si>
  <si>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02,10,24 119кг перемещено в уценку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</si>
  <si>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</si>
  <si>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</si>
  <si>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</si>
  <si>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</si>
  <si>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09,10,24 72кг в уценку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</si>
  <si>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</si>
  <si>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</si>
  <si>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</si>
  <si>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</si>
  <si>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</si>
  <si>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</si>
  <si>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 / 05,10,24 - недогруз 500кг</t>
  </si>
  <si>
    <t xml:space="preserve"> 457  Колбаса Молочная ТМ Особый рецепт ВЕС большой батон  ПОКОМ</t>
  </si>
  <si>
    <t>ТМА октябрь / 05,10,24 - недогруз 480кг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</si>
  <si>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</si>
  <si>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</si>
  <si>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</si>
  <si>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</si>
  <si>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</si>
  <si>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ВЫВЕСТИ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</si>
  <si>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</si>
  <si>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</si>
  <si>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</si>
  <si>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Колбаса полукопченая Краковюрст ТМ Баварушка рубленая черева в/у ф/в 0,2 кг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</si>
  <si>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</si>
  <si>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</si>
  <si>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</si>
  <si>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</si>
  <si>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</si>
  <si>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t>заказ</t>
  </si>
  <si>
    <t>19,10,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</si>
</sst>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6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6" fillId="0" borderId="1" xfId="1" applyNumberFormat="1" applyFont="1"/>
    <xf numFmtId="164" fontId="4" fillId="5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6" customWidth="1"/>
    <col min="10" max="11" width="6.85546875" customWidth="1"/>
    <col min="12" max="13" width="1" customWidth="1"/>
    <col min="14" max="18" width="6.85546875" customWidth="1"/>
    <col min="19" max="19" width="21.5703125" customWidth="1"/>
    <col min="20" max="21" width="5.42578125" customWidth="1"/>
    <col min="22" max="27" width="6" customWidth="1"/>
    <col min="28" max="28" width="5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152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12726.990999999996</v>
      </c>
      <c r="F5" s="4">
        <f>SUM(F6:F496)</f>
        <v>4071.4130000000009</v>
      </c>
      <c r="G5" s="6"/>
      <c r="H5" s="1"/>
      <c r="I5" s="1"/>
      <c r="J5" s="4">
        <f t="shared" ref="J5:R5" si="0">SUM(J6:J496)</f>
        <v>13356.12</v>
      </c>
      <c r="K5" s="4">
        <f t="shared" si="0"/>
        <v>-629.12899999999968</v>
      </c>
      <c r="L5" s="4">
        <f t="shared" si="0"/>
        <v>0</v>
      </c>
      <c r="M5" s="4">
        <f t="shared" si="0"/>
        <v>0</v>
      </c>
      <c r="N5" s="4">
        <f t="shared" si="0"/>
        <v>9896.3134199999986</v>
      </c>
      <c r="O5" s="4">
        <f t="shared" si="0"/>
        <v>7268.3860600000007</v>
      </c>
      <c r="P5" s="4">
        <f t="shared" si="0"/>
        <v>2545.398200000001</v>
      </c>
      <c r="Q5" s="4">
        <f t="shared" si="0"/>
        <v>7212.2324600000011</v>
      </c>
      <c r="R5" s="4">
        <f t="shared" si="0"/>
        <v>0</v>
      </c>
      <c r="S5" s="1"/>
      <c r="T5" s="1"/>
      <c r="U5" s="1"/>
      <c r="V5" s="4">
        <f t="shared" ref="V5:AA5" si="1">SUM(V6:V496)</f>
        <v>2775.8258000000001</v>
      </c>
      <c r="W5" s="4">
        <f t="shared" si="1"/>
        <v>2591.6621999999998</v>
      </c>
      <c r="X5" s="4">
        <f t="shared" si="1"/>
        <v>2460.7646</v>
      </c>
      <c r="Y5" s="4">
        <f t="shared" si="1"/>
        <v>2538.1958000000009</v>
      </c>
      <c r="Z5" s="4">
        <f t="shared" si="1"/>
        <v>2735.7525999999998</v>
      </c>
      <c r="AA5" s="4">
        <f t="shared" si="1"/>
        <v>2739.1669999999995</v>
      </c>
      <c r="AB5" s="1"/>
      <c r="AC5" s="4">
        <f>SUM(AC6:AC496)</f>
        <v>6007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146.40700000000001</v>
      </c>
      <c r="D6" s="1">
        <v>125.586</v>
      </c>
      <c r="E6" s="1">
        <v>105.378</v>
      </c>
      <c r="F6" s="1">
        <v>149.464</v>
      </c>
      <c r="G6" s="6">
        <v>1</v>
      </c>
      <c r="H6" s="1">
        <v>50</v>
      </c>
      <c r="I6" s="1" t="s">
        <v>33</v>
      </c>
      <c r="J6" s="1">
        <v>100.6</v>
      </c>
      <c r="K6" s="1">
        <f t="shared" ref="K6:K35" si="2">E6-J6</f>
        <v>4.7780000000000058</v>
      </c>
      <c r="L6" s="1"/>
      <c r="M6" s="1"/>
      <c r="N6" s="1"/>
      <c r="O6" s="1"/>
      <c r="P6" s="1">
        <f>E6/5</f>
        <v>21.075600000000001</v>
      </c>
      <c r="Q6" s="5">
        <f>10*P6-O6-N6-F6</f>
        <v>61.29200000000003</v>
      </c>
      <c r="R6" s="5"/>
      <c r="S6" s="1"/>
      <c r="T6" s="1">
        <f>(F6+N6+O6+Q6)/P6</f>
        <v>10</v>
      </c>
      <c r="U6" s="1">
        <f>(F6+N6+O6)/P6</f>
        <v>7.0918028430981792</v>
      </c>
      <c r="V6" s="1">
        <v>12.7782</v>
      </c>
      <c r="W6" s="1">
        <v>15.1686</v>
      </c>
      <c r="X6" s="1">
        <v>25.547999999999998</v>
      </c>
      <c r="Y6" s="1">
        <v>26.4512</v>
      </c>
      <c r="Z6" s="1">
        <v>25.9312</v>
      </c>
      <c r="AA6" s="1">
        <v>25.611999999999998</v>
      </c>
      <c r="AB6" s="1"/>
      <c r="AC6" s="1">
        <f t="shared" ref="AC6:AC37" si="3">ROUND(Q6*G6,0)</f>
        <v>61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75.460999999999999</v>
      </c>
      <c r="D7" s="1">
        <v>67.406000000000006</v>
      </c>
      <c r="E7" s="1">
        <v>63.63</v>
      </c>
      <c r="F7" s="1">
        <v>63.198</v>
      </c>
      <c r="G7" s="6">
        <v>1</v>
      </c>
      <c r="H7" s="1">
        <v>45</v>
      </c>
      <c r="I7" s="1" t="s">
        <v>33</v>
      </c>
      <c r="J7" s="1">
        <v>56.4</v>
      </c>
      <c r="K7" s="1">
        <f t="shared" si="2"/>
        <v>7.230000000000004</v>
      </c>
      <c r="L7" s="1"/>
      <c r="M7" s="1"/>
      <c r="N7" s="1"/>
      <c r="O7" s="1"/>
      <c r="P7" s="1">
        <f t="shared" ref="P7:P68" si="4">E7/5</f>
        <v>12.726000000000001</v>
      </c>
      <c r="Q7" s="5">
        <f t="shared" ref="Q7:Q19" si="5">10*P7-O7-N7-F7</f>
        <v>64.062000000000012</v>
      </c>
      <c r="R7" s="5"/>
      <c r="S7" s="1"/>
      <c r="T7" s="1">
        <f t="shared" ref="T7:T68" si="6">(F7+N7+O7+Q7)/P7</f>
        <v>10</v>
      </c>
      <c r="U7" s="1">
        <f t="shared" ref="U7:U68" si="7">(F7+N7+O7)/P7</f>
        <v>4.9660537482319658</v>
      </c>
      <c r="V7" s="1">
        <v>9.2454000000000001</v>
      </c>
      <c r="W7" s="1">
        <v>9.2454000000000001</v>
      </c>
      <c r="X7" s="1">
        <v>11.012</v>
      </c>
      <c r="Y7" s="1">
        <v>12.466799999999999</v>
      </c>
      <c r="Z7" s="1">
        <v>13.2136</v>
      </c>
      <c r="AA7" s="1">
        <v>12.050800000000001</v>
      </c>
      <c r="AB7" s="1"/>
      <c r="AC7" s="1">
        <f t="shared" si="3"/>
        <v>64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127.322</v>
      </c>
      <c r="D8" s="1">
        <v>35.274000000000001</v>
      </c>
      <c r="E8" s="1">
        <v>119.15</v>
      </c>
      <c r="F8" s="1">
        <v>6.91</v>
      </c>
      <c r="G8" s="6">
        <v>1</v>
      </c>
      <c r="H8" s="1">
        <v>45</v>
      </c>
      <c r="I8" s="1" t="s">
        <v>33</v>
      </c>
      <c r="J8" s="1">
        <v>138.69999999999999</v>
      </c>
      <c r="K8" s="1">
        <f t="shared" si="2"/>
        <v>-19.549999999999983</v>
      </c>
      <c r="L8" s="1"/>
      <c r="M8" s="1"/>
      <c r="N8" s="1">
        <v>187.60542000000009</v>
      </c>
      <c r="O8" s="1">
        <v>72.060599999999965</v>
      </c>
      <c r="P8" s="1">
        <f t="shared" si="4"/>
        <v>23.830000000000002</v>
      </c>
      <c r="Q8" s="5"/>
      <c r="R8" s="5"/>
      <c r="S8" s="1"/>
      <c r="T8" s="1">
        <f t="shared" si="6"/>
        <v>11.186572387746541</v>
      </c>
      <c r="U8" s="1">
        <f t="shared" si="7"/>
        <v>11.186572387746541</v>
      </c>
      <c r="V8" s="1">
        <v>31.290800000000001</v>
      </c>
      <c r="W8" s="1">
        <v>29.182400000000001</v>
      </c>
      <c r="X8" s="1">
        <v>20.063400000000001</v>
      </c>
      <c r="Y8" s="1">
        <v>18.583400000000001</v>
      </c>
      <c r="Z8" s="1">
        <v>22.488</v>
      </c>
      <c r="AA8" s="1">
        <v>23.390799999999999</v>
      </c>
      <c r="AB8" s="1" t="s">
        <v>37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62.457000000000001</v>
      </c>
      <c r="D9" s="1"/>
      <c r="E9" s="1">
        <v>7.7169999999999996</v>
      </c>
      <c r="F9" s="1">
        <v>49.271000000000001</v>
      </c>
      <c r="G9" s="6">
        <v>1</v>
      </c>
      <c r="H9" s="1">
        <v>40</v>
      </c>
      <c r="I9" s="1" t="s">
        <v>33</v>
      </c>
      <c r="J9" s="1">
        <v>7.5</v>
      </c>
      <c r="K9" s="1">
        <f t="shared" si="2"/>
        <v>0.21699999999999964</v>
      </c>
      <c r="L9" s="1"/>
      <c r="M9" s="1"/>
      <c r="N9" s="1"/>
      <c r="O9" s="1"/>
      <c r="P9" s="1">
        <f t="shared" si="4"/>
        <v>1.5433999999999999</v>
      </c>
      <c r="Q9" s="5"/>
      <c r="R9" s="5"/>
      <c r="S9" s="1"/>
      <c r="T9" s="1">
        <f t="shared" si="6"/>
        <v>31.923675003239605</v>
      </c>
      <c r="U9" s="1">
        <f t="shared" si="7"/>
        <v>31.923675003239605</v>
      </c>
      <c r="V9" s="1">
        <v>1.8524</v>
      </c>
      <c r="W9" s="1">
        <v>1.5227999999999999</v>
      </c>
      <c r="X9" s="1">
        <v>-1.018</v>
      </c>
      <c r="Y9" s="1">
        <v>-0.66260000000000008</v>
      </c>
      <c r="Z9" s="1">
        <v>4.7805999999999997</v>
      </c>
      <c r="AA9" s="1">
        <v>4.4972000000000003</v>
      </c>
      <c r="AB9" s="19" t="s">
        <v>39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41</v>
      </c>
      <c r="C10" s="1">
        <v>115</v>
      </c>
      <c r="D10" s="1">
        <v>102</v>
      </c>
      <c r="E10" s="1">
        <v>123</v>
      </c>
      <c r="F10" s="1">
        <v>46</v>
      </c>
      <c r="G10" s="6">
        <v>0.45</v>
      </c>
      <c r="H10" s="1">
        <v>45</v>
      </c>
      <c r="I10" s="1" t="s">
        <v>33</v>
      </c>
      <c r="J10" s="1">
        <v>126</v>
      </c>
      <c r="K10" s="1">
        <f t="shared" si="2"/>
        <v>-3</v>
      </c>
      <c r="L10" s="1"/>
      <c r="M10" s="1"/>
      <c r="N10" s="1">
        <v>102.8</v>
      </c>
      <c r="O10" s="1">
        <v>11.19999999999999</v>
      </c>
      <c r="P10" s="1">
        <f t="shared" si="4"/>
        <v>24.6</v>
      </c>
      <c r="Q10" s="5">
        <f t="shared" si="5"/>
        <v>86</v>
      </c>
      <c r="R10" s="5"/>
      <c r="S10" s="1"/>
      <c r="T10" s="1">
        <f t="shared" si="6"/>
        <v>10</v>
      </c>
      <c r="U10" s="1">
        <f t="shared" si="7"/>
        <v>6.5040650406504064</v>
      </c>
      <c r="V10" s="1">
        <v>24.8</v>
      </c>
      <c r="W10" s="1">
        <v>25.6</v>
      </c>
      <c r="X10" s="1">
        <v>24.8</v>
      </c>
      <c r="Y10" s="1">
        <v>26.4</v>
      </c>
      <c r="Z10" s="1">
        <v>27</v>
      </c>
      <c r="AA10" s="1">
        <v>27.2</v>
      </c>
      <c r="AB10" s="1"/>
      <c r="AC10" s="1">
        <f t="shared" si="3"/>
        <v>39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41</v>
      </c>
      <c r="C11" s="1">
        <v>104</v>
      </c>
      <c r="D11" s="1">
        <v>135</v>
      </c>
      <c r="E11" s="1">
        <v>172</v>
      </c>
      <c r="F11" s="1">
        <v>-3</v>
      </c>
      <c r="G11" s="6">
        <v>0.45</v>
      </c>
      <c r="H11" s="1">
        <v>45</v>
      </c>
      <c r="I11" s="1" t="s">
        <v>33</v>
      </c>
      <c r="J11" s="1">
        <v>202</v>
      </c>
      <c r="K11" s="1">
        <f t="shared" si="2"/>
        <v>-30</v>
      </c>
      <c r="L11" s="1"/>
      <c r="M11" s="1"/>
      <c r="N11" s="1">
        <v>325</v>
      </c>
      <c r="O11" s="1"/>
      <c r="P11" s="1">
        <f t="shared" si="4"/>
        <v>34.4</v>
      </c>
      <c r="Q11" s="5">
        <f t="shared" si="5"/>
        <v>22</v>
      </c>
      <c r="R11" s="5"/>
      <c r="S11" s="1"/>
      <c r="T11" s="1">
        <f t="shared" si="6"/>
        <v>10</v>
      </c>
      <c r="U11" s="1">
        <f t="shared" si="7"/>
        <v>9.3604651162790695</v>
      </c>
      <c r="V11" s="1">
        <v>36</v>
      </c>
      <c r="W11" s="1">
        <v>43.4</v>
      </c>
      <c r="X11" s="1">
        <v>28.8</v>
      </c>
      <c r="Y11" s="1">
        <v>30</v>
      </c>
      <c r="Z11" s="1">
        <v>30.6</v>
      </c>
      <c r="AA11" s="1">
        <v>29.6</v>
      </c>
      <c r="AB11" s="1"/>
      <c r="AC11" s="1">
        <f t="shared" si="3"/>
        <v>10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99</v>
      </c>
      <c r="D12" s="1"/>
      <c r="E12" s="1">
        <v>29</v>
      </c>
      <c r="F12" s="1">
        <v>68</v>
      </c>
      <c r="G12" s="6">
        <v>0.17</v>
      </c>
      <c r="H12" s="1">
        <v>180</v>
      </c>
      <c r="I12" s="1" t="s">
        <v>33</v>
      </c>
      <c r="J12" s="1">
        <v>29</v>
      </c>
      <c r="K12" s="1">
        <f t="shared" si="2"/>
        <v>0</v>
      </c>
      <c r="L12" s="1"/>
      <c r="M12" s="1"/>
      <c r="N12" s="1"/>
      <c r="O12" s="1"/>
      <c r="P12" s="1">
        <f t="shared" si="4"/>
        <v>5.8</v>
      </c>
      <c r="Q12" s="5"/>
      <c r="R12" s="5"/>
      <c r="S12" s="1"/>
      <c r="T12" s="1">
        <f t="shared" si="6"/>
        <v>11.724137931034484</v>
      </c>
      <c r="U12" s="1">
        <f t="shared" si="7"/>
        <v>11.724137931034484</v>
      </c>
      <c r="V12" s="1">
        <v>4</v>
      </c>
      <c r="W12" s="1">
        <v>4</v>
      </c>
      <c r="X12" s="1">
        <v>3.6</v>
      </c>
      <c r="Y12" s="1">
        <v>2.8</v>
      </c>
      <c r="Z12" s="1">
        <v>8.8000000000000007</v>
      </c>
      <c r="AA12" s="1">
        <v>9.8000000000000007</v>
      </c>
      <c r="AB12" s="19" t="s">
        <v>39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41</v>
      </c>
      <c r="D13" s="1">
        <v>18</v>
      </c>
      <c r="E13" s="1">
        <v>39</v>
      </c>
      <c r="F13" s="1">
        <v>12</v>
      </c>
      <c r="G13" s="6">
        <v>0.3</v>
      </c>
      <c r="H13" s="1">
        <v>40</v>
      </c>
      <c r="I13" s="1" t="s">
        <v>33</v>
      </c>
      <c r="J13" s="1">
        <v>39</v>
      </c>
      <c r="K13" s="1">
        <f t="shared" si="2"/>
        <v>0</v>
      </c>
      <c r="L13" s="1"/>
      <c r="M13" s="1"/>
      <c r="N13" s="1"/>
      <c r="O13" s="1"/>
      <c r="P13" s="1">
        <f t="shared" si="4"/>
        <v>7.8</v>
      </c>
      <c r="Q13" s="5">
        <f>9.5*P13-O13-N13-F13</f>
        <v>62.099999999999994</v>
      </c>
      <c r="R13" s="5"/>
      <c r="S13" s="1"/>
      <c r="T13" s="1">
        <f t="shared" si="6"/>
        <v>9.5</v>
      </c>
      <c r="U13" s="1">
        <f t="shared" si="7"/>
        <v>1.5384615384615385</v>
      </c>
      <c r="V13" s="1">
        <v>3.8</v>
      </c>
      <c r="W13" s="1">
        <v>2.8</v>
      </c>
      <c r="X13" s="1">
        <v>6.2</v>
      </c>
      <c r="Y13" s="1">
        <v>5.2</v>
      </c>
      <c r="Z13" s="1">
        <v>3.4</v>
      </c>
      <c r="AA13" s="1">
        <v>7.8</v>
      </c>
      <c r="AB13" s="1"/>
      <c r="AC13" s="1">
        <f t="shared" si="3"/>
        <v>19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41</v>
      </c>
      <c r="C14" s="1">
        <v>178</v>
      </c>
      <c r="D14" s="1">
        <v>1</v>
      </c>
      <c r="E14" s="1">
        <v>34</v>
      </c>
      <c r="F14" s="1">
        <v>134</v>
      </c>
      <c r="G14" s="6">
        <v>0.17</v>
      </c>
      <c r="H14" s="1">
        <v>180</v>
      </c>
      <c r="I14" s="1" t="s">
        <v>33</v>
      </c>
      <c r="J14" s="1">
        <v>34</v>
      </c>
      <c r="K14" s="1">
        <f t="shared" si="2"/>
        <v>0</v>
      </c>
      <c r="L14" s="1"/>
      <c r="M14" s="1"/>
      <c r="N14" s="1"/>
      <c r="O14" s="1"/>
      <c r="P14" s="1">
        <f t="shared" si="4"/>
        <v>6.8</v>
      </c>
      <c r="Q14" s="5"/>
      <c r="R14" s="5"/>
      <c r="S14" s="1"/>
      <c r="T14" s="1">
        <f t="shared" si="6"/>
        <v>19.705882352941178</v>
      </c>
      <c r="U14" s="1">
        <f t="shared" si="7"/>
        <v>19.705882352941178</v>
      </c>
      <c r="V14" s="1">
        <v>7.2</v>
      </c>
      <c r="W14" s="1">
        <v>9.8000000000000007</v>
      </c>
      <c r="X14" s="1">
        <v>7.2</v>
      </c>
      <c r="Y14" s="1">
        <v>6.2</v>
      </c>
      <c r="Z14" s="1">
        <v>19.399999999999999</v>
      </c>
      <c r="AA14" s="1">
        <v>21.6</v>
      </c>
      <c r="AB14" s="19" t="s">
        <v>39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41</v>
      </c>
      <c r="C15" s="1">
        <v>13</v>
      </c>
      <c r="D15" s="1">
        <v>36</v>
      </c>
      <c r="E15" s="1">
        <v>30</v>
      </c>
      <c r="F15" s="1">
        <v>12</v>
      </c>
      <c r="G15" s="6">
        <v>0.35</v>
      </c>
      <c r="H15" s="1">
        <v>50</v>
      </c>
      <c r="I15" s="1" t="s">
        <v>33</v>
      </c>
      <c r="J15" s="1">
        <v>31</v>
      </c>
      <c r="K15" s="1">
        <f t="shared" si="2"/>
        <v>-1</v>
      </c>
      <c r="L15" s="1"/>
      <c r="M15" s="1"/>
      <c r="N15" s="1"/>
      <c r="O15" s="1"/>
      <c r="P15" s="1">
        <f t="shared" si="4"/>
        <v>6</v>
      </c>
      <c r="Q15" s="5">
        <f t="shared" si="5"/>
        <v>48</v>
      </c>
      <c r="R15" s="5"/>
      <c r="S15" s="1"/>
      <c r="T15" s="1">
        <f t="shared" si="6"/>
        <v>10</v>
      </c>
      <c r="U15" s="1">
        <f t="shared" si="7"/>
        <v>2</v>
      </c>
      <c r="V15" s="1">
        <v>3</v>
      </c>
      <c r="W15" s="1">
        <v>3.2</v>
      </c>
      <c r="X15" s="1">
        <v>4.8</v>
      </c>
      <c r="Y15" s="1">
        <v>4.8</v>
      </c>
      <c r="Z15" s="1">
        <v>3.8</v>
      </c>
      <c r="AA15" s="1">
        <v>4.5999999999999996</v>
      </c>
      <c r="AB15" s="1"/>
      <c r="AC15" s="1">
        <f t="shared" si="3"/>
        <v>17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41</v>
      </c>
      <c r="C16" s="1">
        <v>32</v>
      </c>
      <c r="D16" s="1">
        <v>12</v>
      </c>
      <c r="E16" s="1">
        <v>28</v>
      </c>
      <c r="F16" s="1">
        <v>4</v>
      </c>
      <c r="G16" s="6">
        <v>0.35</v>
      </c>
      <c r="H16" s="1">
        <v>50</v>
      </c>
      <c r="I16" s="1" t="s">
        <v>33</v>
      </c>
      <c r="J16" s="1">
        <v>34</v>
      </c>
      <c r="K16" s="1">
        <f t="shared" si="2"/>
        <v>-6</v>
      </c>
      <c r="L16" s="1"/>
      <c r="M16" s="1"/>
      <c r="N16" s="1">
        <v>26</v>
      </c>
      <c r="O16" s="1"/>
      <c r="P16" s="1">
        <f t="shared" si="4"/>
        <v>5.6</v>
      </c>
      <c r="Q16" s="5">
        <f t="shared" si="5"/>
        <v>26</v>
      </c>
      <c r="R16" s="5"/>
      <c r="S16" s="1"/>
      <c r="T16" s="1">
        <f t="shared" si="6"/>
        <v>10</v>
      </c>
      <c r="U16" s="1">
        <f t="shared" si="7"/>
        <v>5.3571428571428577</v>
      </c>
      <c r="V16" s="1">
        <v>4.8</v>
      </c>
      <c r="W16" s="1">
        <v>6.2</v>
      </c>
      <c r="X16" s="1">
        <v>4.4000000000000004</v>
      </c>
      <c r="Y16" s="1">
        <v>2.6</v>
      </c>
      <c r="Z16" s="1">
        <v>5.2</v>
      </c>
      <c r="AA16" s="1">
        <v>6.4</v>
      </c>
      <c r="AB16" s="1"/>
      <c r="AC16" s="1">
        <f t="shared" si="3"/>
        <v>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>
        <v>117.88500000000001</v>
      </c>
      <c r="D17" s="1">
        <v>73.47</v>
      </c>
      <c r="E17" s="1">
        <v>167.006</v>
      </c>
      <c r="F17" s="1">
        <v>2.7290000000000001</v>
      </c>
      <c r="G17" s="6">
        <v>1</v>
      </c>
      <c r="H17" s="1">
        <v>55</v>
      </c>
      <c r="I17" s="1" t="s">
        <v>33</v>
      </c>
      <c r="J17" s="1">
        <v>158.19999999999999</v>
      </c>
      <c r="K17" s="1">
        <f t="shared" si="2"/>
        <v>8.8060000000000116</v>
      </c>
      <c r="L17" s="1"/>
      <c r="M17" s="1"/>
      <c r="N17" s="1">
        <v>144.512</v>
      </c>
      <c r="O17" s="1">
        <v>19.01879999999997</v>
      </c>
      <c r="P17" s="1">
        <f t="shared" si="4"/>
        <v>33.401200000000003</v>
      </c>
      <c r="Q17" s="5">
        <f t="shared" si="5"/>
        <v>167.7522000000001</v>
      </c>
      <c r="R17" s="5"/>
      <c r="S17" s="1"/>
      <c r="T17" s="1">
        <f t="shared" si="6"/>
        <v>10</v>
      </c>
      <c r="U17" s="1">
        <f t="shared" si="7"/>
        <v>4.977659485287953</v>
      </c>
      <c r="V17" s="1">
        <v>35.126199999999997</v>
      </c>
      <c r="W17" s="1">
        <v>33.892200000000003</v>
      </c>
      <c r="X17" s="1">
        <v>43.350200000000001</v>
      </c>
      <c r="Y17" s="1">
        <v>44.59</v>
      </c>
      <c r="Z17" s="1">
        <v>57.5914</v>
      </c>
      <c r="AA17" s="1">
        <v>55.839399999999998</v>
      </c>
      <c r="AB17" s="1" t="s">
        <v>51</v>
      </c>
      <c r="AC17" s="1">
        <f t="shared" si="3"/>
        <v>168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32</v>
      </c>
      <c r="C18" s="1">
        <v>2494.9470000000001</v>
      </c>
      <c r="D18" s="1">
        <v>298.77</v>
      </c>
      <c r="E18" s="1">
        <v>1696.684</v>
      </c>
      <c r="F18" s="1">
        <v>760.69600000000003</v>
      </c>
      <c r="G18" s="6">
        <v>1</v>
      </c>
      <c r="H18" s="1">
        <v>50</v>
      </c>
      <c r="I18" s="1" t="s">
        <v>33</v>
      </c>
      <c r="J18" s="1">
        <v>1692.82</v>
      </c>
      <c r="K18" s="1">
        <f t="shared" si="2"/>
        <v>3.8640000000000327</v>
      </c>
      <c r="L18" s="1"/>
      <c r="M18" s="1"/>
      <c r="N18" s="1">
        <v>1011.18216</v>
      </c>
      <c r="O18" s="1">
        <v>830.37067999999999</v>
      </c>
      <c r="P18" s="1">
        <f t="shared" si="4"/>
        <v>339.33679999999998</v>
      </c>
      <c r="Q18" s="5">
        <f>10.6*P18-O18-N18-F18</f>
        <v>994.72123999999974</v>
      </c>
      <c r="R18" s="5"/>
      <c r="S18" s="1"/>
      <c r="T18" s="1">
        <f t="shared" si="6"/>
        <v>10.600000000000001</v>
      </c>
      <c r="U18" s="1">
        <f t="shared" si="7"/>
        <v>7.6686314010151575</v>
      </c>
      <c r="V18" s="1">
        <v>336.78359999999998</v>
      </c>
      <c r="W18" s="1">
        <v>318.98520000000002</v>
      </c>
      <c r="X18" s="1">
        <v>300.58159999999998</v>
      </c>
      <c r="Y18" s="1">
        <v>298.62540000000001</v>
      </c>
      <c r="Z18" s="1">
        <v>332.18700000000001</v>
      </c>
      <c r="AA18" s="1">
        <v>332.96980000000002</v>
      </c>
      <c r="AB18" s="1" t="s">
        <v>37</v>
      </c>
      <c r="AC18" s="1">
        <f t="shared" si="3"/>
        <v>995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32</v>
      </c>
      <c r="C19" s="1">
        <v>70.742000000000004</v>
      </c>
      <c r="D19" s="1"/>
      <c r="E19" s="1">
        <v>62.631999999999998</v>
      </c>
      <c r="F19" s="1">
        <v>3.694</v>
      </c>
      <c r="G19" s="6">
        <v>1</v>
      </c>
      <c r="H19" s="1">
        <v>60</v>
      </c>
      <c r="I19" s="1" t="s">
        <v>33</v>
      </c>
      <c r="J19" s="1">
        <v>62.7</v>
      </c>
      <c r="K19" s="1">
        <f t="shared" si="2"/>
        <v>-6.8000000000004945E-2</v>
      </c>
      <c r="L19" s="1"/>
      <c r="M19" s="1"/>
      <c r="N19" s="1">
        <v>51.743920000000003</v>
      </c>
      <c r="O19" s="1">
        <v>45.774140000000003</v>
      </c>
      <c r="P19" s="1">
        <f t="shared" si="4"/>
        <v>12.526399999999999</v>
      </c>
      <c r="Q19" s="5">
        <f t="shared" si="5"/>
        <v>24.051939999999977</v>
      </c>
      <c r="R19" s="5"/>
      <c r="S19" s="1"/>
      <c r="T19" s="1">
        <f t="shared" si="6"/>
        <v>10</v>
      </c>
      <c r="U19" s="1">
        <f t="shared" si="7"/>
        <v>8.0799000510920944</v>
      </c>
      <c r="V19" s="1">
        <v>12.8774</v>
      </c>
      <c r="W19" s="1">
        <v>10.932399999999999</v>
      </c>
      <c r="X19" s="1">
        <v>0.52759999999999996</v>
      </c>
      <c r="Y19" s="1">
        <v>0</v>
      </c>
      <c r="Z19" s="1">
        <v>0</v>
      </c>
      <c r="AA19" s="1">
        <v>0</v>
      </c>
      <c r="AB19" s="1" t="s">
        <v>54</v>
      </c>
      <c r="AC19" s="1">
        <f t="shared" si="3"/>
        <v>24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55</v>
      </c>
      <c r="B20" s="9" t="s">
        <v>32</v>
      </c>
      <c r="C20" s="9">
        <v>-4.4240000000000004</v>
      </c>
      <c r="D20" s="9"/>
      <c r="E20" s="9"/>
      <c r="F20" s="9">
        <v>-4.4240000000000004</v>
      </c>
      <c r="G20" s="10">
        <v>0</v>
      </c>
      <c r="H20" s="9" t="e">
        <v>#N/A</v>
      </c>
      <c r="I20" s="9" t="s">
        <v>45</v>
      </c>
      <c r="J20" s="9"/>
      <c r="K20" s="9">
        <f t="shared" si="2"/>
        <v>0</v>
      </c>
      <c r="L20" s="9"/>
      <c r="M20" s="9"/>
      <c r="N20" s="9"/>
      <c r="O20" s="9"/>
      <c r="P20" s="9">
        <f t="shared" si="4"/>
        <v>0</v>
      </c>
      <c r="Q20" s="11"/>
      <c r="R20" s="11"/>
      <c r="S20" s="9"/>
      <c r="T20" s="9" t="e">
        <f t="shared" si="6"/>
        <v>#DIV/0!</v>
      </c>
      <c r="U20" s="9" t="e">
        <f t="shared" si="7"/>
        <v>#DIV/0!</v>
      </c>
      <c r="V20" s="9">
        <v>0.88480000000000003</v>
      </c>
      <c r="W20" s="9">
        <v>0.88480000000000003</v>
      </c>
      <c r="X20" s="9">
        <v>0</v>
      </c>
      <c r="Y20" s="9">
        <v>0</v>
      </c>
      <c r="Z20" s="9">
        <v>0</v>
      </c>
      <c r="AA20" s="9">
        <v>0</v>
      </c>
      <c r="AB20" s="9"/>
      <c r="AC20" s="9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32</v>
      </c>
      <c r="C21" s="1">
        <v>92.471999999999994</v>
      </c>
      <c r="D21" s="1"/>
      <c r="E21" s="1">
        <v>37.752000000000002</v>
      </c>
      <c r="F21" s="1">
        <v>44.17</v>
      </c>
      <c r="G21" s="6">
        <v>1</v>
      </c>
      <c r="H21" s="1">
        <v>60</v>
      </c>
      <c r="I21" s="1" t="s">
        <v>33</v>
      </c>
      <c r="J21" s="1">
        <v>35.9</v>
      </c>
      <c r="K21" s="1">
        <f t="shared" si="2"/>
        <v>1.8520000000000039</v>
      </c>
      <c r="L21" s="1"/>
      <c r="M21" s="1"/>
      <c r="N21" s="1">
        <v>5</v>
      </c>
      <c r="O21" s="1">
        <v>10</v>
      </c>
      <c r="P21" s="1">
        <f t="shared" si="4"/>
        <v>7.5504000000000007</v>
      </c>
      <c r="Q21" s="5">
        <f t="shared" ref="Q21:Q22" si="8">10*P21-O21-N21-F21</f>
        <v>16.334000000000003</v>
      </c>
      <c r="R21" s="5"/>
      <c r="S21" s="1"/>
      <c r="T21" s="1">
        <f t="shared" si="6"/>
        <v>10</v>
      </c>
      <c r="U21" s="1">
        <f t="shared" si="7"/>
        <v>7.8366709048527223</v>
      </c>
      <c r="V21" s="1">
        <v>8.6448</v>
      </c>
      <c r="W21" s="1">
        <v>8.8171999999999997</v>
      </c>
      <c r="X21" s="1">
        <v>5.9580000000000002</v>
      </c>
      <c r="Y21" s="1">
        <v>8.2463999999999995</v>
      </c>
      <c r="Z21" s="1">
        <v>13.5282</v>
      </c>
      <c r="AA21" s="1">
        <v>12.469799999999999</v>
      </c>
      <c r="AB21" s="1"/>
      <c r="AC21" s="1">
        <f t="shared" si="3"/>
        <v>16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32</v>
      </c>
      <c r="C22" s="1">
        <v>79.031000000000006</v>
      </c>
      <c r="D22" s="1">
        <v>153.49</v>
      </c>
      <c r="E22" s="1">
        <v>193.666</v>
      </c>
      <c r="F22" s="1">
        <v>6.7009999999999996</v>
      </c>
      <c r="G22" s="6">
        <v>1</v>
      </c>
      <c r="H22" s="1">
        <v>60</v>
      </c>
      <c r="I22" s="1" t="s">
        <v>33</v>
      </c>
      <c r="J22" s="1">
        <v>204.7</v>
      </c>
      <c r="K22" s="1">
        <f t="shared" si="2"/>
        <v>-11.033999999999992</v>
      </c>
      <c r="L22" s="1"/>
      <c r="M22" s="1"/>
      <c r="N22" s="1">
        <v>149.28043999999991</v>
      </c>
      <c r="O22" s="1">
        <v>23.24276000000015</v>
      </c>
      <c r="P22" s="1">
        <f t="shared" si="4"/>
        <v>38.733199999999997</v>
      </c>
      <c r="Q22" s="5">
        <f t="shared" si="8"/>
        <v>208.10779999999994</v>
      </c>
      <c r="R22" s="5"/>
      <c r="S22" s="1"/>
      <c r="T22" s="1">
        <f t="shared" si="6"/>
        <v>10</v>
      </c>
      <c r="U22" s="1">
        <f t="shared" si="7"/>
        <v>4.6271467371660506</v>
      </c>
      <c r="V22" s="1">
        <v>39.421799999999998</v>
      </c>
      <c r="W22" s="1">
        <v>38.531799999999997</v>
      </c>
      <c r="X22" s="1">
        <v>48.85</v>
      </c>
      <c r="Y22" s="1">
        <v>52.174400000000013</v>
      </c>
      <c r="Z22" s="1">
        <v>55.955599999999997</v>
      </c>
      <c r="AA22" s="1">
        <v>55.958799999999997</v>
      </c>
      <c r="AB22" s="1" t="s">
        <v>51</v>
      </c>
      <c r="AC22" s="1">
        <f t="shared" si="3"/>
        <v>208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58</v>
      </c>
      <c r="B23" s="9" t="s">
        <v>32</v>
      </c>
      <c r="C23" s="9">
        <v>-2.5840000000000001</v>
      </c>
      <c r="D23" s="9"/>
      <c r="E23" s="18">
        <v>89.62</v>
      </c>
      <c r="F23" s="18">
        <v>-92.203999999999994</v>
      </c>
      <c r="G23" s="10">
        <v>0</v>
      </c>
      <c r="H23" s="9">
        <v>60</v>
      </c>
      <c r="I23" s="9" t="s">
        <v>45</v>
      </c>
      <c r="J23" s="9">
        <v>89.62</v>
      </c>
      <c r="K23" s="9">
        <f t="shared" si="2"/>
        <v>0</v>
      </c>
      <c r="L23" s="9"/>
      <c r="M23" s="9"/>
      <c r="N23" s="9"/>
      <c r="O23" s="9"/>
      <c r="P23" s="9">
        <f t="shared" si="4"/>
        <v>17.923999999999999</v>
      </c>
      <c r="Q23" s="11"/>
      <c r="R23" s="11"/>
      <c r="S23" s="9"/>
      <c r="T23" s="9">
        <f t="shared" si="6"/>
        <v>-5.1441642490515509</v>
      </c>
      <c r="U23" s="9">
        <f t="shared" si="7"/>
        <v>-5.1441642490515509</v>
      </c>
      <c r="V23" s="9">
        <v>3.5999999999999999E-3</v>
      </c>
      <c r="W23" s="9">
        <v>-0.10440000000000001</v>
      </c>
      <c r="X23" s="9">
        <v>-0.108</v>
      </c>
      <c r="Y23" s="9">
        <v>0</v>
      </c>
      <c r="Z23" s="9">
        <v>2.0659999999999998</v>
      </c>
      <c r="AA23" s="9">
        <v>4.6375999999999999</v>
      </c>
      <c r="AB23" s="9" t="s">
        <v>59</v>
      </c>
      <c r="AC23" s="9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32</v>
      </c>
      <c r="C24" s="1">
        <v>245.82300000000001</v>
      </c>
      <c r="D24" s="1"/>
      <c r="E24" s="1">
        <v>159.16</v>
      </c>
      <c r="F24" s="1">
        <v>61.232999999999997</v>
      </c>
      <c r="G24" s="6">
        <v>1</v>
      </c>
      <c r="H24" s="1">
        <v>60</v>
      </c>
      <c r="I24" s="1" t="s">
        <v>33</v>
      </c>
      <c r="J24" s="1">
        <v>148.30000000000001</v>
      </c>
      <c r="K24" s="1">
        <f t="shared" si="2"/>
        <v>10.859999999999985</v>
      </c>
      <c r="L24" s="1"/>
      <c r="M24" s="1"/>
      <c r="N24" s="1">
        <v>84.734440000000035</v>
      </c>
      <c r="O24" s="1">
        <v>90.980179999999962</v>
      </c>
      <c r="P24" s="1">
        <f t="shared" si="4"/>
        <v>31.832000000000001</v>
      </c>
      <c r="Q24" s="5">
        <f t="shared" ref="Q24:Q26" si="9">10*P24-O24-N24-F24</f>
        <v>81.372379999999993</v>
      </c>
      <c r="R24" s="5"/>
      <c r="S24" s="1"/>
      <c r="T24" s="1">
        <f t="shared" si="6"/>
        <v>10</v>
      </c>
      <c r="U24" s="1">
        <f t="shared" si="7"/>
        <v>7.4436925106810756</v>
      </c>
      <c r="V24" s="1">
        <v>31.219799999999999</v>
      </c>
      <c r="W24" s="1">
        <v>28.416799999999999</v>
      </c>
      <c r="X24" s="1">
        <v>25.600999999999999</v>
      </c>
      <c r="Y24" s="1">
        <v>25.768999999999998</v>
      </c>
      <c r="Z24" s="1">
        <v>29.228999999999999</v>
      </c>
      <c r="AA24" s="1">
        <v>26.5944</v>
      </c>
      <c r="AB24" s="1" t="s">
        <v>37</v>
      </c>
      <c r="AC24" s="1">
        <f t="shared" si="3"/>
        <v>81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32</v>
      </c>
      <c r="C25" s="1">
        <v>75.436999999999998</v>
      </c>
      <c r="D25" s="1">
        <v>26.35</v>
      </c>
      <c r="E25" s="1">
        <v>78.89</v>
      </c>
      <c r="F25" s="1">
        <v>0.93100000000000005</v>
      </c>
      <c r="G25" s="6">
        <v>1</v>
      </c>
      <c r="H25" s="1">
        <v>60</v>
      </c>
      <c r="I25" s="1" t="s">
        <v>33</v>
      </c>
      <c r="J25" s="1">
        <v>78.7</v>
      </c>
      <c r="K25" s="1">
        <f t="shared" si="2"/>
        <v>0.18999999999999773</v>
      </c>
      <c r="L25" s="1"/>
      <c r="M25" s="1"/>
      <c r="N25" s="1">
        <v>69.717320000000001</v>
      </c>
      <c r="O25" s="1">
        <v>10.830080000000009</v>
      </c>
      <c r="P25" s="1">
        <f t="shared" si="4"/>
        <v>15.778</v>
      </c>
      <c r="Q25" s="5">
        <f t="shared" si="9"/>
        <v>76.301599999999993</v>
      </c>
      <c r="R25" s="5"/>
      <c r="S25" s="1"/>
      <c r="T25" s="1">
        <f t="shared" si="6"/>
        <v>10</v>
      </c>
      <c r="U25" s="1">
        <f t="shared" si="7"/>
        <v>5.1640512105463303</v>
      </c>
      <c r="V25" s="1">
        <v>17.0396</v>
      </c>
      <c r="W25" s="1">
        <v>15.988799999999999</v>
      </c>
      <c r="X25" s="1">
        <v>20.562999999999999</v>
      </c>
      <c r="Y25" s="1">
        <v>20.382200000000001</v>
      </c>
      <c r="Z25" s="1">
        <v>27.210799999999999</v>
      </c>
      <c r="AA25" s="1">
        <v>26.689</v>
      </c>
      <c r="AB25" s="1" t="s">
        <v>51</v>
      </c>
      <c r="AC25" s="1">
        <f t="shared" si="3"/>
        <v>76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32</v>
      </c>
      <c r="C26" s="1">
        <v>69.706999999999994</v>
      </c>
      <c r="D26" s="1">
        <v>58.052</v>
      </c>
      <c r="E26" s="1">
        <v>104.038</v>
      </c>
      <c r="F26" s="1">
        <v>5.7640000000000002</v>
      </c>
      <c r="G26" s="6">
        <v>1</v>
      </c>
      <c r="H26" s="1">
        <v>60</v>
      </c>
      <c r="I26" s="1" t="s">
        <v>33</v>
      </c>
      <c r="J26" s="1">
        <v>104.1</v>
      </c>
      <c r="K26" s="1">
        <f t="shared" si="2"/>
        <v>-6.1999999999997613E-2</v>
      </c>
      <c r="L26" s="1"/>
      <c r="M26" s="1"/>
      <c r="N26" s="1">
        <v>50.348759999999992</v>
      </c>
      <c r="O26" s="1">
        <v>24.65444000000004</v>
      </c>
      <c r="P26" s="1">
        <f t="shared" si="4"/>
        <v>20.807600000000001</v>
      </c>
      <c r="Q26" s="5">
        <f t="shared" si="9"/>
        <v>127.30879999999998</v>
      </c>
      <c r="R26" s="5"/>
      <c r="S26" s="1"/>
      <c r="T26" s="1">
        <f t="shared" si="6"/>
        <v>10</v>
      </c>
      <c r="U26" s="1">
        <f t="shared" si="7"/>
        <v>3.8816201772429317</v>
      </c>
      <c r="V26" s="1">
        <v>18.931799999999999</v>
      </c>
      <c r="W26" s="1">
        <v>17.006</v>
      </c>
      <c r="X26" s="1">
        <v>22.7392</v>
      </c>
      <c r="Y26" s="1">
        <v>25.011600000000001</v>
      </c>
      <c r="Z26" s="1">
        <v>29.738199999999999</v>
      </c>
      <c r="AA26" s="1">
        <v>29.925000000000001</v>
      </c>
      <c r="AB26" s="1" t="s">
        <v>51</v>
      </c>
      <c r="AC26" s="1">
        <f t="shared" si="3"/>
        <v>127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32</v>
      </c>
      <c r="C27" s="1">
        <v>28.738</v>
      </c>
      <c r="D27" s="1"/>
      <c r="E27" s="1">
        <v>11.173</v>
      </c>
      <c r="F27" s="1">
        <v>7.2190000000000003</v>
      </c>
      <c r="G27" s="6">
        <v>1</v>
      </c>
      <c r="H27" s="1">
        <v>35</v>
      </c>
      <c r="I27" s="1" t="s">
        <v>33</v>
      </c>
      <c r="J27" s="1">
        <v>23.1</v>
      </c>
      <c r="K27" s="1">
        <f t="shared" si="2"/>
        <v>-11.927000000000001</v>
      </c>
      <c r="L27" s="1"/>
      <c r="M27" s="1"/>
      <c r="N27" s="1">
        <v>6</v>
      </c>
      <c r="O27" s="1">
        <v>13.3094</v>
      </c>
      <c r="P27" s="1">
        <f t="shared" si="4"/>
        <v>2.2345999999999999</v>
      </c>
      <c r="Q27" s="5"/>
      <c r="R27" s="5"/>
      <c r="S27" s="1"/>
      <c r="T27" s="1">
        <f t="shared" si="6"/>
        <v>11.87165488230556</v>
      </c>
      <c r="U27" s="1">
        <f t="shared" si="7"/>
        <v>11.87165488230556</v>
      </c>
      <c r="V27" s="1">
        <v>3.6093999999999999</v>
      </c>
      <c r="W27" s="1">
        <v>3.0493999999999999</v>
      </c>
      <c r="X27" s="1">
        <v>2.4948000000000001</v>
      </c>
      <c r="Y27" s="1">
        <v>2.7797999999999998</v>
      </c>
      <c r="Z27" s="1">
        <v>3.4756</v>
      </c>
      <c r="AA27" s="1">
        <v>3.0537999999999998</v>
      </c>
      <c r="AB27" s="12" t="s">
        <v>34</v>
      </c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64</v>
      </c>
      <c r="B28" s="13" t="s">
        <v>32</v>
      </c>
      <c r="C28" s="13">
        <v>34.72</v>
      </c>
      <c r="D28" s="13"/>
      <c r="E28" s="13">
        <v>-6.7000000000000004E-2</v>
      </c>
      <c r="F28" s="13">
        <v>19.170000000000002</v>
      </c>
      <c r="G28" s="14">
        <v>0</v>
      </c>
      <c r="H28" s="13">
        <v>30</v>
      </c>
      <c r="I28" s="13" t="s">
        <v>33</v>
      </c>
      <c r="J28" s="13">
        <v>16.524000000000001</v>
      </c>
      <c r="K28" s="13">
        <f t="shared" si="2"/>
        <v>-16.591000000000001</v>
      </c>
      <c r="L28" s="13"/>
      <c r="M28" s="13"/>
      <c r="N28" s="13"/>
      <c r="O28" s="13"/>
      <c r="P28" s="13">
        <f t="shared" si="4"/>
        <v>-1.34E-2</v>
      </c>
      <c r="Q28" s="15"/>
      <c r="R28" s="15"/>
      <c r="S28" s="13"/>
      <c r="T28" s="13">
        <f t="shared" si="6"/>
        <v>-1430.5970149253733</v>
      </c>
      <c r="U28" s="13">
        <f t="shared" si="7"/>
        <v>-1430.5970149253733</v>
      </c>
      <c r="V28" s="13">
        <v>4.5511999999999997</v>
      </c>
      <c r="W28" s="13">
        <v>4.2640000000000002</v>
      </c>
      <c r="X28" s="13">
        <v>0.85239999999999994</v>
      </c>
      <c r="Y28" s="13">
        <v>1.1386000000000001</v>
      </c>
      <c r="Z28" s="13">
        <v>0.57099999999999995</v>
      </c>
      <c r="AA28" s="13">
        <v>0</v>
      </c>
      <c r="AB28" s="12" t="s">
        <v>150</v>
      </c>
      <c r="AC28" s="13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32</v>
      </c>
      <c r="C29" s="1">
        <v>69.983000000000004</v>
      </c>
      <c r="D29" s="1">
        <v>151.06800000000001</v>
      </c>
      <c r="E29" s="1">
        <v>111.652</v>
      </c>
      <c r="F29" s="1">
        <v>85.341999999999999</v>
      </c>
      <c r="G29" s="6">
        <v>1</v>
      </c>
      <c r="H29" s="1">
        <v>30</v>
      </c>
      <c r="I29" s="1" t="s">
        <v>33</v>
      </c>
      <c r="J29" s="1">
        <v>111.8</v>
      </c>
      <c r="K29" s="1">
        <f t="shared" si="2"/>
        <v>-0.14799999999999613</v>
      </c>
      <c r="L29" s="1"/>
      <c r="M29" s="1"/>
      <c r="N29" s="1"/>
      <c r="O29" s="1"/>
      <c r="P29" s="1">
        <f t="shared" si="4"/>
        <v>22.330400000000001</v>
      </c>
      <c r="Q29" s="5">
        <f t="shared" ref="Q29:Q30" si="10">10*P29-O29-N29-F29</f>
        <v>137.96199999999999</v>
      </c>
      <c r="R29" s="5"/>
      <c r="S29" s="1"/>
      <c r="T29" s="1">
        <f t="shared" si="6"/>
        <v>9.9999999999999982</v>
      </c>
      <c r="U29" s="1">
        <f t="shared" si="7"/>
        <v>3.8217855479525666</v>
      </c>
      <c r="V29" s="1">
        <v>13.254799999999999</v>
      </c>
      <c r="W29" s="1">
        <v>15.1396</v>
      </c>
      <c r="X29" s="1">
        <v>21.72</v>
      </c>
      <c r="Y29" s="1">
        <v>21.394400000000001</v>
      </c>
      <c r="Z29" s="1">
        <v>20.589400000000001</v>
      </c>
      <c r="AA29" s="1">
        <v>16.912800000000001</v>
      </c>
      <c r="AB29" s="1"/>
      <c r="AC29" s="1">
        <f t="shared" si="3"/>
        <v>138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32</v>
      </c>
      <c r="C30" s="1">
        <v>61.451000000000001</v>
      </c>
      <c r="D30" s="1">
        <v>167.19200000000001</v>
      </c>
      <c r="E30" s="1">
        <v>167.59200000000001</v>
      </c>
      <c r="F30" s="1">
        <v>32.223999999999997</v>
      </c>
      <c r="G30" s="6">
        <v>1</v>
      </c>
      <c r="H30" s="1">
        <v>30</v>
      </c>
      <c r="I30" s="1" t="s">
        <v>33</v>
      </c>
      <c r="J30" s="1">
        <v>167.68199999999999</v>
      </c>
      <c r="K30" s="1">
        <f t="shared" si="2"/>
        <v>-8.9999999999974989E-2</v>
      </c>
      <c r="L30" s="1"/>
      <c r="M30" s="1"/>
      <c r="N30" s="1">
        <v>141.81494000000001</v>
      </c>
      <c r="O30" s="1">
        <v>65.083039999999983</v>
      </c>
      <c r="P30" s="1">
        <f t="shared" si="4"/>
        <v>33.5184</v>
      </c>
      <c r="Q30" s="5">
        <f t="shared" si="10"/>
        <v>96.06201999999999</v>
      </c>
      <c r="R30" s="5"/>
      <c r="S30" s="1"/>
      <c r="T30" s="1">
        <f t="shared" si="6"/>
        <v>10</v>
      </c>
      <c r="U30" s="1">
        <f t="shared" si="7"/>
        <v>7.1340511480261579</v>
      </c>
      <c r="V30" s="1">
        <v>32.035200000000003</v>
      </c>
      <c r="W30" s="1">
        <v>30.206800000000001</v>
      </c>
      <c r="X30" s="1">
        <v>25.592600000000001</v>
      </c>
      <c r="Y30" s="1">
        <v>22.969200000000001</v>
      </c>
      <c r="Z30" s="1">
        <v>20.746200000000002</v>
      </c>
      <c r="AA30" s="1">
        <v>23.533999999999999</v>
      </c>
      <c r="AB30" s="1" t="s">
        <v>37</v>
      </c>
      <c r="AC30" s="1">
        <f t="shared" si="3"/>
        <v>96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67</v>
      </c>
      <c r="B31" s="13" t="s">
        <v>32</v>
      </c>
      <c r="C31" s="13"/>
      <c r="D31" s="13"/>
      <c r="E31" s="13"/>
      <c r="F31" s="13"/>
      <c r="G31" s="14">
        <v>0</v>
      </c>
      <c r="H31" s="13">
        <v>45</v>
      </c>
      <c r="I31" s="13" t="s">
        <v>33</v>
      </c>
      <c r="J31" s="13"/>
      <c r="K31" s="13">
        <f t="shared" si="2"/>
        <v>0</v>
      </c>
      <c r="L31" s="13"/>
      <c r="M31" s="13"/>
      <c r="N31" s="13"/>
      <c r="O31" s="13"/>
      <c r="P31" s="13">
        <f t="shared" si="4"/>
        <v>0</v>
      </c>
      <c r="Q31" s="15"/>
      <c r="R31" s="15"/>
      <c r="S31" s="13"/>
      <c r="T31" s="13" t="e">
        <f t="shared" si="6"/>
        <v>#DIV/0!</v>
      </c>
      <c r="U31" s="13" t="e">
        <f t="shared" si="7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 t="s">
        <v>68</v>
      </c>
      <c r="AC31" s="13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32</v>
      </c>
      <c r="C32" s="1">
        <v>162.20699999999999</v>
      </c>
      <c r="D32" s="1"/>
      <c r="E32" s="1">
        <v>174.74100000000001</v>
      </c>
      <c r="F32" s="1">
        <v>-44.186999999999998</v>
      </c>
      <c r="G32" s="6">
        <v>1</v>
      </c>
      <c r="H32" s="1">
        <v>40</v>
      </c>
      <c r="I32" s="1" t="s">
        <v>33</v>
      </c>
      <c r="J32" s="1">
        <v>373</v>
      </c>
      <c r="K32" s="1">
        <f t="shared" si="2"/>
        <v>-198.25899999999999</v>
      </c>
      <c r="L32" s="1"/>
      <c r="M32" s="1"/>
      <c r="N32" s="1">
        <v>347.43689999999981</v>
      </c>
      <c r="O32" s="1">
        <v>288.25550000000021</v>
      </c>
      <c r="P32" s="1">
        <f t="shared" si="4"/>
        <v>34.9482</v>
      </c>
      <c r="Q32" s="5"/>
      <c r="R32" s="5"/>
      <c r="S32" s="1"/>
      <c r="T32" s="1">
        <f t="shared" si="6"/>
        <v>16.925203587023081</v>
      </c>
      <c r="U32" s="1">
        <f t="shared" si="7"/>
        <v>16.925203587023081</v>
      </c>
      <c r="V32" s="1">
        <v>76.119600000000005</v>
      </c>
      <c r="W32" s="1">
        <v>67.153400000000005</v>
      </c>
      <c r="X32" s="1">
        <v>82.377200000000002</v>
      </c>
      <c r="Y32" s="1">
        <v>87.584000000000003</v>
      </c>
      <c r="Z32" s="1">
        <v>115.1356</v>
      </c>
      <c r="AA32" s="1">
        <v>117.2392</v>
      </c>
      <c r="AB32" s="1" t="s">
        <v>70</v>
      </c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32</v>
      </c>
      <c r="C33" s="1">
        <v>42.195</v>
      </c>
      <c r="D33" s="1"/>
      <c r="E33" s="1">
        <v>24.527999999999999</v>
      </c>
      <c r="F33" s="1">
        <v>8.1140000000000008</v>
      </c>
      <c r="G33" s="6">
        <v>1</v>
      </c>
      <c r="H33" s="1">
        <v>40</v>
      </c>
      <c r="I33" s="1" t="s">
        <v>33</v>
      </c>
      <c r="J33" s="1">
        <v>71.7</v>
      </c>
      <c r="K33" s="1">
        <f t="shared" si="2"/>
        <v>-47.172000000000004</v>
      </c>
      <c r="L33" s="1"/>
      <c r="M33" s="1"/>
      <c r="N33" s="1">
        <v>82.389999999999986</v>
      </c>
      <c r="O33" s="1">
        <v>23.933800000000009</v>
      </c>
      <c r="P33" s="1">
        <f t="shared" si="4"/>
        <v>4.9055999999999997</v>
      </c>
      <c r="Q33" s="5"/>
      <c r="R33" s="5"/>
      <c r="S33" s="1"/>
      <c r="T33" s="1">
        <f t="shared" si="6"/>
        <v>23.327992498369213</v>
      </c>
      <c r="U33" s="1">
        <f t="shared" si="7"/>
        <v>23.327992498369213</v>
      </c>
      <c r="V33" s="1">
        <v>11.6418</v>
      </c>
      <c r="W33" s="1">
        <v>11.5032</v>
      </c>
      <c r="X33" s="1">
        <v>5.8029999999999999</v>
      </c>
      <c r="Y33" s="1">
        <v>7.1543999999999999</v>
      </c>
      <c r="Z33" s="1">
        <v>8.4648000000000003</v>
      </c>
      <c r="AA33" s="1">
        <v>7.2292000000000014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72</v>
      </c>
      <c r="B34" s="9" t="s">
        <v>32</v>
      </c>
      <c r="C34" s="9">
        <v>14.635999999999999</v>
      </c>
      <c r="D34" s="9"/>
      <c r="E34" s="9"/>
      <c r="F34" s="9">
        <v>13.279</v>
      </c>
      <c r="G34" s="10">
        <v>0</v>
      </c>
      <c r="H34" s="9">
        <v>45</v>
      </c>
      <c r="I34" s="9" t="s">
        <v>45</v>
      </c>
      <c r="J34" s="9">
        <v>4</v>
      </c>
      <c r="K34" s="9">
        <f t="shared" si="2"/>
        <v>-4</v>
      </c>
      <c r="L34" s="9"/>
      <c r="M34" s="9"/>
      <c r="N34" s="9"/>
      <c r="O34" s="9"/>
      <c r="P34" s="9">
        <f t="shared" si="4"/>
        <v>0</v>
      </c>
      <c r="Q34" s="11"/>
      <c r="R34" s="11"/>
      <c r="S34" s="9"/>
      <c r="T34" s="9" t="e">
        <f t="shared" si="6"/>
        <v>#DIV/0!</v>
      </c>
      <c r="U34" s="9" t="e">
        <f t="shared" si="7"/>
        <v>#DIV/0!</v>
      </c>
      <c r="V34" s="9">
        <v>0.81120000000000003</v>
      </c>
      <c r="W34" s="9">
        <v>0.81120000000000003</v>
      </c>
      <c r="X34" s="9">
        <v>0.52859999999999996</v>
      </c>
      <c r="Y34" s="9">
        <v>0.79720000000000002</v>
      </c>
      <c r="Z34" s="9">
        <v>1.3662000000000001</v>
      </c>
      <c r="AA34" s="9">
        <v>1.0975999999999999</v>
      </c>
      <c r="AB34" s="12" t="s">
        <v>149</v>
      </c>
      <c r="AC34" s="9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32</v>
      </c>
      <c r="C35" s="1">
        <v>54.616999999999997</v>
      </c>
      <c r="D35" s="1"/>
      <c r="E35" s="1">
        <v>11.013</v>
      </c>
      <c r="F35" s="1">
        <v>38.293999999999997</v>
      </c>
      <c r="G35" s="6">
        <v>1</v>
      </c>
      <c r="H35" s="1">
        <v>30</v>
      </c>
      <c r="I35" s="1" t="s">
        <v>33</v>
      </c>
      <c r="J35" s="1">
        <v>14.5</v>
      </c>
      <c r="K35" s="1">
        <f t="shared" si="2"/>
        <v>-3.4870000000000001</v>
      </c>
      <c r="L35" s="1"/>
      <c r="M35" s="1"/>
      <c r="N35" s="1"/>
      <c r="O35" s="1"/>
      <c r="P35" s="1">
        <f t="shared" si="4"/>
        <v>2.2025999999999999</v>
      </c>
      <c r="Q35" s="5"/>
      <c r="R35" s="5"/>
      <c r="S35" s="1"/>
      <c r="T35" s="1">
        <f t="shared" si="6"/>
        <v>17.385816762008535</v>
      </c>
      <c r="U35" s="1">
        <f t="shared" si="7"/>
        <v>17.385816762008535</v>
      </c>
      <c r="V35" s="1">
        <v>1.8251999999999999</v>
      </c>
      <c r="W35" s="1">
        <v>1.8668</v>
      </c>
      <c r="X35" s="1">
        <v>3.2667999999999999</v>
      </c>
      <c r="Y35" s="1">
        <v>3.8938000000000001</v>
      </c>
      <c r="Z35" s="1">
        <v>5.2694000000000001</v>
      </c>
      <c r="AA35" s="1">
        <v>5.8612000000000002</v>
      </c>
      <c r="AB35" s="19" t="s">
        <v>39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112.517</v>
      </c>
      <c r="D36" s="1">
        <v>468.964</v>
      </c>
      <c r="E36" s="1">
        <v>176.31399999999999</v>
      </c>
      <c r="F36" s="1">
        <v>349.084</v>
      </c>
      <c r="G36" s="6">
        <v>1</v>
      </c>
      <c r="H36" s="1">
        <v>50</v>
      </c>
      <c r="I36" s="1" t="s">
        <v>33</v>
      </c>
      <c r="J36" s="1">
        <v>169.41800000000001</v>
      </c>
      <c r="K36" s="1">
        <f t="shared" ref="K36:K67" si="11">E36-J36</f>
        <v>6.8959999999999866</v>
      </c>
      <c r="L36" s="1"/>
      <c r="M36" s="1"/>
      <c r="N36" s="1"/>
      <c r="O36" s="1">
        <v>42.881599999999992</v>
      </c>
      <c r="P36" s="1">
        <f t="shared" si="4"/>
        <v>35.262799999999999</v>
      </c>
      <c r="Q36" s="5"/>
      <c r="R36" s="5"/>
      <c r="S36" s="1"/>
      <c r="T36" s="1">
        <f t="shared" si="6"/>
        <v>11.115555202649817</v>
      </c>
      <c r="U36" s="1">
        <f t="shared" si="7"/>
        <v>11.115555202649817</v>
      </c>
      <c r="V36" s="1">
        <v>48.310600000000001</v>
      </c>
      <c r="W36" s="1">
        <v>47.920400000000001</v>
      </c>
      <c r="X36" s="1">
        <v>64.691000000000003</v>
      </c>
      <c r="Y36" s="1">
        <v>67.3232</v>
      </c>
      <c r="Z36" s="1">
        <v>51.436400000000013</v>
      </c>
      <c r="AA36" s="1">
        <v>45.545000000000002</v>
      </c>
      <c r="AB36" s="1"/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113.746</v>
      </c>
      <c r="D37" s="1">
        <v>71.814999999999998</v>
      </c>
      <c r="E37" s="1">
        <v>112.34399999999999</v>
      </c>
      <c r="F37" s="1">
        <v>36.110999999999997</v>
      </c>
      <c r="G37" s="6">
        <v>1</v>
      </c>
      <c r="H37" s="1">
        <v>50</v>
      </c>
      <c r="I37" s="1" t="s">
        <v>33</v>
      </c>
      <c r="J37" s="1">
        <v>108.3</v>
      </c>
      <c r="K37" s="1">
        <f t="shared" si="11"/>
        <v>4.0439999999999969</v>
      </c>
      <c r="L37" s="1"/>
      <c r="M37" s="1"/>
      <c r="N37" s="1">
        <v>119.6821999999999</v>
      </c>
      <c r="O37" s="1">
        <v>205.33160000000009</v>
      </c>
      <c r="P37" s="1">
        <f t="shared" si="4"/>
        <v>22.468799999999998</v>
      </c>
      <c r="Q37" s="5"/>
      <c r="R37" s="5"/>
      <c r="S37" s="1"/>
      <c r="T37" s="1">
        <f t="shared" si="6"/>
        <v>16.072278003275656</v>
      </c>
      <c r="U37" s="1">
        <f t="shared" si="7"/>
        <v>16.072278003275656</v>
      </c>
      <c r="V37" s="1">
        <v>40.701599999999999</v>
      </c>
      <c r="W37" s="1">
        <v>41.718600000000002</v>
      </c>
      <c r="X37" s="1">
        <v>42.628799999999998</v>
      </c>
      <c r="Y37" s="1">
        <v>43.801600000000001</v>
      </c>
      <c r="Z37" s="1">
        <v>41.453000000000003</v>
      </c>
      <c r="AA37" s="1">
        <v>40.435000000000002</v>
      </c>
      <c r="AB37" s="1"/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32</v>
      </c>
      <c r="C38" s="1">
        <v>79.867000000000004</v>
      </c>
      <c r="D38" s="1"/>
      <c r="E38" s="1">
        <v>46.594000000000001</v>
      </c>
      <c r="F38" s="1">
        <v>29.001999999999999</v>
      </c>
      <c r="G38" s="6">
        <v>1</v>
      </c>
      <c r="H38" s="1">
        <v>50</v>
      </c>
      <c r="I38" s="1" t="s">
        <v>33</v>
      </c>
      <c r="J38" s="1">
        <v>43.1</v>
      </c>
      <c r="K38" s="1">
        <f t="shared" si="11"/>
        <v>3.4939999999999998</v>
      </c>
      <c r="L38" s="1"/>
      <c r="M38" s="1"/>
      <c r="N38" s="1"/>
      <c r="O38" s="1"/>
      <c r="P38" s="1">
        <f t="shared" si="4"/>
        <v>9.3187999999999995</v>
      </c>
      <c r="Q38" s="5">
        <f t="shared" ref="Q38:Q52" si="12">10*P38-O38-N38-F38</f>
        <v>64.185999999999993</v>
      </c>
      <c r="R38" s="5"/>
      <c r="S38" s="1"/>
      <c r="T38" s="1">
        <f t="shared" si="6"/>
        <v>10</v>
      </c>
      <c r="U38" s="1">
        <f t="shared" si="7"/>
        <v>3.112203287976993</v>
      </c>
      <c r="V38" s="1">
        <v>5.8844000000000003</v>
      </c>
      <c r="W38" s="1">
        <v>6.0232000000000001</v>
      </c>
      <c r="X38" s="1">
        <v>6.0414000000000003</v>
      </c>
      <c r="Y38" s="1">
        <v>6.1878000000000002</v>
      </c>
      <c r="Z38" s="1">
        <v>11.3324</v>
      </c>
      <c r="AA38" s="1">
        <v>10.9034</v>
      </c>
      <c r="AB38" s="1"/>
      <c r="AC38" s="1">
        <f t="shared" ref="AC38:AC69" si="13">ROUND(Q38*G38,0)</f>
        <v>64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41</v>
      </c>
      <c r="C39" s="1">
        <v>349</v>
      </c>
      <c r="D39" s="1">
        <v>662</v>
      </c>
      <c r="E39" s="1">
        <v>574</v>
      </c>
      <c r="F39" s="1">
        <v>277</v>
      </c>
      <c r="G39" s="6">
        <v>0.4</v>
      </c>
      <c r="H39" s="1">
        <v>45</v>
      </c>
      <c r="I39" s="1" t="s">
        <v>33</v>
      </c>
      <c r="J39" s="1">
        <v>568</v>
      </c>
      <c r="K39" s="1">
        <f t="shared" si="11"/>
        <v>6</v>
      </c>
      <c r="L39" s="1"/>
      <c r="M39" s="1"/>
      <c r="N39" s="1">
        <v>232.8</v>
      </c>
      <c r="O39" s="1">
        <v>185.40000000000009</v>
      </c>
      <c r="P39" s="1">
        <f t="shared" si="4"/>
        <v>114.8</v>
      </c>
      <c r="Q39" s="5">
        <f t="shared" si="12"/>
        <v>452.79999999999995</v>
      </c>
      <c r="R39" s="5"/>
      <c r="S39" s="1"/>
      <c r="T39" s="1">
        <f t="shared" si="6"/>
        <v>10</v>
      </c>
      <c r="U39" s="1">
        <f t="shared" si="7"/>
        <v>6.0557491289198611</v>
      </c>
      <c r="V39" s="1">
        <v>109.4</v>
      </c>
      <c r="W39" s="1">
        <v>106.2</v>
      </c>
      <c r="X39" s="1">
        <v>119.2</v>
      </c>
      <c r="Y39" s="1">
        <v>118.6</v>
      </c>
      <c r="Z39" s="1">
        <v>113</v>
      </c>
      <c r="AA39" s="1">
        <v>118</v>
      </c>
      <c r="AB39" s="1"/>
      <c r="AC39" s="1">
        <f t="shared" si="13"/>
        <v>181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41</v>
      </c>
      <c r="C40" s="1">
        <v>44</v>
      </c>
      <c r="D40" s="1"/>
      <c r="E40" s="1">
        <v>26</v>
      </c>
      <c r="F40" s="1">
        <v>1</v>
      </c>
      <c r="G40" s="6">
        <v>0.45</v>
      </c>
      <c r="H40" s="1">
        <v>50</v>
      </c>
      <c r="I40" s="1" t="s">
        <v>33</v>
      </c>
      <c r="J40" s="1">
        <v>29</v>
      </c>
      <c r="K40" s="1">
        <f t="shared" si="11"/>
        <v>-3</v>
      </c>
      <c r="L40" s="1"/>
      <c r="M40" s="1"/>
      <c r="N40" s="1">
        <v>64</v>
      </c>
      <c r="O40" s="1">
        <v>34.400000000000013</v>
      </c>
      <c r="P40" s="1">
        <f t="shared" si="4"/>
        <v>5.2</v>
      </c>
      <c r="Q40" s="5"/>
      <c r="R40" s="5"/>
      <c r="S40" s="1"/>
      <c r="T40" s="1">
        <f t="shared" si="6"/>
        <v>19.115384615384617</v>
      </c>
      <c r="U40" s="1">
        <f t="shared" si="7"/>
        <v>19.115384615384617</v>
      </c>
      <c r="V40" s="1">
        <v>10.4</v>
      </c>
      <c r="W40" s="1">
        <v>8.8000000000000007</v>
      </c>
      <c r="X40" s="1">
        <v>6.2</v>
      </c>
      <c r="Y40" s="1">
        <v>6.2</v>
      </c>
      <c r="Z40" s="1">
        <v>8.6</v>
      </c>
      <c r="AA40" s="1">
        <v>10.199999999999999</v>
      </c>
      <c r="AB40" s="1"/>
      <c r="AC40" s="1">
        <f t="shared" si="1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41</v>
      </c>
      <c r="C41" s="1">
        <v>247</v>
      </c>
      <c r="D41" s="1">
        <v>622</v>
      </c>
      <c r="E41" s="1">
        <v>571</v>
      </c>
      <c r="F41" s="1">
        <v>176</v>
      </c>
      <c r="G41" s="6">
        <v>0.4</v>
      </c>
      <c r="H41" s="1">
        <v>45</v>
      </c>
      <c r="I41" s="1" t="s">
        <v>33</v>
      </c>
      <c r="J41" s="1">
        <v>569</v>
      </c>
      <c r="K41" s="1">
        <f t="shared" si="11"/>
        <v>2</v>
      </c>
      <c r="L41" s="1"/>
      <c r="M41" s="1"/>
      <c r="N41" s="1">
        <v>226.68000000000009</v>
      </c>
      <c r="O41" s="1">
        <v>140.91999999999979</v>
      </c>
      <c r="P41" s="1">
        <f t="shared" si="4"/>
        <v>114.2</v>
      </c>
      <c r="Q41" s="5">
        <f t="shared" si="12"/>
        <v>598.40000000000009</v>
      </c>
      <c r="R41" s="5"/>
      <c r="S41" s="1"/>
      <c r="T41" s="1">
        <f t="shared" si="6"/>
        <v>10</v>
      </c>
      <c r="U41" s="1">
        <f t="shared" si="7"/>
        <v>4.7600700525394037</v>
      </c>
      <c r="V41" s="1">
        <v>95</v>
      </c>
      <c r="W41" s="1">
        <v>93.4</v>
      </c>
      <c r="X41" s="1">
        <v>102.4</v>
      </c>
      <c r="Y41" s="1">
        <v>107.4</v>
      </c>
      <c r="Z41" s="1">
        <v>95.8</v>
      </c>
      <c r="AA41" s="1">
        <v>99.6</v>
      </c>
      <c r="AB41" s="1"/>
      <c r="AC41" s="1">
        <f t="shared" si="13"/>
        <v>239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32</v>
      </c>
      <c r="C42" s="1">
        <v>16.218</v>
      </c>
      <c r="D42" s="1">
        <v>51.436999999999998</v>
      </c>
      <c r="E42" s="1">
        <v>19.36</v>
      </c>
      <c r="F42" s="1">
        <v>41.542000000000002</v>
      </c>
      <c r="G42" s="6">
        <v>1</v>
      </c>
      <c r="H42" s="1">
        <v>45</v>
      </c>
      <c r="I42" s="1" t="s">
        <v>33</v>
      </c>
      <c r="J42" s="1">
        <v>26.9</v>
      </c>
      <c r="K42" s="1">
        <f t="shared" si="11"/>
        <v>-7.5399999999999991</v>
      </c>
      <c r="L42" s="1"/>
      <c r="M42" s="1"/>
      <c r="N42" s="1"/>
      <c r="O42" s="1">
        <v>14.3544</v>
      </c>
      <c r="P42" s="1">
        <f t="shared" si="4"/>
        <v>3.8719999999999999</v>
      </c>
      <c r="Q42" s="5"/>
      <c r="R42" s="5"/>
      <c r="S42" s="1"/>
      <c r="T42" s="1">
        <f t="shared" si="6"/>
        <v>14.436053719008266</v>
      </c>
      <c r="U42" s="1">
        <f t="shared" si="7"/>
        <v>14.436053719008266</v>
      </c>
      <c r="V42" s="1">
        <v>4.8920000000000003</v>
      </c>
      <c r="W42" s="1">
        <v>5.2427999999999999</v>
      </c>
      <c r="X42" s="1">
        <v>7.8938000000000006</v>
      </c>
      <c r="Y42" s="1">
        <v>7.3178000000000001</v>
      </c>
      <c r="Z42" s="1">
        <v>4.6456</v>
      </c>
      <c r="AA42" s="1">
        <v>5.8785999999999996</v>
      </c>
      <c r="AB42" s="1"/>
      <c r="AC42" s="1">
        <f t="shared" si="13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41</v>
      </c>
      <c r="C43" s="1">
        <v>21</v>
      </c>
      <c r="D43" s="1"/>
      <c r="E43" s="1">
        <v>11</v>
      </c>
      <c r="F43" s="1"/>
      <c r="G43" s="6">
        <v>0.45</v>
      </c>
      <c r="H43" s="1">
        <v>45</v>
      </c>
      <c r="I43" s="1" t="s">
        <v>33</v>
      </c>
      <c r="J43" s="1">
        <v>13</v>
      </c>
      <c r="K43" s="1">
        <f t="shared" si="11"/>
        <v>-2</v>
      </c>
      <c r="L43" s="1"/>
      <c r="M43" s="1"/>
      <c r="N43" s="1">
        <v>37.4</v>
      </c>
      <c r="O43" s="1">
        <v>27.2</v>
      </c>
      <c r="P43" s="1">
        <f t="shared" si="4"/>
        <v>2.2000000000000002</v>
      </c>
      <c r="Q43" s="5"/>
      <c r="R43" s="5"/>
      <c r="S43" s="1"/>
      <c r="T43" s="1">
        <f t="shared" si="6"/>
        <v>29.36363636363636</v>
      </c>
      <c r="U43" s="1">
        <f t="shared" si="7"/>
        <v>29.36363636363636</v>
      </c>
      <c r="V43" s="1">
        <v>6.6</v>
      </c>
      <c r="W43" s="1">
        <v>5.6</v>
      </c>
      <c r="X43" s="1">
        <v>2.4</v>
      </c>
      <c r="Y43" s="1">
        <v>3.6</v>
      </c>
      <c r="Z43" s="1">
        <v>4.8</v>
      </c>
      <c r="AA43" s="1">
        <v>3.2</v>
      </c>
      <c r="AB43" s="1"/>
      <c r="AC43" s="1">
        <f t="shared" si="1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41</v>
      </c>
      <c r="C44" s="1">
        <v>85</v>
      </c>
      <c r="D44" s="1">
        <v>30</v>
      </c>
      <c r="E44" s="1">
        <v>52</v>
      </c>
      <c r="F44" s="1">
        <v>37</v>
      </c>
      <c r="G44" s="6">
        <v>0.35</v>
      </c>
      <c r="H44" s="1">
        <v>40</v>
      </c>
      <c r="I44" s="1" t="s">
        <v>33</v>
      </c>
      <c r="J44" s="1">
        <v>56</v>
      </c>
      <c r="K44" s="1">
        <f t="shared" si="11"/>
        <v>-4</v>
      </c>
      <c r="L44" s="1"/>
      <c r="M44" s="1"/>
      <c r="N44" s="1">
        <v>48.399999999999977</v>
      </c>
      <c r="O44" s="1">
        <v>22.599999999999991</v>
      </c>
      <c r="P44" s="1">
        <f t="shared" si="4"/>
        <v>10.4</v>
      </c>
      <c r="Q44" s="5"/>
      <c r="R44" s="5"/>
      <c r="S44" s="1"/>
      <c r="T44" s="1">
        <f t="shared" si="6"/>
        <v>10.384615384615381</v>
      </c>
      <c r="U44" s="1">
        <f t="shared" si="7"/>
        <v>10.384615384615381</v>
      </c>
      <c r="V44" s="1">
        <v>13.6</v>
      </c>
      <c r="W44" s="1">
        <v>13.8</v>
      </c>
      <c r="X44" s="1">
        <v>12.8</v>
      </c>
      <c r="Y44" s="1">
        <v>9.4</v>
      </c>
      <c r="Z44" s="1">
        <v>16.2</v>
      </c>
      <c r="AA44" s="1">
        <v>16.600000000000001</v>
      </c>
      <c r="AB44" s="1"/>
      <c r="AC44" s="1">
        <f t="shared" si="13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32</v>
      </c>
      <c r="C45" s="1">
        <v>-1.6E-2</v>
      </c>
      <c r="D45" s="1">
        <v>195.36500000000001</v>
      </c>
      <c r="E45" s="1">
        <v>122.236</v>
      </c>
      <c r="F45" s="1">
        <v>39.716999999999999</v>
      </c>
      <c r="G45" s="6">
        <v>1</v>
      </c>
      <c r="H45" s="1">
        <v>40</v>
      </c>
      <c r="I45" s="1" t="s">
        <v>33</v>
      </c>
      <c r="J45" s="1">
        <v>122.6</v>
      </c>
      <c r="K45" s="1">
        <f t="shared" si="11"/>
        <v>-0.36399999999999011</v>
      </c>
      <c r="L45" s="1"/>
      <c r="M45" s="1"/>
      <c r="N45" s="1">
        <v>21.78259999999997</v>
      </c>
      <c r="O45" s="1"/>
      <c r="P45" s="1">
        <f t="shared" si="4"/>
        <v>24.447200000000002</v>
      </c>
      <c r="Q45" s="5">
        <f t="shared" si="12"/>
        <v>182.97240000000005</v>
      </c>
      <c r="R45" s="5"/>
      <c r="S45" s="1"/>
      <c r="T45" s="1">
        <f t="shared" si="6"/>
        <v>10</v>
      </c>
      <c r="U45" s="1">
        <f t="shared" si="7"/>
        <v>2.5156091495140536</v>
      </c>
      <c r="V45" s="1">
        <v>15.175800000000001</v>
      </c>
      <c r="W45" s="1">
        <v>18.272600000000001</v>
      </c>
      <c r="X45" s="1">
        <v>21.532399999999999</v>
      </c>
      <c r="Y45" s="1">
        <v>19.6876</v>
      </c>
      <c r="Z45" s="1">
        <v>14.344200000000001</v>
      </c>
      <c r="AA45" s="1">
        <v>15.4956</v>
      </c>
      <c r="AB45" s="1"/>
      <c r="AC45" s="1">
        <f t="shared" si="13"/>
        <v>183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41</v>
      </c>
      <c r="C46" s="1">
        <v>178</v>
      </c>
      <c r="D46" s="1">
        <v>138</v>
      </c>
      <c r="E46" s="1">
        <v>182</v>
      </c>
      <c r="F46" s="1">
        <v>67</v>
      </c>
      <c r="G46" s="6">
        <v>0.4</v>
      </c>
      <c r="H46" s="1">
        <v>40</v>
      </c>
      <c r="I46" s="1" t="s">
        <v>33</v>
      </c>
      <c r="J46" s="1">
        <v>182</v>
      </c>
      <c r="K46" s="1">
        <f t="shared" si="11"/>
        <v>0</v>
      </c>
      <c r="L46" s="1"/>
      <c r="M46" s="1"/>
      <c r="N46" s="1">
        <v>66.600000000000023</v>
      </c>
      <c r="O46" s="1">
        <v>17</v>
      </c>
      <c r="P46" s="1">
        <f t="shared" si="4"/>
        <v>36.4</v>
      </c>
      <c r="Q46" s="5">
        <f t="shared" si="12"/>
        <v>213.39999999999998</v>
      </c>
      <c r="R46" s="5"/>
      <c r="S46" s="1"/>
      <c r="T46" s="1">
        <f t="shared" si="6"/>
        <v>10</v>
      </c>
      <c r="U46" s="1">
        <f t="shared" si="7"/>
        <v>4.1373626373626378</v>
      </c>
      <c r="V46" s="1">
        <v>29</v>
      </c>
      <c r="W46" s="1">
        <v>29.8</v>
      </c>
      <c r="X46" s="1">
        <v>32.4</v>
      </c>
      <c r="Y46" s="1">
        <v>32.6</v>
      </c>
      <c r="Z46" s="1">
        <v>35.799999999999997</v>
      </c>
      <c r="AA46" s="1">
        <v>40.6</v>
      </c>
      <c r="AB46" s="1"/>
      <c r="AC46" s="1">
        <f t="shared" si="13"/>
        <v>85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41</v>
      </c>
      <c r="C47" s="1">
        <v>677</v>
      </c>
      <c r="D47" s="1">
        <v>131</v>
      </c>
      <c r="E47" s="1">
        <v>268</v>
      </c>
      <c r="F47" s="1">
        <v>475</v>
      </c>
      <c r="G47" s="6">
        <v>0.4</v>
      </c>
      <c r="H47" s="1">
        <v>45</v>
      </c>
      <c r="I47" s="1" t="s">
        <v>33</v>
      </c>
      <c r="J47" s="1">
        <v>276</v>
      </c>
      <c r="K47" s="1">
        <f t="shared" si="11"/>
        <v>-8</v>
      </c>
      <c r="L47" s="1"/>
      <c r="M47" s="1"/>
      <c r="N47" s="1"/>
      <c r="O47" s="1"/>
      <c r="P47" s="1">
        <f t="shared" si="4"/>
        <v>53.6</v>
      </c>
      <c r="Q47" s="5">
        <f t="shared" si="12"/>
        <v>61</v>
      </c>
      <c r="R47" s="5"/>
      <c r="S47" s="1"/>
      <c r="T47" s="1">
        <f t="shared" si="6"/>
        <v>10</v>
      </c>
      <c r="U47" s="1">
        <f t="shared" si="7"/>
        <v>8.8619402985074629</v>
      </c>
      <c r="V47" s="1">
        <v>53.6</v>
      </c>
      <c r="W47" s="1">
        <v>29.4</v>
      </c>
      <c r="X47" s="1">
        <v>33.6</v>
      </c>
      <c r="Y47" s="1">
        <v>67.2</v>
      </c>
      <c r="Z47" s="1">
        <v>83.6</v>
      </c>
      <c r="AA47" s="1">
        <v>56</v>
      </c>
      <c r="AB47" s="1" t="s">
        <v>86</v>
      </c>
      <c r="AC47" s="1">
        <f t="shared" si="13"/>
        <v>24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32</v>
      </c>
      <c r="C48" s="1">
        <v>86.087000000000003</v>
      </c>
      <c r="D48" s="1">
        <v>68.914000000000001</v>
      </c>
      <c r="E48" s="1">
        <v>116.04900000000001</v>
      </c>
      <c r="F48" s="1">
        <v>-1.4790000000000001</v>
      </c>
      <c r="G48" s="6">
        <v>1</v>
      </c>
      <c r="H48" s="1">
        <v>40</v>
      </c>
      <c r="I48" s="1" t="s">
        <v>33</v>
      </c>
      <c r="J48" s="1">
        <v>114.8</v>
      </c>
      <c r="K48" s="1">
        <f t="shared" si="11"/>
        <v>1.2490000000000094</v>
      </c>
      <c r="L48" s="1"/>
      <c r="M48" s="1"/>
      <c r="N48" s="1">
        <v>109.20632000000001</v>
      </c>
      <c r="O48" s="1">
        <v>65.066680000000019</v>
      </c>
      <c r="P48" s="1">
        <f t="shared" si="4"/>
        <v>23.209800000000001</v>
      </c>
      <c r="Q48" s="5">
        <f t="shared" si="12"/>
        <v>59.303999999999988</v>
      </c>
      <c r="R48" s="5"/>
      <c r="S48" s="1"/>
      <c r="T48" s="1">
        <f t="shared" si="6"/>
        <v>10</v>
      </c>
      <c r="U48" s="1">
        <f t="shared" si="7"/>
        <v>7.4448724245792741</v>
      </c>
      <c r="V48" s="1">
        <v>24.225200000000001</v>
      </c>
      <c r="W48" s="1">
        <v>21.615400000000001</v>
      </c>
      <c r="X48" s="1">
        <v>18.206199999999999</v>
      </c>
      <c r="Y48" s="1">
        <v>18.937200000000001</v>
      </c>
      <c r="Z48" s="1">
        <v>20.703199999999999</v>
      </c>
      <c r="AA48" s="1">
        <v>19.834199999999999</v>
      </c>
      <c r="AB48" s="1"/>
      <c r="AC48" s="1">
        <f t="shared" si="13"/>
        <v>59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41</v>
      </c>
      <c r="C49" s="1">
        <v>34</v>
      </c>
      <c r="D49" s="1">
        <v>96</v>
      </c>
      <c r="E49" s="1">
        <v>54</v>
      </c>
      <c r="F49" s="1">
        <v>52</v>
      </c>
      <c r="G49" s="6">
        <v>0.35</v>
      </c>
      <c r="H49" s="1">
        <v>40</v>
      </c>
      <c r="I49" s="1" t="s">
        <v>33</v>
      </c>
      <c r="J49" s="1">
        <v>63</v>
      </c>
      <c r="K49" s="1">
        <f t="shared" si="11"/>
        <v>-9</v>
      </c>
      <c r="L49" s="1"/>
      <c r="M49" s="1"/>
      <c r="N49" s="1">
        <v>64.400000000000006</v>
      </c>
      <c r="O49" s="1">
        <v>26.800000000000011</v>
      </c>
      <c r="P49" s="1">
        <f t="shared" si="4"/>
        <v>10.8</v>
      </c>
      <c r="Q49" s="5"/>
      <c r="R49" s="5"/>
      <c r="S49" s="1"/>
      <c r="T49" s="1">
        <f t="shared" si="6"/>
        <v>13.25925925925926</v>
      </c>
      <c r="U49" s="1">
        <f t="shared" si="7"/>
        <v>13.25925925925926</v>
      </c>
      <c r="V49" s="1">
        <v>16.8</v>
      </c>
      <c r="W49" s="1">
        <v>16.600000000000001</v>
      </c>
      <c r="X49" s="1">
        <v>14.6</v>
      </c>
      <c r="Y49" s="1">
        <v>11.2</v>
      </c>
      <c r="Z49" s="1">
        <v>12.2</v>
      </c>
      <c r="AA49" s="1">
        <v>13.2</v>
      </c>
      <c r="AB49" s="1"/>
      <c r="AC49" s="1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41</v>
      </c>
      <c r="C50" s="1">
        <v>375</v>
      </c>
      <c r="D50" s="1">
        <v>137</v>
      </c>
      <c r="E50" s="1">
        <v>372</v>
      </c>
      <c r="F50" s="1">
        <v>3</v>
      </c>
      <c r="G50" s="6">
        <v>0.4</v>
      </c>
      <c r="H50" s="1">
        <v>40</v>
      </c>
      <c r="I50" s="1" t="s">
        <v>33</v>
      </c>
      <c r="J50" s="1">
        <v>478</v>
      </c>
      <c r="K50" s="1">
        <f t="shared" si="11"/>
        <v>-106</v>
      </c>
      <c r="L50" s="1"/>
      <c r="M50" s="1"/>
      <c r="N50" s="1">
        <v>128.1999999999999</v>
      </c>
      <c r="O50" s="1">
        <v>583.6</v>
      </c>
      <c r="P50" s="1">
        <f t="shared" si="4"/>
        <v>74.400000000000006</v>
      </c>
      <c r="Q50" s="5">
        <f t="shared" si="12"/>
        <v>29.200000000000074</v>
      </c>
      <c r="R50" s="5"/>
      <c r="S50" s="1"/>
      <c r="T50" s="1">
        <f t="shared" si="6"/>
        <v>10</v>
      </c>
      <c r="U50" s="1">
        <f t="shared" si="7"/>
        <v>9.6075268817204282</v>
      </c>
      <c r="V50" s="1">
        <v>93</v>
      </c>
      <c r="W50" s="1">
        <v>87.6</v>
      </c>
      <c r="X50" s="1">
        <v>102.2</v>
      </c>
      <c r="Y50" s="1">
        <v>106.2</v>
      </c>
      <c r="Z50" s="1">
        <v>101.8</v>
      </c>
      <c r="AA50" s="1">
        <v>100.8</v>
      </c>
      <c r="AB50" s="1"/>
      <c r="AC50" s="1">
        <f t="shared" si="13"/>
        <v>12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32</v>
      </c>
      <c r="C51" s="1">
        <v>78.290999999999997</v>
      </c>
      <c r="D51" s="1">
        <v>64.849000000000004</v>
      </c>
      <c r="E51" s="1">
        <v>113.026</v>
      </c>
      <c r="F51" s="1">
        <v>-1.3089999999999999</v>
      </c>
      <c r="G51" s="6">
        <v>1</v>
      </c>
      <c r="H51" s="1">
        <v>50</v>
      </c>
      <c r="I51" s="1" t="s">
        <v>33</v>
      </c>
      <c r="J51" s="1">
        <v>121.7</v>
      </c>
      <c r="K51" s="1">
        <f t="shared" si="11"/>
        <v>-8.6740000000000066</v>
      </c>
      <c r="L51" s="1"/>
      <c r="M51" s="1"/>
      <c r="N51" s="1">
        <v>172.60239999999999</v>
      </c>
      <c r="O51" s="1">
        <v>47.530000000000022</v>
      </c>
      <c r="P51" s="1">
        <f t="shared" si="4"/>
        <v>22.6052</v>
      </c>
      <c r="Q51" s="5">
        <v>10</v>
      </c>
      <c r="R51" s="5"/>
      <c r="S51" s="1"/>
      <c r="T51" s="1">
        <f t="shared" si="6"/>
        <v>10.122600109709271</v>
      </c>
      <c r="U51" s="1">
        <f t="shared" si="7"/>
        <v>9.6802240192522078</v>
      </c>
      <c r="V51" s="1">
        <v>28.065999999999999</v>
      </c>
      <c r="W51" s="1">
        <v>25.998000000000001</v>
      </c>
      <c r="X51" s="1">
        <v>18.285599999999999</v>
      </c>
      <c r="Y51" s="1">
        <v>19.076000000000001</v>
      </c>
      <c r="Z51" s="1">
        <v>22.4148</v>
      </c>
      <c r="AA51" s="1">
        <v>25.144400000000001</v>
      </c>
      <c r="AB51" s="1"/>
      <c r="AC51" s="1">
        <f t="shared" si="13"/>
        <v>10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32</v>
      </c>
      <c r="C52" s="1">
        <v>96.040999999999997</v>
      </c>
      <c r="D52" s="1">
        <v>76.36</v>
      </c>
      <c r="E52" s="1">
        <v>76.77</v>
      </c>
      <c r="F52" s="1">
        <v>47.17</v>
      </c>
      <c r="G52" s="6">
        <v>1</v>
      </c>
      <c r="H52" s="1">
        <v>50</v>
      </c>
      <c r="I52" s="1" t="s">
        <v>33</v>
      </c>
      <c r="J52" s="1">
        <v>74.3</v>
      </c>
      <c r="K52" s="1">
        <f t="shared" si="11"/>
        <v>2.4699999999999989</v>
      </c>
      <c r="L52" s="1"/>
      <c r="M52" s="1"/>
      <c r="N52" s="1">
        <v>74.663199999999989</v>
      </c>
      <c r="O52" s="1">
        <v>10</v>
      </c>
      <c r="P52" s="1">
        <f t="shared" si="4"/>
        <v>15.353999999999999</v>
      </c>
      <c r="Q52" s="5">
        <f t="shared" si="12"/>
        <v>21.706800000000001</v>
      </c>
      <c r="R52" s="5"/>
      <c r="S52" s="1"/>
      <c r="T52" s="1">
        <f t="shared" si="6"/>
        <v>9.9999999999999982</v>
      </c>
      <c r="U52" s="1">
        <f t="shared" si="7"/>
        <v>8.5862446268073462</v>
      </c>
      <c r="V52" s="1">
        <v>19.6814</v>
      </c>
      <c r="W52" s="1">
        <v>19.949000000000002</v>
      </c>
      <c r="X52" s="1">
        <v>19.5578</v>
      </c>
      <c r="Y52" s="1">
        <v>20.6694</v>
      </c>
      <c r="Z52" s="1">
        <v>13.898999999999999</v>
      </c>
      <c r="AA52" s="1">
        <v>15.996600000000001</v>
      </c>
      <c r="AB52" s="1"/>
      <c r="AC52" s="1">
        <f t="shared" si="13"/>
        <v>22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9" t="s">
        <v>92</v>
      </c>
      <c r="B53" s="9" t="s">
        <v>32</v>
      </c>
      <c r="C53" s="9">
        <v>-2.2309999999999999</v>
      </c>
      <c r="D53" s="9"/>
      <c r="E53" s="9">
        <v>-0.79400000000000004</v>
      </c>
      <c r="F53" s="9">
        <v>-2.2309999999999999</v>
      </c>
      <c r="G53" s="10">
        <v>0</v>
      </c>
      <c r="H53" s="9">
        <v>40</v>
      </c>
      <c r="I53" s="9" t="s">
        <v>45</v>
      </c>
      <c r="J53" s="9"/>
      <c r="K53" s="9">
        <f t="shared" si="11"/>
        <v>-0.79400000000000004</v>
      </c>
      <c r="L53" s="9"/>
      <c r="M53" s="9"/>
      <c r="N53" s="9"/>
      <c r="O53" s="9"/>
      <c r="P53" s="9">
        <f t="shared" si="4"/>
        <v>-0.1588</v>
      </c>
      <c r="Q53" s="11"/>
      <c r="R53" s="11"/>
      <c r="S53" s="9"/>
      <c r="T53" s="9">
        <f t="shared" si="6"/>
        <v>14.049118387909319</v>
      </c>
      <c r="U53" s="9">
        <f t="shared" si="7"/>
        <v>14.049118387909319</v>
      </c>
      <c r="V53" s="9">
        <v>-0.29880000000000001</v>
      </c>
      <c r="W53" s="9">
        <v>-0.14000000000000001</v>
      </c>
      <c r="X53" s="9">
        <v>2.8530000000000002</v>
      </c>
      <c r="Y53" s="9">
        <v>2.8530000000000002</v>
      </c>
      <c r="Z53" s="9">
        <v>5.83</v>
      </c>
      <c r="AA53" s="9">
        <v>7.9024000000000001</v>
      </c>
      <c r="AB53" s="9" t="s">
        <v>46</v>
      </c>
      <c r="AC53" s="9">
        <f t="shared" si="13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32</v>
      </c>
      <c r="C54" s="1">
        <v>155.03100000000001</v>
      </c>
      <c r="D54" s="1">
        <v>88.882999999999996</v>
      </c>
      <c r="E54" s="1">
        <v>190.422</v>
      </c>
      <c r="F54" s="1">
        <v>25.015000000000001</v>
      </c>
      <c r="G54" s="6">
        <v>1</v>
      </c>
      <c r="H54" s="1">
        <v>40</v>
      </c>
      <c r="I54" s="1" t="s">
        <v>94</v>
      </c>
      <c r="J54" s="1">
        <v>180.2</v>
      </c>
      <c r="K54" s="1">
        <f t="shared" si="11"/>
        <v>10.222000000000008</v>
      </c>
      <c r="L54" s="1"/>
      <c r="M54" s="1"/>
      <c r="N54" s="1">
        <v>172.715</v>
      </c>
      <c r="O54" s="1">
        <v>38.660799999999973</v>
      </c>
      <c r="P54" s="1">
        <f t="shared" si="4"/>
        <v>38.084400000000002</v>
      </c>
      <c r="Q54" s="5">
        <f>10*P54-O54-N54-F54</f>
        <v>144.45320000000004</v>
      </c>
      <c r="R54" s="5"/>
      <c r="S54" s="1"/>
      <c r="T54" s="1">
        <f t="shared" si="6"/>
        <v>10</v>
      </c>
      <c r="U54" s="1">
        <f t="shared" si="7"/>
        <v>6.207024398441356</v>
      </c>
      <c r="V54" s="1">
        <v>38.4238</v>
      </c>
      <c r="W54" s="1">
        <v>37.815800000000003</v>
      </c>
      <c r="X54" s="1">
        <v>30.924199999999999</v>
      </c>
      <c r="Y54" s="1">
        <v>29.560199999999998</v>
      </c>
      <c r="Z54" s="1">
        <v>39.506599999999999</v>
      </c>
      <c r="AA54" s="1">
        <v>42.490600000000001</v>
      </c>
      <c r="AB54" s="1"/>
      <c r="AC54" s="1">
        <f t="shared" si="13"/>
        <v>144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9" t="s">
        <v>95</v>
      </c>
      <c r="B55" s="9" t="s">
        <v>41</v>
      </c>
      <c r="C55" s="9"/>
      <c r="D55" s="9"/>
      <c r="E55" s="9">
        <v>1</v>
      </c>
      <c r="F55" s="9">
        <v>-1</v>
      </c>
      <c r="G55" s="10">
        <v>0</v>
      </c>
      <c r="H55" s="9" t="e">
        <v>#N/A</v>
      </c>
      <c r="I55" s="9" t="s">
        <v>45</v>
      </c>
      <c r="J55" s="9">
        <v>1</v>
      </c>
      <c r="K55" s="9">
        <f t="shared" si="11"/>
        <v>0</v>
      </c>
      <c r="L55" s="9"/>
      <c r="M55" s="9"/>
      <c r="N55" s="9"/>
      <c r="O55" s="9"/>
      <c r="P55" s="9">
        <f t="shared" si="4"/>
        <v>0.2</v>
      </c>
      <c r="Q55" s="11"/>
      <c r="R55" s="11"/>
      <c r="S55" s="9"/>
      <c r="T55" s="9">
        <f t="shared" si="6"/>
        <v>-5</v>
      </c>
      <c r="U55" s="9">
        <f t="shared" si="7"/>
        <v>-5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/>
      <c r="AC55" s="9">
        <f t="shared" si="13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41</v>
      </c>
      <c r="C56" s="1">
        <v>50</v>
      </c>
      <c r="D56" s="1">
        <v>21</v>
      </c>
      <c r="E56" s="1">
        <v>39</v>
      </c>
      <c r="F56" s="1">
        <v>14</v>
      </c>
      <c r="G56" s="6">
        <v>0.45</v>
      </c>
      <c r="H56" s="1">
        <v>50</v>
      </c>
      <c r="I56" s="1" t="s">
        <v>33</v>
      </c>
      <c r="J56" s="1">
        <v>40</v>
      </c>
      <c r="K56" s="1">
        <f t="shared" si="11"/>
        <v>-1</v>
      </c>
      <c r="L56" s="1"/>
      <c r="M56" s="1"/>
      <c r="N56" s="1">
        <v>56</v>
      </c>
      <c r="O56" s="1">
        <v>10</v>
      </c>
      <c r="P56" s="1">
        <f t="shared" si="4"/>
        <v>7.8</v>
      </c>
      <c r="Q56" s="5"/>
      <c r="R56" s="5"/>
      <c r="S56" s="1"/>
      <c r="T56" s="1">
        <f t="shared" si="6"/>
        <v>10.256410256410257</v>
      </c>
      <c r="U56" s="1">
        <f t="shared" si="7"/>
        <v>10.256410256410257</v>
      </c>
      <c r="V56" s="1">
        <v>10.199999999999999</v>
      </c>
      <c r="W56" s="1">
        <v>9.6</v>
      </c>
      <c r="X56" s="1">
        <v>6.2</v>
      </c>
      <c r="Y56" s="1">
        <v>6.4</v>
      </c>
      <c r="Z56" s="1">
        <v>7.4</v>
      </c>
      <c r="AA56" s="1">
        <v>9.8000000000000007</v>
      </c>
      <c r="AB56" s="1"/>
      <c r="AC56" s="1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32</v>
      </c>
      <c r="C57" s="1">
        <v>15.478999999999999</v>
      </c>
      <c r="D57" s="1">
        <v>78.155000000000001</v>
      </c>
      <c r="E57" s="1">
        <v>30.922999999999998</v>
      </c>
      <c r="F57" s="1">
        <v>60.012</v>
      </c>
      <c r="G57" s="6">
        <v>1</v>
      </c>
      <c r="H57" s="1">
        <v>40</v>
      </c>
      <c r="I57" s="1" t="s">
        <v>33</v>
      </c>
      <c r="J57" s="1">
        <v>31.256</v>
      </c>
      <c r="K57" s="1">
        <f t="shared" si="11"/>
        <v>-0.33300000000000196</v>
      </c>
      <c r="L57" s="1"/>
      <c r="M57" s="1"/>
      <c r="N57" s="1"/>
      <c r="O57" s="1"/>
      <c r="P57" s="1">
        <f t="shared" si="4"/>
        <v>6.1845999999999997</v>
      </c>
      <c r="Q57" s="5"/>
      <c r="R57" s="5"/>
      <c r="S57" s="1"/>
      <c r="T57" s="1">
        <f t="shared" si="6"/>
        <v>9.7034569737735676</v>
      </c>
      <c r="U57" s="1">
        <f t="shared" si="7"/>
        <v>9.7034569737735676</v>
      </c>
      <c r="V57" s="1">
        <v>3.9098000000000002</v>
      </c>
      <c r="W57" s="1">
        <v>5.2812000000000001</v>
      </c>
      <c r="X57" s="1">
        <v>7.5103999999999997</v>
      </c>
      <c r="Y57" s="1">
        <v>5.6031999999999993</v>
      </c>
      <c r="Z57" s="1">
        <v>4.3183999999999996</v>
      </c>
      <c r="AA57" s="1">
        <v>4.5752000000000006</v>
      </c>
      <c r="AB57" s="1"/>
      <c r="AC57" s="1">
        <f t="shared" si="13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41</v>
      </c>
      <c r="C58" s="1">
        <v>305</v>
      </c>
      <c r="D58" s="1"/>
      <c r="E58" s="1">
        <v>240</v>
      </c>
      <c r="F58" s="1">
        <v>29</v>
      </c>
      <c r="G58" s="6">
        <v>0.4</v>
      </c>
      <c r="H58" s="1">
        <v>40</v>
      </c>
      <c r="I58" s="1" t="s">
        <v>33</v>
      </c>
      <c r="J58" s="1">
        <v>249</v>
      </c>
      <c r="K58" s="1">
        <f t="shared" si="11"/>
        <v>-9</v>
      </c>
      <c r="L58" s="1"/>
      <c r="M58" s="1"/>
      <c r="N58" s="1"/>
      <c r="O58" s="1">
        <v>485.4</v>
      </c>
      <c r="P58" s="1">
        <f t="shared" si="4"/>
        <v>48</v>
      </c>
      <c r="Q58" s="5"/>
      <c r="R58" s="5"/>
      <c r="S58" s="1"/>
      <c r="T58" s="1">
        <f t="shared" si="6"/>
        <v>10.716666666666667</v>
      </c>
      <c r="U58" s="1">
        <f t="shared" si="7"/>
        <v>10.716666666666667</v>
      </c>
      <c r="V58" s="1">
        <v>52.4</v>
      </c>
      <c r="W58" s="1">
        <v>15.8</v>
      </c>
      <c r="X58" s="1">
        <v>13.4</v>
      </c>
      <c r="Y58" s="1">
        <v>14.2</v>
      </c>
      <c r="Z58" s="1">
        <v>18.600000000000001</v>
      </c>
      <c r="AA58" s="1">
        <v>19.8</v>
      </c>
      <c r="AB58" s="17" t="s">
        <v>86</v>
      </c>
      <c r="AC58" s="1">
        <f t="shared" si="13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41</v>
      </c>
      <c r="C59" s="1">
        <v>157</v>
      </c>
      <c r="D59" s="1"/>
      <c r="E59" s="1">
        <v>126</v>
      </c>
      <c r="F59" s="1">
        <v>5</v>
      </c>
      <c r="G59" s="6">
        <v>0.4</v>
      </c>
      <c r="H59" s="1">
        <v>40</v>
      </c>
      <c r="I59" s="1" t="s">
        <v>33</v>
      </c>
      <c r="J59" s="1">
        <v>124</v>
      </c>
      <c r="K59" s="1">
        <f t="shared" si="11"/>
        <v>2</v>
      </c>
      <c r="L59" s="1"/>
      <c r="M59" s="1"/>
      <c r="N59" s="1">
        <v>23</v>
      </c>
      <c r="O59" s="1">
        <v>50.600000000000023</v>
      </c>
      <c r="P59" s="1">
        <f t="shared" si="4"/>
        <v>25.2</v>
      </c>
      <c r="Q59" s="5">
        <f t="shared" ref="Q59" si="14">10*P59-O59-N59-F59</f>
        <v>173.39999999999998</v>
      </c>
      <c r="R59" s="5"/>
      <c r="S59" s="1"/>
      <c r="T59" s="1">
        <f t="shared" si="6"/>
        <v>10</v>
      </c>
      <c r="U59" s="1">
        <f t="shared" si="7"/>
        <v>3.11904761904762</v>
      </c>
      <c r="V59" s="1">
        <v>17.600000000000001</v>
      </c>
      <c r="W59" s="1">
        <v>15.6</v>
      </c>
      <c r="X59" s="1">
        <v>13</v>
      </c>
      <c r="Y59" s="1">
        <v>13.8</v>
      </c>
      <c r="Z59" s="1">
        <v>25</v>
      </c>
      <c r="AA59" s="1">
        <v>26.2</v>
      </c>
      <c r="AB59" s="1"/>
      <c r="AC59" s="1">
        <f t="shared" si="13"/>
        <v>69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100</v>
      </c>
      <c r="B60" s="13" t="s">
        <v>32</v>
      </c>
      <c r="C60" s="13"/>
      <c r="D60" s="13"/>
      <c r="E60" s="13"/>
      <c r="F60" s="13"/>
      <c r="G60" s="14">
        <v>0</v>
      </c>
      <c r="H60" s="13">
        <v>50</v>
      </c>
      <c r="I60" s="13" t="s">
        <v>33</v>
      </c>
      <c r="J60" s="13"/>
      <c r="K60" s="13">
        <f t="shared" si="11"/>
        <v>0</v>
      </c>
      <c r="L60" s="13"/>
      <c r="M60" s="13"/>
      <c r="N60" s="13"/>
      <c r="O60" s="13"/>
      <c r="P60" s="13">
        <f t="shared" si="4"/>
        <v>0</v>
      </c>
      <c r="Q60" s="15"/>
      <c r="R60" s="15"/>
      <c r="S60" s="13"/>
      <c r="T60" s="13" t="e">
        <f t="shared" si="6"/>
        <v>#DIV/0!</v>
      </c>
      <c r="U60" s="13" t="e">
        <f t="shared" si="7"/>
        <v>#DIV/0!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 t="s">
        <v>68</v>
      </c>
      <c r="AC60" s="13">
        <f t="shared" si="13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32</v>
      </c>
      <c r="C61" s="1">
        <v>129.98500000000001</v>
      </c>
      <c r="D61" s="1">
        <v>32.92</v>
      </c>
      <c r="E61" s="1">
        <v>72.367999999999995</v>
      </c>
      <c r="F61" s="1">
        <v>52.396000000000001</v>
      </c>
      <c r="G61" s="6">
        <v>1</v>
      </c>
      <c r="H61" s="1">
        <v>50</v>
      </c>
      <c r="I61" s="1" t="s">
        <v>33</v>
      </c>
      <c r="J61" s="1">
        <v>69.2</v>
      </c>
      <c r="K61" s="1">
        <f t="shared" si="11"/>
        <v>3.1679999999999922</v>
      </c>
      <c r="L61" s="1"/>
      <c r="M61" s="1"/>
      <c r="N61" s="1">
        <v>73.101999999999975</v>
      </c>
      <c r="O61" s="1">
        <v>5</v>
      </c>
      <c r="P61" s="1">
        <f t="shared" si="4"/>
        <v>14.473599999999999</v>
      </c>
      <c r="Q61" s="5">
        <f t="shared" ref="Q61:Q65" si="15">10*P61-O61-N61-F61</f>
        <v>14.238000000000014</v>
      </c>
      <c r="R61" s="5"/>
      <c r="S61" s="1"/>
      <c r="T61" s="1">
        <f t="shared" si="6"/>
        <v>10</v>
      </c>
      <c r="U61" s="1">
        <f t="shared" si="7"/>
        <v>9.0162779128896755</v>
      </c>
      <c r="V61" s="1">
        <v>17.7638</v>
      </c>
      <c r="W61" s="1">
        <v>17.994599999999998</v>
      </c>
      <c r="X61" s="1">
        <v>15.9428</v>
      </c>
      <c r="Y61" s="1">
        <v>14.544</v>
      </c>
      <c r="Z61" s="1">
        <v>16.787600000000001</v>
      </c>
      <c r="AA61" s="1">
        <v>21.318000000000001</v>
      </c>
      <c r="AB61" s="1"/>
      <c r="AC61" s="1">
        <f t="shared" si="13"/>
        <v>14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32</v>
      </c>
      <c r="C62" s="1">
        <v>113.044</v>
      </c>
      <c r="D62" s="1"/>
      <c r="E62" s="1">
        <v>61.686</v>
      </c>
      <c r="F62" s="1">
        <v>17.637</v>
      </c>
      <c r="G62" s="6">
        <v>1</v>
      </c>
      <c r="H62" s="1">
        <v>50</v>
      </c>
      <c r="I62" s="1" t="s">
        <v>33</v>
      </c>
      <c r="J62" s="1">
        <v>60.1</v>
      </c>
      <c r="K62" s="1">
        <f t="shared" si="11"/>
        <v>1.5859999999999985</v>
      </c>
      <c r="L62" s="1"/>
      <c r="M62" s="1"/>
      <c r="N62" s="1">
        <v>90.718400000000031</v>
      </c>
      <c r="O62" s="1">
        <v>54.935799999999972</v>
      </c>
      <c r="P62" s="1">
        <f t="shared" si="4"/>
        <v>12.337199999999999</v>
      </c>
      <c r="Q62" s="5"/>
      <c r="R62" s="5"/>
      <c r="S62" s="1"/>
      <c r="T62" s="1">
        <f t="shared" si="6"/>
        <v>13.235677463281784</v>
      </c>
      <c r="U62" s="1">
        <f t="shared" si="7"/>
        <v>13.235677463281784</v>
      </c>
      <c r="V62" s="1">
        <v>19.7012</v>
      </c>
      <c r="W62" s="1">
        <v>19.177600000000002</v>
      </c>
      <c r="X62" s="1">
        <v>8.4022000000000006</v>
      </c>
      <c r="Y62" s="1">
        <v>8.692400000000001</v>
      </c>
      <c r="Z62" s="1">
        <v>16.104399999999998</v>
      </c>
      <c r="AA62" s="1">
        <v>19.913399999999999</v>
      </c>
      <c r="AB62" s="1"/>
      <c r="AC62" s="1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41</v>
      </c>
      <c r="C63" s="1">
        <v>16</v>
      </c>
      <c r="D63" s="1">
        <v>30</v>
      </c>
      <c r="E63" s="1">
        <v>21</v>
      </c>
      <c r="F63" s="1">
        <v>6</v>
      </c>
      <c r="G63" s="6">
        <v>0.4</v>
      </c>
      <c r="H63" s="1">
        <v>50</v>
      </c>
      <c r="I63" s="1" t="s">
        <v>33</v>
      </c>
      <c r="J63" s="1">
        <v>22</v>
      </c>
      <c r="K63" s="1">
        <f t="shared" si="11"/>
        <v>-1</v>
      </c>
      <c r="L63" s="1"/>
      <c r="M63" s="1"/>
      <c r="N63" s="1">
        <v>82.4</v>
      </c>
      <c r="O63" s="1">
        <v>14</v>
      </c>
      <c r="P63" s="1">
        <f t="shared" si="4"/>
        <v>4.2</v>
      </c>
      <c r="Q63" s="5"/>
      <c r="R63" s="5"/>
      <c r="S63" s="1"/>
      <c r="T63" s="1">
        <f t="shared" si="6"/>
        <v>24.38095238095238</v>
      </c>
      <c r="U63" s="1">
        <f t="shared" si="7"/>
        <v>24.38095238095238</v>
      </c>
      <c r="V63" s="1">
        <v>10</v>
      </c>
      <c r="W63" s="1">
        <v>10.4</v>
      </c>
      <c r="X63" s="1">
        <v>6.6</v>
      </c>
      <c r="Y63" s="1">
        <v>6.2</v>
      </c>
      <c r="Z63" s="1">
        <v>6.2</v>
      </c>
      <c r="AA63" s="1">
        <v>7.4</v>
      </c>
      <c r="AB63" s="12" t="s">
        <v>34</v>
      </c>
      <c r="AC63" s="1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41</v>
      </c>
      <c r="C64" s="1">
        <v>258</v>
      </c>
      <c r="D64" s="1">
        <v>136</v>
      </c>
      <c r="E64" s="1">
        <v>235</v>
      </c>
      <c r="F64" s="1">
        <v>3</v>
      </c>
      <c r="G64" s="6">
        <v>0.4</v>
      </c>
      <c r="H64" s="1">
        <v>40</v>
      </c>
      <c r="I64" s="1" t="s">
        <v>33</v>
      </c>
      <c r="J64" s="1">
        <v>420</v>
      </c>
      <c r="K64" s="1">
        <f t="shared" si="11"/>
        <v>-185</v>
      </c>
      <c r="L64" s="1"/>
      <c r="M64" s="1"/>
      <c r="N64" s="1">
        <v>367.2</v>
      </c>
      <c r="O64" s="1">
        <v>735</v>
      </c>
      <c r="P64" s="1">
        <f t="shared" si="4"/>
        <v>47</v>
      </c>
      <c r="Q64" s="5"/>
      <c r="R64" s="5"/>
      <c r="S64" s="1"/>
      <c r="T64" s="1">
        <f t="shared" si="6"/>
        <v>23.514893617021279</v>
      </c>
      <c r="U64" s="1">
        <f t="shared" si="7"/>
        <v>23.514893617021279</v>
      </c>
      <c r="V64" s="1">
        <v>115</v>
      </c>
      <c r="W64" s="1">
        <v>101.8</v>
      </c>
      <c r="X64" s="1">
        <v>101.8</v>
      </c>
      <c r="Y64" s="1">
        <v>103.4</v>
      </c>
      <c r="Z64" s="1">
        <v>99.2</v>
      </c>
      <c r="AA64" s="1">
        <v>102.2</v>
      </c>
      <c r="AB64" s="12" t="s">
        <v>34</v>
      </c>
      <c r="AC64" s="1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41</v>
      </c>
      <c r="C65" s="1">
        <v>720</v>
      </c>
      <c r="D65" s="1">
        <v>12</v>
      </c>
      <c r="E65" s="1">
        <v>389</v>
      </c>
      <c r="F65" s="1">
        <v>237</v>
      </c>
      <c r="G65" s="6">
        <v>0.4</v>
      </c>
      <c r="H65" s="1">
        <v>40</v>
      </c>
      <c r="I65" s="1" t="s">
        <v>33</v>
      </c>
      <c r="J65" s="1">
        <v>404</v>
      </c>
      <c r="K65" s="1">
        <f t="shared" si="11"/>
        <v>-15</v>
      </c>
      <c r="L65" s="1"/>
      <c r="M65" s="1"/>
      <c r="N65" s="1">
        <v>51.399999999999856</v>
      </c>
      <c r="O65" s="1">
        <v>266.2</v>
      </c>
      <c r="P65" s="1">
        <f t="shared" si="4"/>
        <v>77.8</v>
      </c>
      <c r="Q65" s="5">
        <f t="shared" si="15"/>
        <v>223.40000000000015</v>
      </c>
      <c r="R65" s="5"/>
      <c r="S65" s="1"/>
      <c r="T65" s="1">
        <f t="shared" si="6"/>
        <v>10</v>
      </c>
      <c r="U65" s="1">
        <f t="shared" si="7"/>
        <v>7.1285347043701792</v>
      </c>
      <c r="V65" s="1">
        <v>81.599999999999994</v>
      </c>
      <c r="W65" s="1">
        <v>71.599999999999994</v>
      </c>
      <c r="X65" s="1">
        <v>63.6</v>
      </c>
      <c r="Y65" s="1">
        <v>103.2</v>
      </c>
      <c r="Z65" s="1">
        <v>119.6</v>
      </c>
      <c r="AA65" s="1">
        <v>89.2</v>
      </c>
      <c r="AB65" s="1"/>
      <c r="AC65" s="1">
        <f t="shared" si="13"/>
        <v>89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106</v>
      </c>
      <c r="B66" s="13" t="s">
        <v>32</v>
      </c>
      <c r="C66" s="13"/>
      <c r="D66" s="13"/>
      <c r="E66" s="13"/>
      <c r="F66" s="13"/>
      <c r="G66" s="14">
        <v>0</v>
      </c>
      <c r="H66" s="13">
        <v>40</v>
      </c>
      <c r="I66" s="13" t="s">
        <v>33</v>
      </c>
      <c r="J66" s="13"/>
      <c r="K66" s="13">
        <f t="shared" si="11"/>
        <v>0</v>
      </c>
      <c r="L66" s="13"/>
      <c r="M66" s="13"/>
      <c r="N66" s="13"/>
      <c r="O66" s="13"/>
      <c r="P66" s="13">
        <f t="shared" si="4"/>
        <v>0</v>
      </c>
      <c r="Q66" s="15"/>
      <c r="R66" s="15"/>
      <c r="S66" s="13"/>
      <c r="T66" s="13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-0.32579999999999998</v>
      </c>
      <c r="Y66" s="13">
        <v>-0.32579999999999998</v>
      </c>
      <c r="Z66" s="13">
        <v>0</v>
      </c>
      <c r="AA66" s="13">
        <v>-0.32600000000000001</v>
      </c>
      <c r="AB66" s="13" t="s">
        <v>68</v>
      </c>
      <c r="AC66" s="13">
        <f t="shared" si="13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32</v>
      </c>
      <c r="C67" s="1">
        <v>62.938000000000002</v>
      </c>
      <c r="D67" s="1">
        <v>53.412999999999997</v>
      </c>
      <c r="E67" s="1">
        <v>61.82</v>
      </c>
      <c r="F67" s="1">
        <v>1.7490000000000001</v>
      </c>
      <c r="G67" s="6">
        <v>1</v>
      </c>
      <c r="H67" s="1">
        <v>40</v>
      </c>
      <c r="I67" s="1" t="s">
        <v>33</v>
      </c>
      <c r="J67" s="1">
        <v>114.3</v>
      </c>
      <c r="K67" s="1">
        <f t="shared" si="11"/>
        <v>-52.48</v>
      </c>
      <c r="L67" s="1"/>
      <c r="M67" s="1"/>
      <c r="N67" s="1">
        <v>239.61344000000011</v>
      </c>
      <c r="O67" s="1">
        <v>154.72435999999999</v>
      </c>
      <c r="P67" s="1">
        <f t="shared" si="4"/>
        <v>12.364000000000001</v>
      </c>
      <c r="Q67" s="5"/>
      <c r="R67" s="5"/>
      <c r="S67" s="1"/>
      <c r="T67" s="1">
        <f t="shared" si="6"/>
        <v>32.035490132643162</v>
      </c>
      <c r="U67" s="1">
        <f t="shared" si="7"/>
        <v>32.035490132643162</v>
      </c>
      <c r="V67" s="1">
        <v>39.670200000000001</v>
      </c>
      <c r="W67" s="1">
        <v>40.112400000000001</v>
      </c>
      <c r="X67" s="1">
        <v>30.7134</v>
      </c>
      <c r="Y67" s="1">
        <v>31.946400000000001</v>
      </c>
      <c r="Z67" s="1">
        <v>30.1754</v>
      </c>
      <c r="AA67" s="1">
        <v>29.676400000000001</v>
      </c>
      <c r="AB67" s="12" t="s">
        <v>34</v>
      </c>
      <c r="AC67" s="1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32</v>
      </c>
      <c r="C68" s="1">
        <v>26.077999999999999</v>
      </c>
      <c r="D68" s="1">
        <v>199.15100000000001</v>
      </c>
      <c r="E68" s="1">
        <v>172.37899999999999</v>
      </c>
      <c r="F68" s="1">
        <v>3.7080000000000002</v>
      </c>
      <c r="G68" s="6">
        <v>1</v>
      </c>
      <c r="H68" s="1">
        <v>40</v>
      </c>
      <c r="I68" s="1" t="s">
        <v>33</v>
      </c>
      <c r="J68" s="1">
        <v>181.5</v>
      </c>
      <c r="K68" s="1">
        <f t="shared" ref="K68:K97" si="16">E68-J68</f>
        <v>-9.1210000000000093</v>
      </c>
      <c r="L68" s="1"/>
      <c r="M68" s="1"/>
      <c r="N68" s="1">
        <v>269.44072</v>
      </c>
      <c r="O68" s="1">
        <v>65.929080000000027</v>
      </c>
      <c r="P68" s="1">
        <f t="shared" si="4"/>
        <v>34.4758</v>
      </c>
      <c r="Q68" s="5">
        <v>20</v>
      </c>
      <c r="R68" s="5"/>
      <c r="S68" s="1"/>
      <c r="T68" s="1">
        <f t="shared" si="6"/>
        <v>10.415358019248286</v>
      </c>
      <c r="U68" s="1">
        <f t="shared" si="7"/>
        <v>9.8352409516240389</v>
      </c>
      <c r="V68" s="1">
        <v>44.143599999999999</v>
      </c>
      <c r="W68" s="1">
        <v>43.957999999999998</v>
      </c>
      <c r="X68" s="1">
        <v>31.9268</v>
      </c>
      <c r="Y68" s="1">
        <v>31.594200000000001</v>
      </c>
      <c r="Z68" s="1">
        <v>28.4252</v>
      </c>
      <c r="AA68" s="1">
        <v>28.4542</v>
      </c>
      <c r="AB68" s="1"/>
      <c r="AC68" s="1">
        <f t="shared" si="13"/>
        <v>20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109</v>
      </c>
      <c r="B69" s="13" t="s">
        <v>32</v>
      </c>
      <c r="C69" s="13"/>
      <c r="D69" s="13"/>
      <c r="E69" s="13"/>
      <c r="F69" s="13"/>
      <c r="G69" s="14">
        <v>0</v>
      </c>
      <c r="H69" s="13">
        <v>30</v>
      </c>
      <c r="I69" s="13" t="s">
        <v>33</v>
      </c>
      <c r="J69" s="13"/>
      <c r="K69" s="13">
        <f t="shared" si="16"/>
        <v>0</v>
      </c>
      <c r="L69" s="13"/>
      <c r="M69" s="13"/>
      <c r="N69" s="13"/>
      <c r="O69" s="13"/>
      <c r="P69" s="13">
        <f t="shared" ref="P69:P100" si="17">E69/5</f>
        <v>0</v>
      </c>
      <c r="Q69" s="15"/>
      <c r="R69" s="15"/>
      <c r="S69" s="13"/>
      <c r="T69" s="13" t="e">
        <f t="shared" ref="T69:T100" si="18">(F69+N69+O69+Q69)/P69</f>
        <v>#DIV/0!</v>
      </c>
      <c r="U69" s="13" t="e">
        <f t="shared" ref="U69:U100" si="19">(F69+N69+O69)/P69</f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68</v>
      </c>
      <c r="AC69" s="13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41</v>
      </c>
      <c r="C70" s="1">
        <v>20</v>
      </c>
      <c r="D70" s="1"/>
      <c r="E70" s="1">
        <v>1</v>
      </c>
      <c r="F70" s="1">
        <v>19</v>
      </c>
      <c r="G70" s="6">
        <v>0.6</v>
      </c>
      <c r="H70" s="1">
        <v>60</v>
      </c>
      <c r="I70" s="1" t="s">
        <v>33</v>
      </c>
      <c r="J70" s="1">
        <v>1</v>
      </c>
      <c r="K70" s="1">
        <f t="shared" si="16"/>
        <v>0</v>
      </c>
      <c r="L70" s="1"/>
      <c r="M70" s="1"/>
      <c r="N70" s="1"/>
      <c r="O70" s="1"/>
      <c r="P70" s="1">
        <f t="shared" si="17"/>
        <v>0.2</v>
      </c>
      <c r="Q70" s="5"/>
      <c r="R70" s="5"/>
      <c r="S70" s="1"/>
      <c r="T70" s="1">
        <f t="shared" si="18"/>
        <v>95</v>
      </c>
      <c r="U70" s="1">
        <f t="shared" si="19"/>
        <v>95</v>
      </c>
      <c r="V70" s="1">
        <v>0.4</v>
      </c>
      <c r="W70" s="1">
        <v>0.4</v>
      </c>
      <c r="X70" s="1">
        <v>0.4</v>
      </c>
      <c r="Y70" s="1">
        <v>0.4</v>
      </c>
      <c r="Z70" s="1">
        <v>0.2</v>
      </c>
      <c r="AA70" s="1">
        <v>0.6</v>
      </c>
      <c r="AB70" s="19" t="s">
        <v>39</v>
      </c>
      <c r="AC70" s="1">
        <f t="shared" ref="AC70:AC100" si="20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111</v>
      </c>
      <c r="B71" s="13" t="s">
        <v>41</v>
      </c>
      <c r="C71" s="13"/>
      <c r="D71" s="13"/>
      <c r="E71" s="13"/>
      <c r="F71" s="13"/>
      <c r="G71" s="14">
        <v>0</v>
      </c>
      <c r="H71" s="13">
        <v>50</v>
      </c>
      <c r="I71" s="13" t="s">
        <v>33</v>
      </c>
      <c r="J71" s="13"/>
      <c r="K71" s="13">
        <f t="shared" si="16"/>
        <v>0</v>
      </c>
      <c r="L71" s="13"/>
      <c r="M71" s="13"/>
      <c r="N71" s="13"/>
      <c r="O71" s="13"/>
      <c r="P71" s="13">
        <f t="shared" si="17"/>
        <v>0</v>
      </c>
      <c r="Q71" s="15"/>
      <c r="R71" s="15"/>
      <c r="S71" s="13"/>
      <c r="T71" s="13" t="e">
        <f t="shared" si="18"/>
        <v>#DIV/0!</v>
      </c>
      <c r="U71" s="13" t="e">
        <f t="shared" si="19"/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68</v>
      </c>
      <c r="AC71" s="13">
        <f t="shared" si="2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112</v>
      </c>
      <c r="B72" s="13" t="s">
        <v>41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6"/>
        <v>0</v>
      </c>
      <c r="L72" s="13"/>
      <c r="M72" s="13"/>
      <c r="N72" s="13"/>
      <c r="O72" s="13"/>
      <c r="P72" s="13">
        <f t="shared" si="17"/>
        <v>0</v>
      </c>
      <c r="Q72" s="15"/>
      <c r="R72" s="15"/>
      <c r="S72" s="13"/>
      <c r="T72" s="13" t="e">
        <f t="shared" si="18"/>
        <v>#DIV/0!</v>
      </c>
      <c r="U72" s="13" t="e">
        <f t="shared" si="19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68</v>
      </c>
      <c r="AC72" s="13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113</v>
      </c>
      <c r="B73" s="13" t="s">
        <v>41</v>
      </c>
      <c r="C73" s="13"/>
      <c r="D73" s="13"/>
      <c r="E73" s="13"/>
      <c r="F73" s="13"/>
      <c r="G73" s="14">
        <v>0</v>
      </c>
      <c r="H73" s="13">
        <v>30</v>
      </c>
      <c r="I73" s="13" t="s">
        <v>33</v>
      </c>
      <c r="J73" s="13"/>
      <c r="K73" s="13">
        <f t="shared" si="16"/>
        <v>0</v>
      </c>
      <c r="L73" s="13"/>
      <c r="M73" s="13"/>
      <c r="N73" s="13"/>
      <c r="O73" s="13"/>
      <c r="P73" s="13">
        <f t="shared" si="17"/>
        <v>0</v>
      </c>
      <c r="Q73" s="15"/>
      <c r="R73" s="15"/>
      <c r="S73" s="13"/>
      <c r="T73" s="13" t="e">
        <f t="shared" si="18"/>
        <v>#DIV/0!</v>
      </c>
      <c r="U73" s="13" t="e">
        <f t="shared" si="19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68</v>
      </c>
      <c r="AC73" s="13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41</v>
      </c>
      <c r="C74" s="1">
        <v>15</v>
      </c>
      <c r="D74" s="1"/>
      <c r="E74" s="1">
        <v>2</v>
      </c>
      <c r="F74" s="1">
        <v>13</v>
      </c>
      <c r="G74" s="6">
        <v>0.6</v>
      </c>
      <c r="H74" s="1">
        <v>55</v>
      </c>
      <c r="I74" s="1" t="s">
        <v>33</v>
      </c>
      <c r="J74" s="1">
        <v>2</v>
      </c>
      <c r="K74" s="1">
        <f t="shared" si="16"/>
        <v>0</v>
      </c>
      <c r="L74" s="1"/>
      <c r="M74" s="1"/>
      <c r="N74" s="1"/>
      <c r="O74" s="1"/>
      <c r="P74" s="1">
        <f t="shared" si="17"/>
        <v>0.4</v>
      </c>
      <c r="Q74" s="5"/>
      <c r="R74" s="5"/>
      <c r="S74" s="1"/>
      <c r="T74" s="1">
        <f t="shared" si="18"/>
        <v>32.5</v>
      </c>
      <c r="U74" s="1">
        <f t="shared" si="19"/>
        <v>32.5</v>
      </c>
      <c r="V74" s="1">
        <v>0.8</v>
      </c>
      <c r="W74" s="1">
        <v>0.6</v>
      </c>
      <c r="X74" s="1">
        <v>0.8</v>
      </c>
      <c r="Y74" s="1">
        <v>0.6</v>
      </c>
      <c r="Z74" s="1">
        <v>0.2</v>
      </c>
      <c r="AA74" s="1">
        <v>0.4</v>
      </c>
      <c r="AB74" s="19" t="s">
        <v>39</v>
      </c>
      <c r="AC74" s="1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115</v>
      </c>
      <c r="B75" s="13" t="s">
        <v>41</v>
      </c>
      <c r="C75" s="13"/>
      <c r="D75" s="13"/>
      <c r="E75" s="13"/>
      <c r="F75" s="13"/>
      <c r="G75" s="14">
        <v>0</v>
      </c>
      <c r="H75" s="13">
        <v>40</v>
      </c>
      <c r="I75" s="13" t="s">
        <v>33</v>
      </c>
      <c r="J75" s="13"/>
      <c r="K75" s="13">
        <f t="shared" si="16"/>
        <v>0</v>
      </c>
      <c r="L75" s="13"/>
      <c r="M75" s="13"/>
      <c r="N75" s="13"/>
      <c r="O75" s="13"/>
      <c r="P75" s="13">
        <f t="shared" si="17"/>
        <v>0</v>
      </c>
      <c r="Q75" s="15"/>
      <c r="R75" s="15"/>
      <c r="S75" s="13"/>
      <c r="T75" s="13" t="e">
        <f t="shared" si="18"/>
        <v>#DIV/0!</v>
      </c>
      <c r="U75" s="13" t="e">
        <f t="shared" si="19"/>
        <v>#DIV/0!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 t="s">
        <v>68</v>
      </c>
      <c r="AC75" s="13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41</v>
      </c>
      <c r="C76" s="1">
        <v>66</v>
      </c>
      <c r="D76" s="1"/>
      <c r="E76" s="1">
        <v>24</v>
      </c>
      <c r="F76" s="1">
        <v>32</v>
      </c>
      <c r="G76" s="6">
        <v>0.4</v>
      </c>
      <c r="H76" s="1">
        <v>50</v>
      </c>
      <c r="I76" s="1" t="s">
        <v>33</v>
      </c>
      <c r="J76" s="1">
        <v>24</v>
      </c>
      <c r="K76" s="1">
        <f t="shared" si="16"/>
        <v>0</v>
      </c>
      <c r="L76" s="1"/>
      <c r="M76" s="1"/>
      <c r="N76" s="1">
        <v>10</v>
      </c>
      <c r="O76" s="1">
        <v>18.400000000000009</v>
      </c>
      <c r="P76" s="1">
        <f t="shared" si="17"/>
        <v>4.8</v>
      </c>
      <c r="Q76" s="5"/>
      <c r="R76" s="5"/>
      <c r="S76" s="1"/>
      <c r="T76" s="1">
        <f t="shared" si="18"/>
        <v>12.583333333333336</v>
      </c>
      <c r="U76" s="1">
        <f t="shared" si="19"/>
        <v>12.583333333333336</v>
      </c>
      <c r="V76" s="1">
        <v>7.4</v>
      </c>
      <c r="W76" s="1">
        <v>7.2</v>
      </c>
      <c r="X76" s="1">
        <v>5</v>
      </c>
      <c r="Y76" s="1">
        <v>4.4000000000000004</v>
      </c>
      <c r="Z76" s="1">
        <v>0.2</v>
      </c>
      <c r="AA76" s="1">
        <v>0</v>
      </c>
      <c r="AB76" s="1" t="s">
        <v>117</v>
      </c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118</v>
      </c>
      <c r="B77" s="13" t="s">
        <v>41</v>
      </c>
      <c r="C77" s="13"/>
      <c r="D77" s="13"/>
      <c r="E77" s="13"/>
      <c r="F77" s="13"/>
      <c r="G77" s="14">
        <v>0</v>
      </c>
      <c r="H77" s="13">
        <v>150</v>
      </c>
      <c r="I77" s="13" t="s">
        <v>33</v>
      </c>
      <c r="J77" s="13"/>
      <c r="K77" s="13">
        <f t="shared" si="16"/>
        <v>0</v>
      </c>
      <c r="L77" s="13"/>
      <c r="M77" s="13"/>
      <c r="N77" s="13"/>
      <c r="O77" s="13"/>
      <c r="P77" s="13">
        <f t="shared" si="17"/>
        <v>0</v>
      </c>
      <c r="Q77" s="15"/>
      <c r="R77" s="15"/>
      <c r="S77" s="13"/>
      <c r="T77" s="13" t="e">
        <f t="shared" si="18"/>
        <v>#DIV/0!</v>
      </c>
      <c r="U77" s="13" t="e">
        <f t="shared" si="19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68</v>
      </c>
      <c r="AC77" s="13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119</v>
      </c>
      <c r="B78" s="13" t="s">
        <v>41</v>
      </c>
      <c r="C78" s="13"/>
      <c r="D78" s="13"/>
      <c r="E78" s="13"/>
      <c r="F78" s="13"/>
      <c r="G78" s="14">
        <v>0</v>
      </c>
      <c r="H78" s="13">
        <v>60</v>
      </c>
      <c r="I78" s="13" t="s">
        <v>33</v>
      </c>
      <c r="J78" s="13"/>
      <c r="K78" s="13">
        <f t="shared" si="16"/>
        <v>0</v>
      </c>
      <c r="L78" s="13"/>
      <c r="M78" s="13"/>
      <c r="N78" s="13"/>
      <c r="O78" s="13"/>
      <c r="P78" s="13">
        <f t="shared" si="17"/>
        <v>0</v>
      </c>
      <c r="Q78" s="15"/>
      <c r="R78" s="15"/>
      <c r="S78" s="13"/>
      <c r="T78" s="13" t="e">
        <f t="shared" si="18"/>
        <v>#DIV/0!</v>
      </c>
      <c r="U78" s="13" t="e">
        <f t="shared" si="19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68</v>
      </c>
      <c r="AC78" s="13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120</v>
      </c>
      <c r="B79" s="13" t="s">
        <v>41</v>
      </c>
      <c r="C79" s="13"/>
      <c r="D79" s="13"/>
      <c r="E79" s="13"/>
      <c r="F79" s="13"/>
      <c r="G79" s="14">
        <v>0</v>
      </c>
      <c r="H79" s="13">
        <v>60</v>
      </c>
      <c r="I79" s="13" t="s">
        <v>33</v>
      </c>
      <c r="J79" s="13"/>
      <c r="K79" s="13">
        <f t="shared" si="16"/>
        <v>0</v>
      </c>
      <c r="L79" s="13"/>
      <c r="M79" s="13"/>
      <c r="N79" s="13"/>
      <c r="O79" s="13"/>
      <c r="P79" s="13">
        <f t="shared" si="17"/>
        <v>0</v>
      </c>
      <c r="Q79" s="15"/>
      <c r="R79" s="15"/>
      <c r="S79" s="13"/>
      <c r="T79" s="13" t="e">
        <f t="shared" si="18"/>
        <v>#DIV/0!</v>
      </c>
      <c r="U79" s="13" t="e">
        <f t="shared" si="19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68</v>
      </c>
      <c r="AC79" s="13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32</v>
      </c>
      <c r="C80" s="1"/>
      <c r="D80" s="1">
        <v>11.65</v>
      </c>
      <c r="E80" s="1"/>
      <c r="F80" s="1">
        <v>11.65</v>
      </c>
      <c r="G80" s="6">
        <v>1</v>
      </c>
      <c r="H80" s="1">
        <v>55</v>
      </c>
      <c r="I80" s="1" t="s">
        <v>33</v>
      </c>
      <c r="J80" s="1"/>
      <c r="K80" s="1">
        <f t="shared" si="16"/>
        <v>0</v>
      </c>
      <c r="L80" s="1"/>
      <c r="M80" s="1"/>
      <c r="N80" s="1"/>
      <c r="O80" s="1"/>
      <c r="P80" s="1">
        <f t="shared" si="17"/>
        <v>0</v>
      </c>
      <c r="Q80" s="5"/>
      <c r="R80" s="5"/>
      <c r="S80" s="1"/>
      <c r="T80" s="1" t="e">
        <f t="shared" si="18"/>
        <v>#DIV/0!</v>
      </c>
      <c r="U80" s="1" t="e">
        <f t="shared" si="19"/>
        <v>#DIV/0!</v>
      </c>
      <c r="V80" s="1">
        <v>-0.26800000000000002</v>
      </c>
      <c r="W80" s="1">
        <v>-0.53800000000000003</v>
      </c>
      <c r="X80" s="1">
        <v>-0.27</v>
      </c>
      <c r="Y80" s="1">
        <v>0</v>
      </c>
      <c r="Z80" s="1">
        <v>1.5458000000000001</v>
      </c>
      <c r="AA80" s="1">
        <v>1.8158000000000001</v>
      </c>
      <c r="AB80" s="1" t="s">
        <v>122</v>
      </c>
      <c r="AC80" s="1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32</v>
      </c>
      <c r="C81" s="1">
        <v>72.88</v>
      </c>
      <c r="D81" s="1"/>
      <c r="E81" s="1"/>
      <c r="F81" s="1">
        <v>67.489999999999995</v>
      </c>
      <c r="G81" s="6">
        <v>0</v>
      </c>
      <c r="H81" s="1" t="e">
        <v>#N/A</v>
      </c>
      <c r="I81" s="1" t="s">
        <v>124</v>
      </c>
      <c r="J81" s="1"/>
      <c r="K81" s="1">
        <f t="shared" si="16"/>
        <v>0</v>
      </c>
      <c r="L81" s="1"/>
      <c r="M81" s="1"/>
      <c r="N81" s="1"/>
      <c r="O81" s="1"/>
      <c r="P81" s="1">
        <f t="shared" si="17"/>
        <v>0</v>
      </c>
      <c r="Q81" s="5"/>
      <c r="R81" s="5"/>
      <c r="S81" s="1"/>
      <c r="T81" s="1" t="e">
        <f t="shared" si="18"/>
        <v>#DIV/0!</v>
      </c>
      <c r="U81" s="1" t="e">
        <f t="shared" si="19"/>
        <v>#DIV/0!</v>
      </c>
      <c r="V81" s="1">
        <v>1.3484</v>
      </c>
      <c r="W81" s="1">
        <v>1.3484</v>
      </c>
      <c r="X81" s="1">
        <v>0.53879999999999995</v>
      </c>
      <c r="Y81" s="1">
        <v>0.53879999999999995</v>
      </c>
      <c r="Z81" s="1">
        <v>0.8044</v>
      </c>
      <c r="AA81" s="1">
        <v>0.8044</v>
      </c>
      <c r="AB81" s="12" t="s">
        <v>151</v>
      </c>
      <c r="AC81" s="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41</v>
      </c>
      <c r="C82" s="1">
        <v>9</v>
      </c>
      <c r="D82" s="1">
        <v>1</v>
      </c>
      <c r="E82" s="1">
        <v>3</v>
      </c>
      <c r="F82" s="1">
        <v>7</v>
      </c>
      <c r="G82" s="6">
        <v>0.4</v>
      </c>
      <c r="H82" s="1">
        <v>55</v>
      </c>
      <c r="I82" s="1" t="s">
        <v>33</v>
      </c>
      <c r="J82" s="1">
        <v>6</v>
      </c>
      <c r="K82" s="1">
        <f t="shared" si="16"/>
        <v>-3</v>
      </c>
      <c r="L82" s="1"/>
      <c r="M82" s="1"/>
      <c r="N82" s="1"/>
      <c r="O82" s="1">
        <v>5</v>
      </c>
      <c r="P82" s="1">
        <f t="shared" si="17"/>
        <v>0.6</v>
      </c>
      <c r="Q82" s="5"/>
      <c r="R82" s="5"/>
      <c r="S82" s="1"/>
      <c r="T82" s="1">
        <f t="shared" si="18"/>
        <v>20</v>
      </c>
      <c r="U82" s="1">
        <f t="shared" si="19"/>
        <v>20</v>
      </c>
      <c r="V82" s="1">
        <v>0.8</v>
      </c>
      <c r="W82" s="1">
        <v>0.6</v>
      </c>
      <c r="X82" s="1">
        <v>0.8</v>
      </c>
      <c r="Y82" s="1">
        <v>1</v>
      </c>
      <c r="Z82" s="1">
        <v>1.2</v>
      </c>
      <c r="AA82" s="1">
        <v>1.6</v>
      </c>
      <c r="AB82" s="1"/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32</v>
      </c>
      <c r="C83" s="1">
        <v>74</v>
      </c>
      <c r="D83" s="1"/>
      <c r="E83" s="1"/>
      <c r="F83" s="1"/>
      <c r="G83" s="6">
        <v>1</v>
      </c>
      <c r="H83" s="1">
        <v>55</v>
      </c>
      <c r="I83" s="1" t="s">
        <v>33</v>
      </c>
      <c r="J83" s="1"/>
      <c r="K83" s="1">
        <f t="shared" si="16"/>
        <v>0</v>
      </c>
      <c r="L83" s="1"/>
      <c r="M83" s="1"/>
      <c r="N83" s="1"/>
      <c r="O83" s="1">
        <v>20</v>
      </c>
      <c r="P83" s="1">
        <f t="shared" si="17"/>
        <v>0</v>
      </c>
      <c r="Q83" s="5"/>
      <c r="R83" s="5"/>
      <c r="S83" s="1"/>
      <c r="T83" s="1" t="e">
        <f t="shared" si="18"/>
        <v>#DIV/0!</v>
      </c>
      <c r="U83" s="1" t="e">
        <f t="shared" si="19"/>
        <v>#DIV/0!</v>
      </c>
      <c r="V83" s="1">
        <v>0.26800000000000002</v>
      </c>
      <c r="W83" s="1">
        <v>0.26800000000000002</v>
      </c>
      <c r="X83" s="1">
        <v>0</v>
      </c>
      <c r="Y83" s="1">
        <v>0</v>
      </c>
      <c r="Z83" s="1">
        <v>3.2193999999999998</v>
      </c>
      <c r="AA83" s="1">
        <v>3.2193999999999998</v>
      </c>
      <c r="AB83" s="1" t="s">
        <v>127</v>
      </c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41</v>
      </c>
      <c r="C84" s="1">
        <v>25</v>
      </c>
      <c r="D84" s="1"/>
      <c r="E84" s="1">
        <v>2</v>
      </c>
      <c r="F84" s="1">
        <v>22</v>
      </c>
      <c r="G84" s="6">
        <v>0.4</v>
      </c>
      <c r="H84" s="1">
        <v>55</v>
      </c>
      <c r="I84" s="1" t="s">
        <v>33</v>
      </c>
      <c r="J84" s="1">
        <v>4</v>
      </c>
      <c r="K84" s="1">
        <f t="shared" si="16"/>
        <v>-2</v>
      </c>
      <c r="L84" s="1"/>
      <c r="M84" s="1"/>
      <c r="N84" s="1"/>
      <c r="O84" s="1"/>
      <c r="P84" s="1">
        <f t="shared" si="17"/>
        <v>0.4</v>
      </c>
      <c r="Q84" s="5"/>
      <c r="R84" s="5"/>
      <c r="S84" s="1"/>
      <c r="T84" s="1">
        <f t="shared" si="18"/>
        <v>55</v>
      </c>
      <c r="U84" s="1">
        <f t="shared" si="19"/>
        <v>55</v>
      </c>
      <c r="V84" s="1">
        <v>0.4</v>
      </c>
      <c r="W84" s="1">
        <v>0</v>
      </c>
      <c r="X84" s="1">
        <v>-0.2</v>
      </c>
      <c r="Y84" s="1">
        <v>0.2</v>
      </c>
      <c r="Z84" s="1">
        <v>1.6</v>
      </c>
      <c r="AA84" s="1">
        <v>2</v>
      </c>
      <c r="AB84" s="19" t="s">
        <v>39</v>
      </c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129</v>
      </c>
      <c r="B85" s="13" t="s">
        <v>32</v>
      </c>
      <c r="C85" s="13"/>
      <c r="D85" s="13"/>
      <c r="E85" s="13"/>
      <c r="F85" s="13"/>
      <c r="G85" s="14">
        <v>0</v>
      </c>
      <c r="H85" s="13">
        <v>50</v>
      </c>
      <c r="I85" s="13" t="s">
        <v>33</v>
      </c>
      <c r="J85" s="13"/>
      <c r="K85" s="13">
        <f t="shared" si="16"/>
        <v>0</v>
      </c>
      <c r="L85" s="13"/>
      <c r="M85" s="13"/>
      <c r="N85" s="13"/>
      <c r="O85" s="13"/>
      <c r="P85" s="13">
        <f t="shared" si="17"/>
        <v>0</v>
      </c>
      <c r="Q85" s="15"/>
      <c r="R85" s="15"/>
      <c r="S85" s="13"/>
      <c r="T85" s="13" t="e">
        <f t="shared" si="18"/>
        <v>#DIV/0!</v>
      </c>
      <c r="U85" s="13" t="e">
        <f t="shared" si="19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68</v>
      </c>
      <c r="AC85" s="13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32</v>
      </c>
      <c r="C86" s="1">
        <v>22.74</v>
      </c>
      <c r="D86" s="1">
        <v>147.22999999999999</v>
      </c>
      <c r="E86" s="1">
        <v>127.008</v>
      </c>
      <c r="F86" s="1">
        <v>27.698</v>
      </c>
      <c r="G86" s="6">
        <v>1</v>
      </c>
      <c r="H86" s="1">
        <v>60</v>
      </c>
      <c r="I86" s="1" t="s">
        <v>33</v>
      </c>
      <c r="J86" s="1">
        <v>130.5</v>
      </c>
      <c r="K86" s="1">
        <f t="shared" si="16"/>
        <v>-3.4920000000000044</v>
      </c>
      <c r="L86" s="1"/>
      <c r="M86" s="1"/>
      <c r="N86" s="1">
        <v>51.430240000000119</v>
      </c>
      <c r="O86" s="1">
        <v>23.55695999999989</v>
      </c>
      <c r="P86" s="1">
        <f t="shared" si="17"/>
        <v>25.401599999999998</v>
      </c>
      <c r="Q86" s="5">
        <f t="shared" ref="Q86:Q90" si="21">10*P86-O86-N86-F86</f>
        <v>151.33079999999998</v>
      </c>
      <c r="R86" s="5"/>
      <c r="S86" s="1"/>
      <c r="T86" s="1">
        <f t="shared" si="18"/>
        <v>10</v>
      </c>
      <c r="U86" s="1">
        <f t="shared" si="19"/>
        <v>4.0424697656840518</v>
      </c>
      <c r="V86" s="1">
        <v>24.758800000000001</v>
      </c>
      <c r="W86" s="1">
        <v>22.714400000000001</v>
      </c>
      <c r="X86" s="1">
        <v>33.2866</v>
      </c>
      <c r="Y86" s="1">
        <v>35.821399999999997</v>
      </c>
      <c r="Z86" s="1">
        <v>34.457999999999998</v>
      </c>
      <c r="AA86" s="1">
        <v>35.333599999999997</v>
      </c>
      <c r="AB86" s="1" t="s">
        <v>51</v>
      </c>
      <c r="AC86" s="1">
        <f t="shared" si="20"/>
        <v>151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41</v>
      </c>
      <c r="C87" s="1">
        <v>50</v>
      </c>
      <c r="D87" s="1"/>
      <c r="E87" s="1">
        <v>7</v>
      </c>
      <c r="F87" s="1">
        <v>29</v>
      </c>
      <c r="G87" s="6">
        <v>0.3</v>
      </c>
      <c r="H87" s="1">
        <v>40</v>
      </c>
      <c r="I87" s="1" t="s">
        <v>33</v>
      </c>
      <c r="J87" s="1">
        <v>10</v>
      </c>
      <c r="K87" s="1">
        <f t="shared" si="16"/>
        <v>-3</v>
      </c>
      <c r="L87" s="1"/>
      <c r="M87" s="1"/>
      <c r="N87" s="1">
        <v>6</v>
      </c>
      <c r="O87" s="1">
        <v>13.8</v>
      </c>
      <c r="P87" s="1">
        <f t="shared" si="17"/>
        <v>1.4</v>
      </c>
      <c r="Q87" s="5"/>
      <c r="R87" s="5"/>
      <c r="S87" s="1"/>
      <c r="T87" s="1">
        <f t="shared" si="18"/>
        <v>34.857142857142854</v>
      </c>
      <c r="U87" s="1">
        <f t="shared" si="19"/>
        <v>34.857142857142854</v>
      </c>
      <c r="V87" s="1">
        <v>4.8</v>
      </c>
      <c r="W87" s="1">
        <v>4.4000000000000004</v>
      </c>
      <c r="X87" s="1">
        <v>2</v>
      </c>
      <c r="Y87" s="1">
        <v>1.8</v>
      </c>
      <c r="Z87" s="1">
        <v>4.4000000000000004</v>
      </c>
      <c r="AA87" s="1">
        <v>4</v>
      </c>
      <c r="AB87" s="19" t="s">
        <v>39</v>
      </c>
      <c r="AC87" s="1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32</v>
      </c>
      <c r="C88" s="1">
        <v>1261.79</v>
      </c>
      <c r="D88" s="1">
        <v>521.61500000000001</v>
      </c>
      <c r="E88" s="1">
        <v>1144.8720000000001</v>
      </c>
      <c r="F88" s="1">
        <v>360.01299999999998</v>
      </c>
      <c r="G88" s="6">
        <v>1</v>
      </c>
      <c r="H88" s="1">
        <v>60</v>
      </c>
      <c r="I88" s="1" t="s">
        <v>33</v>
      </c>
      <c r="J88" s="1">
        <v>1133.8499999999999</v>
      </c>
      <c r="K88" s="1">
        <f t="shared" si="16"/>
        <v>11.022000000000162</v>
      </c>
      <c r="L88" s="1"/>
      <c r="M88" s="1"/>
      <c r="N88" s="1">
        <v>814.08359999999959</v>
      </c>
      <c r="O88" s="1">
        <v>540.95540000000028</v>
      </c>
      <c r="P88" s="1">
        <f t="shared" si="17"/>
        <v>228.9744</v>
      </c>
      <c r="Q88" s="5">
        <f t="shared" ref="Q88:Q90" si="22">10.6*P88-O88-N88-F88</f>
        <v>712.07664000000022</v>
      </c>
      <c r="R88" s="5"/>
      <c r="S88" s="1"/>
      <c r="T88" s="1">
        <f t="shared" si="18"/>
        <v>10.6</v>
      </c>
      <c r="U88" s="1">
        <f t="shared" si="19"/>
        <v>7.490147370186361</v>
      </c>
      <c r="V88" s="1">
        <v>239.85</v>
      </c>
      <c r="W88" s="1">
        <v>228.36619999999999</v>
      </c>
      <c r="X88" s="1">
        <v>218.95699999999999</v>
      </c>
      <c r="Y88" s="1">
        <v>215.4776</v>
      </c>
      <c r="Z88" s="1">
        <v>228.08080000000001</v>
      </c>
      <c r="AA88" s="1">
        <v>233.28720000000001</v>
      </c>
      <c r="AB88" s="1"/>
      <c r="AC88" s="1">
        <f t="shared" si="20"/>
        <v>712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32</v>
      </c>
      <c r="C89" s="1">
        <v>1188.117</v>
      </c>
      <c r="D89" s="1">
        <v>312.755</v>
      </c>
      <c r="E89" s="1">
        <v>1309.0139999999999</v>
      </c>
      <c r="F89" s="1">
        <v>-92.513000000000005</v>
      </c>
      <c r="G89" s="6">
        <v>1</v>
      </c>
      <c r="H89" s="1">
        <v>60</v>
      </c>
      <c r="I89" s="1" t="s">
        <v>33</v>
      </c>
      <c r="J89" s="1">
        <v>1294.25</v>
      </c>
      <c r="K89" s="1">
        <f t="shared" si="16"/>
        <v>14.763999999999896</v>
      </c>
      <c r="L89" s="1"/>
      <c r="M89" s="1"/>
      <c r="N89" s="1">
        <v>1476.62906</v>
      </c>
      <c r="O89" s="1">
        <v>694.32269999999971</v>
      </c>
      <c r="P89" s="1">
        <f t="shared" si="17"/>
        <v>261.80279999999999</v>
      </c>
      <c r="Q89" s="5">
        <f t="shared" si="22"/>
        <v>696.67092000000036</v>
      </c>
      <c r="R89" s="5"/>
      <c r="S89" s="1"/>
      <c r="T89" s="1">
        <f t="shared" si="18"/>
        <v>10.600000000000001</v>
      </c>
      <c r="U89" s="1">
        <f t="shared" si="19"/>
        <v>7.9389477881825563</v>
      </c>
      <c r="V89" s="1">
        <v>265.51139999999998</v>
      </c>
      <c r="W89" s="1">
        <v>245.95320000000001</v>
      </c>
      <c r="X89" s="1">
        <v>218.57900000000001</v>
      </c>
      <c r="Y89" s="1">
        <v>215.8082</v>
      </c>
      <c r="Z89" s="1">
        <v>210.0256</v>
      </c>
      <c r="AA89" s="1">
        <v>216.90979999999999</v>
      </c>
      <c r="AB89" s="1" t="s">
        <v>134</v>
      </c>
      <c r="AC89" s="1">
        <f t="shared" si="20"/>
        <v>697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32</v>
      </c>
      <c r="C90" s="1">
        <v>1412.7329999999999</v>
      </c>
      <c r="D90" s="1">
        <v>389.26</v>
      </c>
      <c r="E90" s="18">
        <f>1476.441+E23</f>
        <v>1566.0610000000001</v>
      </c>
      <c r="F90" s="18">
        <f>11.75+F23</f>
        <v>-80.453999999999994</v>
      </c>
      <c r="G90" s="6">
        <v>1</v>
      </c>
      <c r="H90" s="1">
        <v>60</v>
      </c>
      <c r="I90" s="1" t="s">
        <v>33</v>
      </c>
      <c r="J90" s="1">
        <v>1431</v>
      </c>
      <c r="K90" s="1">
        <f t="shared" si="16"/>
        <v>135.06100000000015</v>
      </c>
      <c r="L90" s="1"/>
      <c r="M90" s="1"/>
      <c r="N90" s="1">
        <v>1591.8599400000001</v>
      </c>
      <c r="O90" s="1">
        <v>734.37766000000056</v>
      </c>
      <c r="P90" s="1">
        <f t="shared" si="17"/>
        <v>313.21220000000005</v>
      </c>
      <c r="Q90" s="5">
        <f t="shared" si="22"/>
        <v>1074.2657199999999</v>
      </c>
      <c r="R90" s="5"/>
      <c r="S90" s="1"/>
      <c r="T90" s="1">
        <f t="shared" si="18"/>
        <v>10.6</v>
      </c>
      <c r="U90" s="1">
        <f t="shared" si="19"/>
        <v>7.1701664239132459</v>
      </c>
      <c r="V90" s="1">
        <v>299.26100000000002</v>
      </c>
      <c r="W90" s="1">
        <v>284.41180000000003</v>
      </c>
      <c r="X90" s="1">
        <v>251.87020000000001</v>
      </c>
      <c r="Y90" s="1">
        <v>245.74539999999999</v>
      </c>
      <c r="Z90" s="1">
        <v>249.93020000000001</v>
      </c>
      <c r="AA90" s="1">
        <v>258.62900000000002</v>
      </c>
      <c r="AB90" s="1" t="s">
        <v>136</v>
      </c>
      <c r="AC90" s="1">
        <f t="shared" si="20"/>
        <v>1074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32</v>
      </c>
      <c r="C91" s="1">
        <v>98.798000000000002</v>
      </c>
      <c r="D91" s="1"/>
      <c r="E91" s="1">
        <v>39.58</v>
      </c>
      <c r="F91" s="1">
        <v>43.442</v>
      </c>
      <c r="G91" s="6">
        <v>1</v>
      </c>
      <c r="H91" s="1">
        <v>55</v>
      </c>
      <c r="I91" s="1" t="s">
        <v>33</v>
      </c>
      <c r="J91" s="1">
        <v>41</v>
      </c>
      <c r="K91" s="1">
        <f t="shared" si="16"/>
        <v>-1.4200000000000017</v>
      </c>
      <c r="L91" s="1"/>
      <c r="M91" s="1"/>
      <c r="N91" s="1">
        <v>9.3359999999999985</v>
      </c>
      <c r="O91" s="1">
        <v>49.752799999999993</v>
      </c>
      <c r="P91" s="1">
        <f t="shared" si="17"/>
        <v>7.9159999999999995</v>
      </c>
      <c r="Q91" s="5"/>
      <c r="R91" s="5"/>
      <c r="S91" s="1"/>
      <c r="T91" s="1">
        <f t="shared" si="18"/>
        <v>12.952349671551289</v>
      </c>
      <c r="U91" s="1">
        <f t="shared" si="19"/>
        <v>12.952349671551289</v>
      </c>
      <c r="V91" s="1">
        <v>12.088800000000001</v>
      </c>
      <c r="W91" s="1">
        <v>10.262</v>
      </c>
      <c r="X91" s="1">
        <v>7.1</v>
      </c>
      <c r="Y91" s="1">
        <v>7.3639999999999999</v>
      </c>
      <c r="Z91" s="1">
        <v>3.7559999999999998</v>
      </c>
      <c r="AA91" s="1">
        <v>3.2315999999999998</v>
      </c>
      <c r="AB91" s="1"/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32</v>
      </c>
      <c r="C92" s="1">
        <v>66.275999999999996</v>
      </c>
      <c r="D92" s="1"/>
      <c r="E92" s="1">
        <v>49.453000000000003</v>
      </c>
      <c r="F92" s="1">
        <v>3.4249999999999998</v>
      </c>
      <c r="G92" s="6">
        <v>1</v>
      </c>
      <c r="H92" s="1">
        <v>55</v>
      </c>
      <c r="I92" s="1" t="s">
        <v>33</v>
      </c>
      <c r="J92" s="1">
        <v>48.1</v>
      </c>
      <c r="K92" s="1">
        <f t="shared" si="16"/>
        <v>1.3530000000000015</v>
      </c>
      <c r="L92" s="1"/>
      <c r="M92" s="1"/>
      <c r="N92" s="1">
        <v>52.802000000000007</v>
      </c>
      <c r="O92" s="1">
        <v>41.381999999999991</v>
      </c>
      <c r="P92" s="1">
        <f t="shared" si="17"/>
        <v>9.8906000000000009</v>
      </c>
      <c r="Q92" s="5">
        <v>10</v>
      </c>
      <c r="R92" s="5"/>
      <c r="S92" s="1"/>
      <c r="T92" s="1">
        <f t="shared" si="18"/>
        <v>10.879926394758659</v>
      </c>
      <c r="U92" s="1">
        <f t="shared" si="19"/>
        <v>9.8688653873374701</v>
      </c>
      <c r="V92" s="1">
        <v>12.284000000000001</v>
      </c>
      <c r="W92" s="1">
        <v>10.433999999999999</v>
      </c>
      <c r="X92" s="1">
        <v>7.4238</v>
      </c>
      <c r="Y92" s="1">
        <v>8.5</v>
      </c>
      <c r="Z92" s="1">
        <v>5.6627999999999998</v>
      </c>
      <c r="AA92" s="1">
        <v>3.2330000000000001</v>
      </c>
      <c r="AB92" s="1"/>
      <c r="AC92" s="1">
        <f t="shared" si="20"/>
        <v>10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32</v>
      </c>
      <c r="C93" s="1">
        <v>68.927999999999997</v>
      </c>
      <c r="D93" s="1"/>
      <c r="E93" s="1">
        <v>19.858000000000001</v>
      </c>
      <c r="F93" s="1">
        <v>38.026000000000003</v>
      </c>
      <c r="G93" s="6">
        <v>1</v>
      </c>
      <c r="H93" s="1">
        <v>55</v>
      </c>
      <c r="I93" s="1" t="s">
        <v>33</v>
      </c>
      <c r="J93" s="1">
        <v>19.2</v>
      </c>
      <c r="K93" s="1">
        <f t="shared" si="16"/>
        <v>0.65800000000000125</v>
      </c>
      <c r="L93" s="1"/>
      <c r="M93" s="1"/>
      <c r="N93" s="1"/>
      <c r="O93" s="1">
        <v>32.590800000000009</v>
      </c>
      <c r="P93" s="1">
        <f t="shared" si="17"/>
        <v>3.9716</v>
      </c>
      <c r="Q93" s="5"/>
      <c r="R93" s="5"/>
      <c r="S93" s="1"/>
      <c r="T93" s="1">
        <f t="shared" si="18"/>
        <v>17.78044113203747</v>
      </c>
      <c r="U93" s="1">
        <f t="shared" si="19"/>
        <v>17.78044113203747</v>
      </c>
      <c r="V93" s="1">
        <v>7.5168000000000008</v>
      </c>
      <c r="W93" s="1">
        <v>6.1668000000000003</v>
      </c>
      <c r="X93" s="1">
        <v>3.2240000000000002</v>
      </c>
      <c r="Y93" s="1">
        <v>4.0204000000000004</v>
      </c>
      <c r="Z93" s="1">
        <v>2.9483999999999999</v>
      </c>
      <c r="AA93" s="1">
        <v>1.8844000000000001</v>
      </c>
      <c r="AB93" s="12" t="s">
        <v>34</v>
      </c>
      <c r="AC93" s="1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140</v>
      </c>
      <c r="B94" s="13" t="s">
        <v>32</v>
      </c>
      <c r="C94" s="13"/>
      <c r="D94" s="13"/>
      <c r="E94" s="13"/>
      <c r="F94" s="13"/>
      <c r="G94" s="14">
        <v>0</v>
      </c>
      <c r="H94" s="13">
        <v>60</v>
      </c>
      <c r="I94" s="13" t="s">
        <v>33</v>
      </c>
      <c r="J94" s="13"/>
      <c r="K94" s="13">
        <f t="shared" si="16"/>
        <v>0</v>
      </c>
      <c r="L94" s="13"/>
      <c r="M94" s="13"/>
      <c r="N94" s="13"/>
      <c r="O94" s="13"/>
      <c r="P94" s="13">
        <f t="shared" si="17"/>
        <v>0</v>
      </c>
      <c r="Q94" s="15"/>
      <c r="R94" s="15"/>
      <c r="S94" s="13"/>
      <c r="T94" s="13" t="e">
        <f t="shared" si="18"/>
        <v>#DIV/0!</v>
      </c>
      <c r="U94" s="13" t="e">
        <f t="shared" si="19"/>
        <v>#DIV/0!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 t="s">
        <v>68</v>
      </c>
      <c r="AC94" s="13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32</v>
      </c>
      <c r="C95" s="1">
        <v>2.9460000000000002</v>
      </c>
      <c r="D95" s="1"/>
      <c r="E95" s="1">
        <v>-1.3069999999999999</v>
      </c>
      <c r="F95" s="1">
        <v>-1.0760000000000001</v>
      </c>
      <c r="G95" s="6">
        <v>0</v>
      </c>
      <c r="H95" s="1" t="e">
        <v>#N/A</v>
      </c>
      <c r="I95" s="1" t="s">
        <v>124</v>
      </c>
      <c r="J95" s="1"/>
      <c r="K95" s="1">
        <f t="shared" si="16"/>
        <v>-1.3069999999999999</v>
      </c>
      <c r="L95" s="1"/>
      <c r="M95" s="1"/>
      <c r="N95" s="1"/>
      <c r="O95" s="1"/>
      <c r="P95" s="1">
        <f t="shared" si="17"/>
        <v>-0.26139999999999997</v>
      </c>
      <c r="Q95" s="5"/>
      <c r="R95" s="5"/>
      <c r="S95" s="1"/>
      <c r="T95" s="1">
        <f t="shared" si="18"/>
        <v>4.1162968630451422</v>
      </c>
      <c r="U95" s="1">
        <f t="shared" si="19"/>
        <v>4.1162968630451422</v>
      </c>
      <c r="V95" s="1">
        <v>0.80740000000000001</v>
      </c>
      <c r="W95" s="1">
        <v>1.0713999999999999</v>
      </c>
      <c r="X95" s="1">
        <v>2.3677999999999999</v>
      </c>
      <c r="Y95" s="1">
        <v>2.1025999999999998</v>
      </c>
      <c r="Z95" s="1">
        <v>6.6072000000000006</v>
      </c>
      <c r="AA95" s="1">
        <v>7.4194000000000004</v>
      </c>
      <c r="AB95" s="1" t="s">
        <v>142</v>
      </c>
      <c r="AC95" s="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143</v>
      </c>
      <c r="B96" s="1" t="s">
        <v>41</v>
      </c>
      <c r="C96" s="1">
        <v>54</v>
      </c>
      <c r="D96" s="1">
        <v>1</v>
      </c>
      <c r="E96" s="1">
        <v>20</v>
      </c>
      <c r="F96" s="1">
        <v>2</v>
      </c>
      <c r="G96" s="6">
        <v>0.3</v>
      </c>
      <c r="H96" s="1">
        <v>40</v>
      </c>
      <c r="I96" s="1" t="s">
        <v>33</v>
      </c>
      <c r="J96" s="1">
        <v>76</v>
      </c>
      <c r="K96" s="1">
        <f t="shared" si="16"/>
        <v>-56</v>
      </c>
      <c r="L96" s="1"/>
      <c r="M96" s="1"/>
      <c r="N96" s="1">
        <v>151.4</v>
      </c>
      <c r="O96" s="1">
        <v>114.4</v>
      </c>
      <c r="P96" s="1">
        <f t="shared" si="17"/>
        <v>4</v>
      </c>
      <c r="Q96" s="5"/>
      <c r="R96" s="5"/>
      <c r="S96" s="1"/>
      <c r="T96" s="1">
        <f t="shared" si="18"/>
        <v>66.95</v>
      </c>
      <c r="U96" s="1">
        <f t="shared" si="19"/>
        <v>66.95</v>
      </c>
      <c r="V96" s="1">
        <v>24.8</v>
      </c>
      <c r="W96" s="1">
        <v>21.8</v>
      </c>
      <c r="X96" s="1">
        <v>3</v>
      </c>
      <c r="Y96" s="1">
        <v>0</v>
      </c>
      <c r="Z96" s="1">
        <v>11.6</v>
      </c>
      <c r="AA96" s="1">
        <v>11.6</v>
      </c>
      <c r="AB96" s="1" t="s">
        <v>144</v>
      </c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41</v>
      </c>
      <c r="C97" s="1">
        <v>77</v>
      </c>
      <c r="D97" s="1"/>
      <c r="E97" s="1">
        <v>40</v>
      </c>
      <c r="F97" s="1"/>
      <c r="G97" s="6">
        <v>0.3</v>
      </c>
      <c r="H97" s="1">
        <v>40</v>
      </c>
      <c r="I97" s="1" t="s">
        <v>33</v>
      </c>
      <c r="J97" s="1">
        <v>68</v>
      </c>
      <c r="K97" s="1">
        <f t="shared" si="16"/>
        <v>-28</v>
      </c>
      <c r="L97" s="1"/>
      <c r="M97" s="1"/>
      <c r="N97" s="1">
        <v>155.19999999999999</v>
      </c>
      <c r="O97" s="1">
        <v>94.800000000000011</v>
      </c>
      <c r="P97" s="1">
        <f t="shared" si="17"/>
        <v>8</v>
      </c>
      <c r="Q97" s="5"/>
      <c r="R97" s="5"/>
      <c r="S97" s="1"/>
      <c r="T97" s="1">
        <f t="shared" si="18"/>
        <v>31.25</v>
      </c>
      <c r="U97" s="1">
        <f t="shared" si="19"/>
        <v>31.25</v>
      </c>
      <c r="V97" s="1">
        <v>25</v>
      </c>
      <c r="W97" s="1">
        <v>21.8</v>
      </c>
      <c r="X97" s="1">
        <v>2.6</v>
      </c>
      <c r="Y97" s="1">
        <v>0</v>
      </c>
      <c r="Z97" s="1">
        <v>12.4</v>
      </c>
      <c r="AA97" s="1">
        <v>14.6</v>
      </c>
      <c r="AB97" s="1" t="s">
        <v>144</v>
      </c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6" t="s">
        <v>146</v>
      </c>
      <c r="B98" s="1" t="s">
        <v>41</v>
      </c>
      <c r="C98" s="1"/>
      <c r="D98" s="1"/>
      <c r="E98" s="1"/>
      <c r="F98" s="1"/>
      <c r="G98" s="6">
        <v>0.2</v>
      </c>
      <c r="H98" s="1">
        <v>40</v>
      </c>
      <c r="I98" s="1" t="s">
        <v>33</v>
      </c>
      <c r="J98" s="1"/>
      <c r="K98" s="1">
        <f t="shared" ref="K98:K100" si="23">E98-J98</f>
        <v>0</v>
      </c>
      <c r="L98" s="1"/>
      <c r="M98" s="1"/>
      <c r="N98" s="1"/>
      <c r="O98" s="1">
        <v>18</v>
      </c>
      <c r="P98" s="1">
        <f t="shared" si="17"/>
        <v>0</v>
      </c>
      <c r="Q98" s="5"/>
      <c r="R98" s="5"/>
      <c r="S98" s="1"/>
      <c r="T98" s="1" t="e">
        <f t="shared" si="18"/>
        <v>#DIV/0!</v>
      </c>
      <c r="U98" s="1" t="e">
        <f t="shared" si="19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144</v>
      </c>
      <c r="AC98" s="1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6" t="s">
        <v>147</v>
      </c>
      <c r="B99" s="1" t="s">
        <v>41</v>
      </c>
      <c r="C99" s="1"/>
      <c r="D99" s="1"/>
      <c r="E99" s="1"/>
      <c r="F99" s="1"/>
      <c r="G99" s="6">
        <v>0.2</v>
      </c>
      <c r="H99" s="1">
        <v>35</v>
      </c>
      <c r="I99" s="1" t="s">
        <v>33</v>
      </c>
      <c r="J99" s="1"/>
      <c r="K99" s="1">
        <f t="shared" si="23"/>
        <v>0</v>
      </c>
      <c r="L99" s="1"/>
      <c r="M99" s="1"/>
      <c r="N99" s="1"/>
      <c r="O99" s="1">
        <v>18</v>
      </c>
      <c r="P99" s="1">
        <f t="shared" si="17"/>
        <v>0</v>
      </c>
      <c r="Q99" s="5"/>
      <c r="R99" s="5"/>
      <c r="S99" s="1"/>
      <c r="T99" s="1" t="e">
        <f t="shared" si="18"/>
        <v>#DIV/0!</v>
      </c>
      <c r="U99" s="1" t="e">
        <f t="shared" si="19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144</v>
      </c>
      <c r="AC99" s="1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6" t="s">
        <v>148</v>
      </c>
      <c r="B100" s="1" t="s">
        <v>32</v>
      </c>
      <c r="C100" s="1"/>
      <c r="D100" s="1"/>
      <c r="E100" s="1"/>
      <c r="F100" s="1"/>
      <c r="G100" s="6">
        <v>1</v>
      </c>
      <c r="H100" s="1">
        <v>45</v>
      </c>
      <c r="I100" s="1" t="s">
        <v>33</v>
      </c>
      <c r="J100" s="1"/>
      <c r="K100" s="1">
        <f t="shared" si="23"/>
        <v>0</v>
      </c>
      <c r="L100" s="1"/>
      <c r="M100" s="1"/>
      <c r="N100" s="1"/>
      <c r="O100" s="1">
        <v>16.8</v>
      </c>
      <c r="P100" s="1">
        <f t="shared" si="17"/>
        <v>0</v>
      </c>
      <c r="Q100" s="5"/>
      <c r="R100" s="5"/>
      <c r="S100" s="1"/>
      <c r="T100" s="1" t="e">
        <f t="shared" si="18"/>
        <v>#DIV/0!</v>
      </c>
      <c r="U100" s="1" t="e">
        <f t="shared" si="19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144</v>
      </c>
      <c r="AC100" s="1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00" xr:uid="{0BEF68D9-EE65-4746-B110-D24372767E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2024-10-16T06:08:09Z</dcterms:created>
  <dcterms:modified xsi:type="dcterms:W3CDTF">2024-10-17T07:36:15Z</dcterms:modified>
</cp:coreProperties>
</file>