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10,24 ПОКОМ КИ филиалы\"/>
    </mc:Choice>
  </mc:AlternateContent>
  <xr:revisionPtr revIDLastSave="0" documentId="13_ncr:1_{4B52BDD6-6A5F-4EA4-993C-C97837EA76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8" i="1" l="1"/>
  <c r="AB96" i="1"/>
  <c r="AB92" i="1"/>
  <c r="AB84" i="1"/>
  <c r="AB46" i="1"/>
  <c r="AB36" i="1"/>
  <c r="AB34" i="1"/>
  <c r="AB24" i="1"/>
  <c r="AB14" i="1"/>
  <c r="AB10" i="1"/>
  <c r="AB11" i="1"/>
  <c r="AB12" i="1"/>
  <c r="AB15" i="1"/>
  <c r="AB20" i="1"/>
  <c r="AB29" i="1"/>
  <c r="AB32" i="1"/>
  <c r="AB37" i="1"/>
  <c r="AB39" i="1"/>
  <c r="AB41" i="1"/>
  <c r="AB42" i="1"/>
  <c r="AB43" i="1"/>
  <c r="AB44" i="1"/>
  <c r="AB48" i="1"/>
  <c r="AB49" i="1"/>
  <c r="AB50" i="1"/>
  <c r="AB54" i="1"/>
  <c r="AB55" i="1"/>
  <c r="AB57" i="1"/>
  <c r="AB58" i="1"/>
  <c r="AB59" i="1"/>
  <c r="AB63" i="1"/>
  <c r="AB66" i="1"/>
  <c r="AB67" i="1"/>
  <c r="AB72" i="1"/>
  <c r="AB73" i="1"/>
  <c r="AB75" i="1"/>
  <c r="AB76" i="1"/>
  <c r="AB77" i="1"/>
  <c r="AB78" i="1"/>
  <c r="AB79" i="1"/>
  <c r="AB80" i="1"/>
  <c r="AB82" i="1"/>
  <c r="AB89" i="1"/>
  <c r="AB91" i="1"/>
  <c r="AB99" i="1"/>
  <c r="L7" i="1"/>
  <c r="O7" i="1" s="1"/>
  <c r="P7" i="1" s="1"/>
  <c r="AB7" i="1" s="1"/>
  <c r="L8" i="1"/>
  <c r="O8" i="1" s="1"/>
  <c r="T8" i="1" s="1"/>
  <c r="L9" i="1"/>
  <c r="O9" i="1" s="1"/>
  <c r="P9" i="1" s="1"/>
  <c r="AB9" i="1" s="1"/>
  <c r="L10" i="1"/>
  <c r="O10" i="1" s="1"/>
  <c r="S10" i="1" s="1"/>
  <c r="L11" i="1"/>
  <c r="O11" i="1" s="1"/>
  <c r="L12" i="1"/>
  <c r="O12" i="1" s="1"/>
  <c r="T12" i="1" s="1"/>
  <c r="L13" i="1"/>
  <c r="O13" i="1" s="1"/>
  <c r="AB13" i="1" s="1"/>
  <c r="L14" i="1"/>
  <c r="O14" i="1" s="1"/>
  <c r="L15" i="1"/>
  <c r="O15" i="1" s="1"/>
  <c r="L16" i="1"/>
  <c r="O16" i="1" s="1"/>
  <c r="T16" i="1" s="1"/>
  <c r="L17" i="1"/>
  <c r="O17" i="1" s="1"/>
  <c r="P17" i="1" s="1"/>
  <c r="AB17" i="1" s="1"/>
  <c r="L18" i="1"/>
  <c r="O18" i="1" s="1"/>
  <c r="L19" i="1"/>
  <c r="O19" i="1" s="1"/>
  <c r="AB19" i="1" s="1"/>
  <c r="L20" i="1"/>
  <c r="O20" i="1" s="1"/>
  <c r="T20" i="1" s="1"/>
  <c r="L21" i="1"/>
  <c r="O21" i="1" s="1"/>
  <c r="P21" i="1" s="1"/>
  <c r="AB21" i="1" s="1"/>
  <c r="L22" i="1"/>
  <c r="O22" i="1" s="1"/>
  <c r="P22" i="1" s="1"/>
  <c r="AB22" i="1" s="1"/>
  <c r="L23" i="1"/>
  <c r="O23" i="1" s="1"/>
  <c r="P23" i="1" s="1"/>
  <c r="L24" i="1"/>
  <c r="O24" i="1" s="1"/>
  <c r="T24" i="1" s="1"/>
  <c r="L25" i="1"/>
  <c r="O25" i="1" s="1"/>
  <c r="L26" i="1"/>
  <c r="O26" i="1" s="1"/>
  <c r="P26" i="1" s="1"/>
  <c r="AB26" i="1" s="1"/>
  <c r="L27" i="1"/>
  <c r="O27" i="1" s="1"/>
  <c r="P27" i="1" s="1"/>
  <c r="AB27" i="1" s="1"/>
  <c r="L28" i="1"/>
  <c r="O28" i="1" s="1"/>
  <c r="T28" i="1" s="1"/>
  <c r="L29" i="1"/>
  <c r="O29" i="1" s="1"/>
  <c r="L30" i="1"/>
  <c r="O30" i="1" s="1"/>
  <c r="P30" i="1" s="1"/>
  <c r="L31" i="1"/>
  <c r="O31" i="1" s="1"/>
  <c r="P31" i="1" s="1"/>
  <c r="AB31" i="1" s="1"/>
  <c r="L32" i="1"/>
  <c r="O32" i="1" s="1"/>
  <c r="T32" i="1" s="1"/>
  <c r="L33" i="1"/>
  <c r="O33" i="1" s="1"/>
  <c r="L34" i="1"/>
  <c r="O34" i="1" s="1"/>
  <c r="L35" i="1"/>
  <c r="O35" i="1" s="1"/>
  <c r="P35" i="1" s="1"/>
  <c r="AB35" i="1" s="1"/>
  <c r="L36" i="1"/>
  <c r="O36" i="1" s="1"/>
  <c r="T36" i="1" s="1"/>
  <c r="L37" i="1"/>
  <c r="O37" i="1" s="1"/>
  <c r="L38" i="1"/>
  <c r="O38" i="1" s="1"/>
  <c r="L39" i="1"/>
  <c r="O39" i="1" s="1"/>
  <c r="L40" i="1"/>
  <c r="O40" i="1" s="1"/>
  <c r="T40" i="1" s="1"/>
  <c r="L41" i="1"/>
  <c r="O41" i="1" s="1"/>
  <c r="L42" i="1"/>
  <c r="O42" i="1" s="1"/>
  <c r="S42" i="1" s="1"/>
  <c r="L43" i="1"/>
  <c r="O43" i="1" s="1"/>
  <c r="L44" i="1"/>
  <c r="O44" i="1" s="1"/>
  <c r="T44" i="1" s="1"/>
  <c r="L45" i="1"/>
  <c r="O45" i="1" s="1"/>
  <c r="P45" i="1" s="1"/>
  <c r="AB45" i="1" s="1"/>
  <c r="L46" i="1"/>
  <c r="O46" i="1" s="1"/>
  <c r="L47" i="1"/>
  <c r="O47" i="1" s="1"/>
  <c r="P47" i="1" s="1"/>
  <c r="AB47" i="1" s="1"/>
  <c r="L48" i="1"/>
  <c r="O48" i="1" s="1"/>
  <c r="T48" i="1" s="1"/>
  <c r="L49" i="1"/>
  <c r="O49" i="1" s="1"/>
  <c r="L50" i="1"/>
  <c r="O50" i="1" s="1"/>
  <c r="S50" i="1" s="1"/>
  <c r="L51" i="1"/>
  <c r="O51" i="1" s="1"/>
  <c r="P51" i="1" s="1"/>
  <c r="AB51" i="1" s="1"/>
  <c r="L52" i="1"/>
  <c r="O52" i="1" s="1"/>
  <c r="T52" i="1" s="1"/>
  <c r="L53" i="1"/>
  <c r="O53" i="1" s="1"/>
  <c r="P53" i="1" s="1"/>
  <c r="AB53" i="1" s="1"/>
  <c r="L54" i="1"/>
  <c r="O54" i="1" s="1"/>
  <c r="S54" i="1" s="1"/>
  <c r="L55" i="1"/>
  <c r="O55" i="1" s="1"/>
  <c r="L56" i="1"/>
  <c r="O56" i="1" s="1"/>
  <c r="T56" i="1" s="1"/>
  <c r="L57" i="1"/>
  <c r="O57" i="1" s="1"/>
  <c r="L58" i="1"/>
  <c r="O58" i="1" s="1"/>
  <c r="S58" i="1" s="1"/>
  <c r="L59" i="1"/>
  <c r="O59" i="1" s="1"/>
  <c r="L60" i="1"/>
  <c r="O60" i="1" s="1"/>
  <c r="T60" i="1" s="1"/>
  <c r="L61" i="1"/>
  <c r="O61" i="1" s="1"/>
  <c r="P61" i="1" s="1"/>
  <c r="AB61" i="1" s="1"/>
  <c r="L62" i="1"/>
  <c r="O62" i="1" s="1"/>
  <c r="P62" i="1" s="1"/>
  <c r="AB62" i="1" s="1"/>
  <c r="L63" i="1"/>
  <c r="O63" i="1" s="1"/>
  <c r="L64" i="1"/>
  <c r="O64" i="1" s="1"/>
  <c r="T64" i="1" s="1"/>
  <c r="L65" i="1"/>
  <c r="O65" i="1" s="1"/>
  <c r="P65" i="1" s="1"/>
  <c r="AB65" i="1" s="1"/>
  <c r="L66" i="1"/>
  <c r="O66" i="1" s="1"/>
  <c r="S66" i="1" s="1"/>
  <c r="L67" i="1"/>
  <c r="O67" i="1" s="1"/>
  <c r="L68" i="1"/>
  <c r="O68" i="1" s="1"/>
  <c r="T68" i="1" s="1"/>
  <c r="L69" i="1"/>
  <c r="O69" i="1" s="1"/>
  <c r="P69" i="1" s="1"/>
  <c r="AB69" i="1" s="1"/>
  <c r="L70" i="1"/>
  <c r="O70" i="1" s="1"/>
  <c r="L71" i="1"/>
  <c r="O71" i="1" s="1"/>
  <c r="P71" i="1" s="1"/>
  <c r="AB71" i="1" s="1"/>
  <c r="L72" i="1"/>
  <c r="O72" i="1" s="1"/>
  <c r="T72" i="1" s="1"/>
  <c r="L73" i="1"/>
  <c r="O73" i="1" s="1"/>
  <c r="L74" i="1"/>
  <c r="O74" i="1" s="1"/>
  <c r="L75" i="1"/>
  <c r="O75" i="1" s="1"/>
  <c r="L76" i="1"/>
  <c r="O76" i="1" s="1"/>
  <c r="T76" i="1" s="1"/>
  <c r="L77" i="1"/>
  <c r="O77" i="1" s="1"/>
  <c r="L78" i="1"/>
  <c r="O78" i="1" s="1"/>
  <c r="S78" i="1" s="1"/>
  <c r="L79" i="1"/>
  <c r="O79" i="1" s="1"/>
  <c r="T79" i="1" s="1"/>
  <c r="L80" i="1"/>
  <c r="O80" i="1" s="1"/>
  <c r="T80" i="1" s="1"/>
  <c r="L81" i="1"/>
  <c r="O81" i="1" s="1"/>
  <c r="L82" i="1"/>
  <c r="O82" i="1" s="1"/>
  <c r="S82" i="1" s="1"/>
  <c r="L83" i="1"/>
  <c r="O83" i="1" s="1"/>
  <c r="L84" i="1"/>
  <c r="O84" i="1" s="1"/>
  <c r="T84" i="1" s="1"/>
  <c r="L85" i="1"/>
  <c r="O85" i="1" s="1"/>
  <c r="L86" i="1"/>
  <c r="O86" i="1" s="1"/>
  <c r="P86" i="1" s="1"/>
  <c r="AB86" i="1" s="1"/>
  <c r="L87" i="1"/>
  <c r="O87" i="1" s="1"/>
  <c r="L88" i="1"/>
  <c r="O88" i="1" s="1"/>
  <c r="T88" i="1" s="1"/>
  <c r="L89" i="1"/>
  <c r="O89" i="1" s="1"/>
  <c r="T89" i="1" s="1"/>
  <c r="L90" i="1"/>
  <c r="O90" i="1" s="1"/>
  <c r="P90" i="1" s="1"/>
  <c r="L91" i="1"/>
  <c r="O91" i="1" s="1"/>
  <c r="T91" i="1" s="1"/>
  <c r="L92" i="1"/>
  <c r="O92" i="1" s="1"/>
  <c r="T92" i="1" s="1"/>
  <c r="L93" i="1"/>
  <c r="O93" i="1" s="1"/>
  <c r="L94" i="1"/>
  <c r="O94" i="1" s="1"/>
  <c r="AB94" i="1" s="1"/>
  <c r="L95" i="1"/>
  <c r="O95" i="1" s="1"/>
  <c r="L96" i="1"/>
  <c r="O96" i="1" s="1"/>
  <c r="T96" i="1" s="1"/>
  <c r="L97" i="1"/>
  <c r="O97" i="1" s="1"/>
  <c r="L98" i="1"/>
  <c r="O98" i="1" s="1"/>
  <c r="L99" i="1"/>
  <c r="O99" i="1" s="1"/>
  <c r="T99" i="1" s="1"/>
  <c r="L100" i="1"/>
  <c r="O100" i="1" s="1"/>
  <c r="T100" i="1" s="1"/>
  <c r="L101" i="1"/>
  <c r="O101" i="1" s="1"/>
  <c r="L102" i="1"/>
  <c r="O102" i="1" s="1"/>
  <c r="L103" i="1"/>
  <c r="O103" i="1" s="1"/>
  <c r="L104" i="1"/>
  <c r="O104" i="1" s="1"/>
  <c r="T104" i="1" s="1"/>
  <c r="L6" i="1"/>
  <c r="O6" i="1" s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P25" i="1" l="1"/>
  <c r="AB25" i="1" s="1"/>
  <c r="P33" i="1"/>
  <c r="AB33" i="1" s="1"/>
  <c r="AB23" i="1"/>
  <c r="P28" i="1"/>
  <c r="AB28" i="1" s="1"/>
  <c r="P40" i="1"/>
  <c r="AB40" i="1" s="1"/>
  <c r="P60" i="1"/>
  <c r="AB60" i="1" s="1"/>
  <c r="P88" i="1"/>
  <c r="AB88" i="1" s="1"/>
  <c r="S6" i="1"/>
  <c r="AB6" i="1"/>
  <c r="T103" i="1"/>
  <c r="AB103" i="1"/>
  <c r="T101" i="1"/>
  <c r="AB101" i="1"/>
  <c r="T97" i="1"/>
  <c r="AB97" i="1"/>
  <c r="T95" i="1"/>
  <c r="AB95" i="1"/>
  <c r="T93" i="1"/>
  <c r="AB93" i="1"/>
  <c r="T87" i="1"/>
  <c r="P87" i="1"/>
  <c r="AB87" i="1" s="1"/>
  <c r="T85" i="1"/>
  <c r="AB85" i="1"/>
  <c r="T83" i="1"/>
  <c r="AB83" i="1"/>
  <c r="T81" i="1"/>
  <c r="AB81" i="1"/>
  <c r="AB8" i="1"/>
  <c r="AB16" i="1"/>
  <c r="AB18" i="1"/>
  <c r="AB30" i="1"/>
  <c r="P38" i="1"/>
  <c r="AB38" i="1" s="1"/>
  <c r="P52" i="1"/>
  <c r="AB52" i="1" s="1"/>
  <c r="AB56" i="1"/>
  <c r="P64" i="1"/>
  <c r="AB64" i="1" s="1"/>
  <c r="P68" i="1"/>
  <c r="AB68" i="1" s="1"/>
  <c r="P70" i="1"/>
  <c r="AB70" i="1" s="1"/>
  <c r="P74" i="1"/>
  <c r="AB74" i="1" s="1"/>
  <c r="AB90" i="1"/>
  <c r="AB100" i="1"/>
  <c r="AB102" i="1"/>
  <c r="AB104" i="1"/>
  <c r="S98" i="1"/>
  <c r="S94" i="1"/>
  <c r="S86" i="1"/>
  <c r="S62" i="1"/>
  <c r="S46" i="1"/>
  <c r="S34" i="1"/>
  <c r="S26" i="1"/>
  <c r="S22" i="1"/>
  <c r="S14" i="1"/>
  <c r="T6" i="1"/>
  <c r="S101" i="1"/>
  <c r="S97" i="1"/>
  <c r="S89" i="1"/>
  <c r="S85" i="1"/>
  <c r="S81" i="1"/>
  <c r="S103" i="1"/>
  <c r="S99" i="1"/>
  <c r="S91" i="1"/>
  <c r="S83" i="1"/>
  <c r="S79" i="1"/>
  <c r="S76" i="1"/>
  <c r="S72" i="1"/>
  <c r="S56" i="1"/>
  <c r="S52" i="1"/>
  <c r="S48" i="1"/>
  <c r="S44" i="1"/>
  <c r="S36" i="1"/>
  <c r="S32" i="1"/>
  <c r="S24" i="1"/>
  <c r="S20" i="1"/>
  <c r="S12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S104" i="1"/>
  <c r="S100" i="1"/>
  <c r="S96" i="1"/>
  <c r="S92" i="1"/>
  <c r="S84" i="1"/>
  <c r="S80" i="1"/>
  <c r="K5" i="1"/>
  <c r="O5" i="1"/>
  <c r="L5" i="1"/>
  <c r="S60" i="1" l="1"/>
  <c r="S25" i="1"/>
  <c r="S8" i="1"/>
  <c r="S28" i="1"/>
  <c r="S68" i="1"/>
  <c r="S87" i="1"/>
  <c r="S95" i="1"/>
  <c r="S93" i="1"/>
  <c r="S18" i="1"/>
  <c r="AB5" i="1"/>
  <c r="S88" i="1"/>
  <c r="S40" i="1"/>
  <c r="S74" i="1"/>
  <c r="S38" i="1"/>
  <c r="S102" i="1"/>
  <c r="S16" i="1"/>
  <c r="S64" i="1"/>
  <c r="P5" i="1"/>
  <c r="S30" i="1"/>
  <c r="S70" i="1"/>
  <c r="S90" i="1"/>
</calcChain>
</file>

<file path=xl/sharedStrings.xml><?xml version="1.0" encoding="utf-8"?>
<sst xmlns="http://schemas.openxmlformats.org/spreadsheetml/2006/main" count="389" uniqueCount="147">
  <si>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</si>
  <si>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</si>
  <si>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</si>
  <si>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</si>
  <si>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</si>
  <si>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</si>
  <si>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</si>
  <si>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</si>
  <si>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</si>
  <si>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</si>
  <si>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</si>
  <si>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</si>
  <si>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</si>
  <si>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</si>
  <si>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</si>
  <si>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</si>
  <si>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</si>
  <si>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</si>
  <si>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</si>
  <si>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</si>
  <si>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</si>
  <si>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</si>
  <si>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14,10,</t>
  </si>
  <si>
    <t>16,10,</t>
  </si>
  <si>
    <t>10,10,</t>
  </si>
  <si>
    <t>09,10,</t>
  </si>
  <si>
    <t>03,10,</t>
  </si>
  <si>
    <t>02,10,</t>
  </si>
  <si>
    <t>26,09,</t>
  </si>
  <si>
    <t>25,09,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</si>
  <si>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</si>
  <si>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</si>
  <si>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</si>
  <si>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</si>
  <si>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</si>
  <si>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</si>
  <si>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</si>
  <si>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</si>
  <si>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</si>
  <si>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</si>
  <si>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</si>
  <si>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</si>
  <si>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</si>
  <si>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не в матрице</t>
  </si>
  <si>
    <t>вывод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</si>
  <si>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</si>
  <si>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</si>
  <si>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</si>
  <si>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</si>
  <si>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</si>
  <si>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</si>
  <si>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</si>
  <si>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</si>
  <si>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ТМА октябрь / новинка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</si>
  <si>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</si>
  <si>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</si>
  <si>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</si>
  <si>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</si>
  <si>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</si>
  <si>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</si>
  <si>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</si>
  <si>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</si>
  <si>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</si>
  <si>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</si>
  <si>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</si>
  <si>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</si>
  <si>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</si>
  <si>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</si>
  <si>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</si>
  <si>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</si>
  <si>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</si>
  <si>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</si>
  <si>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</si>
  <si>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</si>
  <si>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</si>
  <si>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</si>
  <si>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</si>
  <si>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</si>
  <si>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</si>
  <si>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</si>
  <si>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</si>
  <si>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</si>
  <si>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</si>
  <si>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</si>
  <si>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</si>
  <si>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</si>
  <si>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</si>
  <si>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</si>
  <si>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</si>
  <si>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</si>
  <si>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</si>
  <si>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</si>
  <si>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</si>
  <si>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</si>
  <si>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326  Колбаса вареная Сочинка ТМ Стародворье,  0,45 кг.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</si>
  <si>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</si>
  <si>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</si>
  <si>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</si>
  <si>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</si>
  <si>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</si>
  <si>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</si>
  <si>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</si>
  <si>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</si>
  <si>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</si>
  <si>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</si>
  <si>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</si>
  <si>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</si>
  <si>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</si>
  <si>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</si>
  <si>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</si>
  <si>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</si>
  <si>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</si>
  <si>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</si>
  <si>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</si>
  <si>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</si>
  <si>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</si>
  <si>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</si>
  <si>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с 05,09 заказываем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</si>
  <si>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</si>
  <si>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</si>
  <si>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11,10,24 появилась в бланке</t>
  </si>
  <si>
    <t xml:space="preserve"> 422  Деликатесы Бекон Балыкбургский ТМ Баварушка  0,15 кг.ПОКОМ</t>
  </si>
  <si>
    <t>нет в бланке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</si>
  <si>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</si>
  <si>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</si>
  <si>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</si>
  <si>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</si>
  <si>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</si>
  <si>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</si>
  <si>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</si>
  <si>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</si>
  <si>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</si>
  <si>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</si>
  <si>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</si>
  <si>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</si>
  <si>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</si>
  <si>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</si>
  <si>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</si>
  <si>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</si>
  <si>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>новинка</t>
  </si>
  <si>
    <t xml:space="preserve"> 491  Колбаса Филейская Рубленая ТМ Вязанка  0,3 кг. срез.  ПОКОМ</t>
  </si>
  <si>
    <t>Колбаса полукопченая Краковюрст ТМ Баварушка рубленая черева в/у ф/в 0,2 кг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</si>
  <si>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</si>
  <si>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</si>
  <si>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нужно увеличить продажи / -60%</t>
  </si>
  <si>
    <t>заказ</t>
  </si>
  <si>
    <t>19,10,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</si>
</sst>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140625" style="8" customWidth="1"/>
    <col min="8" max="8" width="5.140625" customWidth="1"/>
    <col min="9" max="9" width="12.7109375" bestFit="1" customWidth="1"/>
    <col min="10" max="17" width="6.85546875" customWidth="1"/>
    <col min="18" max="18" width="21.5703125" customWidth="1"/>
    <col min="19" max="20" width="4.5703125" customWidth="1"/>
    <col min="21" max="26" width="5.7109375" customWidth="1"/>
    <col min="27" max="27" width="30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145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146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48859.465000000004</v>
      </c>
      <c r="F5" s="4">
        <f>SUM(F6:F496)</f>
        <v>18638.054999999997</v>
      </c>
      <c r="G5" s="6"/>
      <c r="H5" s="1"/>
      <c r="I5" s="1"/>
      <c r="J5" s="4">
        <f t="shared" ref="J5:Q5" si="0">SUM(J6:J496)</f>
        <v>49203.595000000008</v>
      </c>
      <c r="K5" s="4">
        <f t="shared" si="0"/>
        <v>-344.13000000000017</v>
      </c>
      <c r="L5" s="4">
        <f t="shared" si="0"/>
        <v>15080.019999999999</v>
      </c>
      <c r="M5" s="4">
        <f t="shared" si="0"/>
        <v>33779.445</v>
      </c>
      <c r="N5" s="4">
        <f t="shared" si="0"/>
        <v>2807.6323799999982</v>
      </c>
      <c r="O5" s="4">
        <f t="shared" si="0"/>
        <v>3016.0039999999999</v>
      </c>
      <c r="P5" s="4">
        <f t="shared" si="0"/>
        <v>12019.07856</v>
      </c>
      <c r="Q5" s="4">
        <f t="shared" si="0"/>
        <v>0</v>
      </c>
      <c r="R5" s="1"/>
      <c r="S5" s="1"/>
      <c r="T5" s="1"/>
      <c r="U5" s="4">
        <f t="shared" ref="U5:Z5" si="1">SUM(U6:U496)</f>
        <v>2980.4624000000003</v>
      </c>
      <c r="V5" s="4">
        <f t="shared" si="1"/>
        <v>3303.4068000000002</v>
      </c>
      <c r="W5" s="4">
        <f t="shared" si="1"/>
        <v>3414.4582000000009</v>
      </c>
      <c r="X5" s="4">
        <f t="shared" si="1"/>
        <v>3194.2258000000002</v>
      </c>
      <c r="Y5" s="4">
        <f t="shared" si="1"/>
        <v>3754.5058000000004</v>
      </c>
      <c r="Z5" s="4">
        <f t="shared" si="1"/>
        <v>3749.3152000000009</v>
      </c>
      <c r="AA5" s="1"/>
      <c r="AB5" s="4">
        <f>SUM(AB6:AB496)</f>
        <v>11153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137.679</v>
      </c>
      <c r="D6" s="1">
        <v>126.22</v>
      </c>
      <c r="E6" s="1">
        <v>68.671999999999997</v>
      </c>
      <c r="F6" s="1">
        <v>165.488</v>
      </c>
      <c r="G6" s="6">
        <v>1</v>
      </c>
      <c r="H6" s="1">
        <v>50</v>
      </c>
      <c r="I6" s="1" t="s">
        <v>32</v>
      </c>
      <c r="J6" s="1">
        <v>71.5</v>
      </c>
      <c r="K6" s="1">
        <f t="shared" ref="K6:K35" si="2">E6-J6</f>
        <v>-2.828000000000003</v>
      </c>
      <c r="L6" s="1">
        <f>E6-M6</f>
        <v>61.866</v>
      </c>
      <c r="M6" s="1">
        <v>6.806</v>
      </c>
      <c r="N6" s="1"/>
      <c r="O6" s="1">
        <f t="shared" ref="O6:O37" si="3">L6/5</f>
        <v>12.373200000000001</v>
      </c>
      <c r="P6" s="5"/>
      <c r="Q6" s="5"/>
      <c r="R6" s="1"/>
      <c r="S6" s="1">
        <f>(F6+N6+P6)/O6</f>
        <v>13.374713089580705</v>
      </c>
      <c r="T6" s="1">
        <f>(F6+N6)/O6</f>
        <v>13.374713089580705</v>
      </c>
      <c r="U6" s="1">
        <v>18.2178</v>
      </c>
      <c r="V6" s="1">
        <v>21.2302</v>
      </c>
      <c r="W6" s="1">
        <v>19.318000000000001</v>
      </c>
      <c r="X6" s="1">
        <v>20.395199999999999</v>
      </c>
      <c r="Y6" s="1">
        <v>21.5078</v>
      </c>
      <c r="Z6" s="1">
        <v>22.508600000000001</v>
      </c>
      <c r="AA6" s="1"/>
      <c r="AB6" s="1">
        <f t="shared" ref="AB6:AB37" si="4"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532.976</v>
      </c>
      <c r="D7" s="1">
        <v>53.082000000000001</v>
      </c>
      <c r="E7" s="1">
        <v>320.24700000000001</v>
      </c>
      <c r="F7" s="1">
        <v>186.36500000000001</v>
      </c>
      <c r="G7" s="6">
        <v>1</v>
      </c>
      <c r="H7" s="1">
        <v>45</v>
      </c>
      <c r="I7" s="1" t="s">
        <v>32</v>
      </c>
      <c r="J7" s="1">
        <v>289.89999999999998</v>
      </c>
      <c r="K7" s="1">
        <f t="shared" si="2"/>
        <v>30.347000000000037</v>
      </c>
      <c r="L7" s="1">
        <f t="shared" ref="L7:L68" si="5">E7-M7</f>
        <v>239.27500000000003</v>
      </c>
      <c r="M7" s="1">
        <v>80.971999999999994</v>
      </c>
      <c r="N7" s="1"/>
      <c r="O7" s="1">
        <f t="shared" si="3"/>
        <v>47.855000000000004</v>
      </c>
      <c r="P7" s="5">
        <f t="shared" ref="P7:P9" si="6">10*O7-N7-F7</f>
        <v>292.18500000000006</v>
      </c>
      <c r="Q7" s="5"/>
      <c r="R7" s="1"/>
      <c r="S7" s="1">
        <f t="shared" ref="S7:S70" si="7">(F7+N7+P7)/O7</f>
        <v>10</v>
      </c>
      <c r="T7" s="1">
        <f t="shared" ref="T7:T70" si="8">(F7+N7)/O7</f>
        <v>3.8943684045554279</v>
      </c>
      <c r="U7" s="1">
        <v>34.765599999999992</v>
      </c>
      <c r="V7" s="1">
        <v>50.171199999999999</v>
      </c>
      <c r="W7" s="1">
        <v>24.036000000000001</v>
      </c>
      <c r="X7" s="1">
        <v>12.2376</v>
      </c>
      <c r="Y7" s="1">
        <v>78.636399999999995</v>
      </c>
      <c r="Z7" s="1">
        <v>71.273600000000002</v>
      </c>
      <c r="AA7" s="1"/>
      <c r="AB7" s="1">
        <f t="shared" si="4"/>
        <v>292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218.33</v>
      </c>
      <c r="D8" s="1">
        <v>1032.732</v>
      </c>
      <c r="E8" s="1">
        <v>439.24799999999999</v>
      </c>
      <c r="F8" s="1">
        <v>676.79100000000005</v>
      </c>
      <c r="G8" s="6">
        <v>1</v>
      </c>
      <c r="H8" s="1">
        <v>45</v>
      </c>
      <c r="I8" s="1" t="s">
        <v>32</v>
      </c>
      <c r="J8" s="1">
        <v>463</v>
      </c>
      <c r="K8" s="1">
        <f t="shared" si="2"/>
        <v>-23.75200000000001</v>
      </c>
      <c r="L8" s="1">
        <f t="shared" si="5"/>
        <v>412.34199999999998</v>
      </c>
      <c r="M8" s="1">
        <v>26.905999999999999</v>
      </c>
      <c r="N8" s="1"/>
      <c r="O8" s="1">
        <f t="shared" si="3"/>
        <v>82.468400000000003</v>
      </c>
      <c r="P8" s="5">
        <v>150</v>
      </c>
      <c r="Q8" s="5"/>
      <c r="R8" s="1"/>
      <c r="S8" s="1">
        <f t="shared" si="7"/>
        <v>10.025549180049572</v>
      </c>
      <c r="T8" s="1">
        <f t="shared" si="8"/>
        <v>8.2066706762832791</v>
      </c>
      <c r="U8" s="1">
        <v>76.860199999999992</v>
      </c>
      <c r="V8" s="1">
        <v>100.19159999999999</v>
      </c>
      <c r="W8" s="1">
        <v>85.347799999999992</v>
      </c>
      <c r="X8" s="1">
        <v>70.084800000000001</v>
      </c>
      <c r="Y8" s="1">
        <v>79.034999999999997</v>
      </c>
      <c r="Z8" s="1">
        <v>80.051200000000009</v>
      </c>
      <c r="AA8" s="1" t="s">
        <v>35</v>
      </c>
      <c r="AB8" s="1">
        <f t="shared" si="4"/>
        <v>150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31</v>
      </c>
      <c r="C9" s="1">
        <v>254.86699999999999</v>
      </c>
      <c r="D9" s="1">
        <v>0.97399999999999998</v>
      </c>
      <c r="E9" s="1">
        <v>103.535</v>
      </c>
      <c r="F9" s="1">
        <v>144.01400000000001</v>
      </c>
      <c r="G9" s="6">
        <v>1</v>
      </c>
      <c r="H9" s="1">
        <v>40</v>
      </c>
      <c r="I9" s="1" t="s">
        <v>32</v>
      </c>
      <c r="J9" s="1">
        <v>89.8</v>
      </c>
      <c r="K9" s="1">
        <f t="shared" si="2"/>
        <v>13.734999999999999</v>
      </c>
      <c r="L9" s="1">
        <f t="shared" si="5"/>
        <v>103.535</v>
      </c>
      <c r="M9" s="1"/>
      <c r="N9" s="1"/>
      <c r="O9" s="1">
        <f t="shared" si="3"/>
        <v>20.707000000000001</v>
      </c>
      <c r="P9" s="5">
        <f t="shared" si="6"/>
        <v>63.055999999999983</v>
      </c>
      <c r="Q9" s="5"/>
      <c r="R9" s="1"/>
      <c r="S9" s="1">
        <f t="shared" si="7"/>
        <v>10</v>
      </c>
      <c r="T9" s="1">
        <f t="shared" si="8"/>
        <v>6.9548461872796645</v>
      </c>
      <c r="U9" s="1">
        <v>15.844200000000001</v>
      </c>
      <c r="V9" s="1">
        <v>11.882</v>
      </c>
      <c r="W9" s="1">
        <v>24.431799999999999</v>
      </c>
      <c r="X9" s="1">
        <v>29.086400000000001</v>
      </c>
      <c r="Y9" s="1">
        <v>24.687000000000001</v>
      </c>
      <c r="Z9" s="1">
        <v>23.754000000000001</v>
      </c>
      <c r="AA9" s="1"/>
      <c r="AB9" s="1">
        <f t="shared" si="4"/>
        <v>63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3" t="s">
        <v>37</v>
      </c>
      <c r="B10" s="13" t="s">
        <v>38</v>
      </c>
      <c r="C10" s="13"/>
      <c r="D10" s="13"/>
      <c r="E10" s="13"/>
      <c r="F10" s="13"/>
      <c r="G10" s="14">
        <v>0</v>
      </c>
      <c r="H10" s="13">
        <v>45</v>
      </c>
      <c r="I10" s="13" t="s">
        <v>32</v>
      </c>
      <c r="J10" s="13"/>
      <c r="K10" s="13">
        <f t="shared" si="2"/>
        <v>0</v>
      </c>
      <c r="L10" s="13">
        <f t="shared" si="5"/>
        <v>0</v>
      </c>
      <c r="M10" s="13"/>
      <c r="N10" s="13"/>
      <c r="O10" s="13">
        <f t="shared" si="3"/>
        <v>0</v>
      </c>
      <c r="P10" s="15"/>
      <c r="Q10" s="15"/>
      <c r="R10" s="13"/>
      <c r="S10" s="13" t="e">
        <f t="shared" si="7"/>
        <v>#DIV/0!</v>
      </c>
      <c r="T10" s="13" t="e">
        <f t="shared" si="8"/>
        <v>#DIV/0!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 t="s">
        <v>39</v>
      </c>
      <c r="AB10" s="13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3" t="s">
        <v>40</v>
      </c>
      <c r="B11" s="13" t="s">
        <v>38</v>
      </c>
      <c r="C11" s="13"/>
      <c r="D11" s="13"/>
      <c r="E11" s="13"/>
      <c r="F11" s="13"/>
      <c r="G11" s="14">
        <v>0</v>
      </c>
      <c r="H11" s="13">
        <v>45</v>
      </c>
      <c r="I11" s="13" t="s">
        <v>32</v>
      </c>
      <c r="J11" s="13"/>
      <c r="K11" s="13">
        <f t="shared" si="2"/>
        <v>0</v>
      </c>
      <c r="L11" s="13">
        <f t="shared" si="5"/>
        <v>0</v>
      </c>
      <c r="M11" s="13"/>
      <c r="N11" s="13"/>
      <c r="O11" s="13">
        <f t="shared" si="3"/>
        <v>0</v>
      </c>
      <c r="P11" s="15"/>
      <c r="Q11" s="15"/>
      <c r="R11" s="13"/>
      <c r="S11" s="13" t="e">
        <f t="shared" si="7"/>
        <v>#DIV/0!</v>
      </c>
      <c r="T11" s="13" t="e">
        <f t="shared" si="8"/>
        <v>#DIV/0!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 t="s">
        <v>39</v>
      </c>
      <c r="AB11" s="13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3" t="s">
        <v>41</v>
      </c>
      <c r="B12" s="13" t="s">
        <v>38</v>
      </c>
      <c r="C12" s="13"/>
      <c r="D12" s="13"/>
      <c r="E12" s="13"/>
      <c r="F12" s="13"/>
      <c r="G12" s="14">
        <v>0</v>
      </c>
      <c r="H12" s="13">
        <v>180</v>
      </c>
      <c r="I12" s="13" t="s">
        <v>32</v>
      </c>
      <c r="J12" s="13"/>
      <c r="K12" s="13">
        <f t="shared" si="2"/>
        <v>0</v>
      </c>
      <c r="L12" s="13">
        <f t="shared" si="5"/>
        <v>0</v>
      </c>
      <c r="M12" s="13"/>
      <c r="N12" s="13"/>
      <c r="O12" s="13">
        <f t="shared" si="3"/>
        <v>0</v>
      </c>
      <c r="P12" s="15"/>
      <c r="Q12" s="15"/>
      <c r="R12" s="13"/>
      <c r="S12" s="13" t="e">
        <f t="shared" si="7"/>
        <v>#DIV/0!</v>
      </c>
      <c r="T12" s="13" t="e">
        <f t="shared" si="8"/>
        <v>#DIV/0!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 t="s">
        <v>39</v>
      </c>
      <c r="AB12" s="13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38</v>
      </c>
      <c r="C13" s="1">
        <v>49</v>
      </c>
      <c r="D13" s="1">
        <v>132</v>
      </c>
      <c r="E13" s="1">
        <v>32</v>
      </c>
      <c r="F13" s="1">
        <v>132</v>
      </c>
      <c r="G13" s="6">
        <v>0.3</v>
      </c>
      <c r="H13" s="1">
        <v>40</v>
      </c>
      <c r="I13" s="1" t="s">
        <v>32</v>
      </c>
      <c r="J13" s="1">
        <v>51</v>
      </c>
      <c r="K13" s="1">
        <f t="shared" si="2"/>
        <v>-19</v>
      </c>
      <c r="L13" s="1">
        <f t="shared" si="5"/>
        <v>32</v>
      </c>
      <c r="M13" s="1"/>
      <c r="N13" s="1">
        <v>75.999999999999972</v>
      </c>
      <c r="O13" s="1">
        <f t="shared" si="3"/>
        <v>6.4</v>
      </c>
      <c r="P13" s="5"/>
      <c r="Q13" s="5"/>
      <c r="R13" s="1"/>
      <c r="S13" s="1">
        <f t="shared" si="7"/>
        <v>32.499999999999993</v>
      </c>
      <c r="T13" s="1">
        <f t="shared" si="8"/>
        <v>32.499999999999993</v>
      </c>
      <c r="U13" s="1">
        <v>19.399999999999999</v>
      </c>
      <c r="V13" s="1">
        <v>17.600000000000001</v>
      </c>
      <c r="W13" s="1">
        <v>2.4</v>
      </c>
      <c r="X13" s="1">
        <v>6.4</v>
      </c>
      <c r="Y13" s="1">
        <v>12</v>
      </c>
      <c r="Z13" s="1">
        <v>5.6</v>
      </c>
      <c r="AA13" s="19" t="s">
        <v>46</v>
      </c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38</v>
      </c>
      <c r="C14" s="1">
        <v>418</v>
      </c>
      <c r="D14" s="1"/>
      <c r="E14" s="1">
        <v>96</v>
      </c>
      <c r="F14" s="1">
        <v>308</v>
      </c>
      <c r="G14" s="6">
        <v>0.17</v>
      </c>
      <c r="H14" s="1">
        <v>180</v>
      </c>
      <c r="I14" s="1" t="s">
        <v>32</v>
      </c>
      <c r="J14" s="1">
        <v>100</v>
      </c>
      <c r="K14" s="1">
        <f t="shared" si="2"/>
        <v>-4</v>
      </c>
      <c r="L14" s="1">
        <f t="shared" si="5"/>
        <v>96</v>
      </c>
      <c r="M14" s="1"/>
      <c r="N14" s="1"/>
      <c r="O14" s="1">
        <f t="shared" si="3"/>
        <v>19.2</v>
      </c>
      <c r="P14" s="5"/>
      <c r="Q14" s="5"/>
      <c r="R14" s="1"/>
      <c r="S14" s="1">
        <f t="shared" si="7"/>
        <v>16.041666666666668</v>
      </c>
      <c r="T14" s="1">
        <f t="shared" si="8"/>
        <v>16.041666666666668</v>
      </c>
      <c r="U14" s="1">
        <v>17.600000000000001</v>
      </c>
      <c r="V14" s="1">
        <v>21.2</v>
      </c>
      <c r="W14" s="1">
        <v>9.8000000000000007</v>
      </c>
      <c r="X14" s="1">
        <v>-0.2</v>
      </c>
      <c r="Y14" s="1">
        <v>45</v>
      </c>
      <c r="Z14" s="1">
        <v>49.8</v>
      </c>
      <c r="AA14" s="20" t="s">
        <v>46</v>
      </c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3" t="s">
        <v>47</v>
      </c>
      <c r="B15" s="13" t="s">
        <v>38</v>
      </c>
      <c r="C15" s="13"/>
      <c r="D15" s="13">
        <v>12</v>
      </c>
      <c r="E15" s="13">
        <v>12</v>
      </c>
      <c r="F15" s="13"/>
      <c r="G15" s="14">
        <v>0</v>
      </c>
      <c r="H15" s="13">
        <v>50</v>
      </c>
      <c r="I15" s="13" t="s">
        <v>32</v>
      </c>
      <c r="J15" s="13">
        <v>12</v>
      </c>
      <c r="K15" s="13">
        <f t="shared" si="2"/>
        <v>0</v>
      </c>
      <c r="L15" s="13">
        <f t="shared" si="5"/>
        <v>0</v>
      </c>
      <c r="M15" s="13">
        <v>12</v>
      </c>
      <c r="N15" s="13"/>
      <c r="O15" s="13">
        <f t="shared" si="3"/>
        <v>0</v>
      </c>
      <c r="P15" s="15"/>
      <c r="Q15" s="15"/>
      <c r="R15" s="13"/>
      <c r="S15" s="13" t="e">
        <f t="shared" si="7"/>
        <v>#DIV/0!</v>
      </c>
      <c r="T15" s="13" t="e">
        <f t="shared" si="8"/>
        <v>#DIV/0!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 t="s">
        <v>39</v>
      </c>
      <c r="AB15" s="13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38</v>
      </c>
      <c r="C16" s="1">
        <v>30</v>
      </c>
      <c r="D16" s="1">
        <v>354</v>
      </c>
      <c r="E16" s="1">
        <v>111</v>
      </c>
      <c r="F16" s="1">
        <v>259</v>
      </c>
      <c r="G16" s="6">
        <v>0.35</v>
      </c>
      <c r="H16" s="1">
        <v>50</v>
      </c>
      <c r="I16" s="1" t="s">
        <v>32</v>
      </c>
      <c r="J16" s="1">
        <v>144.5</v>
      </c>
      <c r="K16" s="1">
        <f t="shared" si="2"/>
        <v>-33.5</v>
      </c>
      <c r="L16" s="1">
        <f t="shared" si="5"/>
        <v>75</v>
      </c>
      <c r="M16" s="1">
        <v>36</v>
      </c>
      <c r="N16" s="1"/>
      <c r="O16" s="1">
        <f t="shared" si="3"/>
        <v>15</v>
      </c>
      <c r="P16" s="5"/>
      <c r="Q16" s="5"/>
      <c r="R16" s="1"/>
      <c r="S16" s="1">
        <f t="shared" si="7"/>
        <v>17.266666666666666</v>
      </c>
      <c r="T16" s="1">
        <f t="shared" si="8"/>
        <v>17.266666666666666</v>
      </c>
      <c r="U16" s="1">
        <v>14.6</v>
      </c>
      <c r="V16" s="1">
        <v>32.200000000000003</v>
      </c>
      <c r="W16" s="1">
        <v>32.799999999999997</v>
      </c>
      <c r="X16" s="1">
        <v>16.600000000000001</v>
      </c>
      <c r="Y16" s="1">
        <v>17.600000000000001</v>
      </c>
      <c r="Z16" s="1">
        <v>20.2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31</v>
      </c>
      <c r="C17" s="1">
        <v>345.19400000000002</v>
      </c>
      <c r="D17" s="1">
        <v>189.792</v>
      </c>
      <c r="E17" s="1">
        <v>361.81099999999998</v>
      </c>
      <c r="F17" s="1">
        <v>126.515</v>
      </c>
      <c r="G17" s="6">
        <v>1</v>
      </c>
      <c r="H17" s="1">
        <v>55</v>
      </c>
      <c r="I17" s="1" t="s">
        <v>32</v>
      </c>
      <c r="J17" s="1">
        <v>370.20699999999999</v>
      </c>
      <c r="K17" s="1">
        <f t="shared" si="2"/>
        <v>-8.396000000000015</v>
      </c>
      <c r="L17" s="1">
        <f t="shared" si="5"/>
        <v>226.12799999999999</v>
      </c>
      <c r="M17" s="1">
        <v>135.68299999999999</v>
      </c>
      <c r="N17" s="1"/>
      <c r="O17" s="1">
        <f t="shared" si="3"/>
        <v>45.2256</v>
      </c>
      <c r="P17" s="5">
        <f t="shared" ref="P17:P18" si="9">10*O17-N17-F17</f>
        <v>325.74099999999999</v>
      </c>
      <c r="Q17" s="5"/>
      <c r="R17" s="1"/>
      <c r="S17" s="1">
        <f t="shared" si="7"/>
        <v>10</v>
      </c>
      <c r="T17" s="1">
        <f t="shared" si="8"/>
        <v>2.7974200452840869</v>
      </c>
      <c r="U17" s="1">
        <v>40.203599999999987</v>
      </c>
      <c r="V17" s="1">
        <v>46.875999999999998</v>
      </c>
      <c r="W17" s="1">
        <v>48.287399999999998</v>
      </c>
      <c r="X17" s="1">
        <v>53.564799999999991</v>
      </c>
      <c r="Y17" s="1">
        <v>103.2604</v>
      </c>
      <c r="Z17" s="1">
        <v>90.805399999999992</v>
      </c>
      <c r="AA17" s="1" t="s">
        <v>50</v>
      </c>
      <c r="AB17" s="1">
        <f t="shared" si="4"/>
        <v>326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31</v>
      </c>
      <c r="C18" s="1">
        <v>1537.068</v>
      </c>
      <c r="D18" s="1">
        <v>6727.0730000000003</v>
      </c>
      <c r="E18" s="1">
        <v>5845.2089999999998</v>
      </c>
      <c r="F18" s="1">
        <v>1856.001</v>
      </c>
      <c r="G18" s="6">
        <v>1</v>
      </c>
      <c r="H18" s="1">
        <v>50</v>
      </c>
      <c r="I18" s="1" t="s">
        <v>32</v>
      </c>
      <c r="J18" s="1">
        <v>5880.6940000000004</v>
      </c>
      <c r="K18" s="1">
        <f t="shared" si="2"/>
        <v>-35.485000000000582</v>
      </c>
      <c r="L18" s="1">
        <f t="shared" si="5"/>
        <v>1487.5439999999999</v>
      </c>
      <c r="M18" s="1">
        <v>4357.665</v>
      </c>
      <c r="N18" s="1">
        <v>389.24517999999989</v>
      </c>
      <c r="O18" s="1">
        <f t="shared" si="3"/>
        <v>297.50879999999995</v>
      </c>
      <c r="P18" s="5">
        <v>1050</v>
      </c>
      <c r="Q18" s="5"/>
      <c r="R18" s="1"/>
      <c r="S18" s="1">
        <f t="shared" si="7"/>
        <v>11.076130117831811</v>
      </c>
      <c r="T18" s="1">
        <f t="shared" si="8"/>
        <v>7.5468227494447238</v>
      </c>
      <c r="U18" s="1">
        <v>313.30099999999999</v>
      </c>
      <c r="V18" s="1">
        <v>336.74439999999998</v>
      </c>
      <c r="W18" s="1">
        <v>298.91359999999992</v>
      </c>
      <c r="X18" s="1">
        <v>269.15960000000013</v>
      </c>
      <c r="Y18" s="1">
        <v>270.03339999999997</v>
      </c>
      <c r="Z18" s="1">
        <v>268.46519999999998</v>
      </c>
      <c r="AA18" s="1" t="s">
        <v>35</v>
      </c>
      <c r="AB18" s="1">
        <f t="shared" si="4"/>
        <v>1050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31</v>
      </c>
      <c r="C19" s="1"/>
      <c r="D19" s="1">
        <v>439.25900000000001</v>
      </c>
      <c r="E19" s="1"/>
      <c r="F19" s="1">
        <v>439.25900000000001</v>
      </c>
      <c r="G19" s="6">
        <v>1</v>
      </c>
      <c r="H19" s="1">
        <v>60</v>
      </c>
      <c r="I19" s="1" t="s">
        <v>32</v>
      </c>
      <c r="J19" s="1"/>
      <c r="K19" s="1">
        <f t="shared" si="2"/>
        <v>0</v>
      </c>
      <c r="L19" s="1">
        <f t="shared" si="5"/>
        <v>0</v>
      </c>
      <c r="M19" s="1"/>
      <c r="N19" s="1"/>
      <c r="O19" s="1">
        <f t="shared" si="3"/>
        <v>0</v>
      </c>
      <c r="P19" s="5"/>
      <c r="Q19" s="5"/>
      <c r="R19" s="1"/>
      <c r="S19" s="1" t="e">
        <f t="shared" si="7"/>
        <v>#DIV/0!</v>
      </c>
      <c r="T19" s="1" t="e">
        <f t="shared" si="8"/>
        <v>#DIV/0!</v>
      </c>
      <c r="U19" s="1">
        <v>31.388999999999999</v>
      </c>
      <c r="V19" s="1">
        <v>40.209400000000002</v>
      </c>
      <c r="W19" s="1">
        <v>9.3520000000000003</v>
      </c>
      <c r="X19" s="1">
        <v>0.53159999999999996</v>
      </c>
      <c r="Y19" s="1">
        <v>0</v>
      </c>
      <c r="Z19" s="1">
        <v>0</v>
      </c>
      <c r="AA19" s="1" t="s">
        <v>53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3" t="s">
        <v>54</v>
      </c>
      <c r="B20" s="13" t="s">
        <v>31</v>
      </c>
      <c r="C20" s="13"/>
      <c r="D20" s="13">
        <v>64.680000000000007</v>
      </c>
      <c r="E20" s="13">
        <v>63.34</v>
      </c>
      <c r="F20" s="13"/>
      <c r="G20" s="14">
        <v>0</v>
      </c>
      <c r="H20" s="13">
        <v>60</v>
      </c>
      <c r="I20" s="13" t="s">
        <v>32</v>
      </c>
      <c r="J20" s="13">
        <v>63.34</v>
      </c>
      <c r="K20" s="13">
        <f t="shared" si="2"/>
        <v>0</v>
      </c>
      <c r="L20" s="13">
        <f t="shared" si="5"/>
        <v>0</v>
      </c>
      <c r="M20" s="13">
        <v>63.34</v>
      </c>
      <c r="N20" s="13"/>
      <c r="O20" s="13">
        <f t="shared" si="3"/>
        <v>0</v>
      </c>
      <c r="P20" s="15"/>
      <c r="Q20" s="15"/>
      <c r="R20" s="13"/>
      <c r="S20" s="13" t="e">
        <f t="shared" si="7"/>
        <v>#DIV/0!</v>
      </c>
      <c r="T20" s="13" t="e">
        <f t="shared" si="8"/>
        <v>#DIV/0!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 t="s">
        <v>39</v>
      </c>
      <c r="AB20" s="13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31</v>
      </c>
      <c r="C21" s="1">
        <v>390.52199999999999</v>
      </c>
      <c r="D21" s="1">
        <v>195.91399999999999</v>
      </c>
      <c r="E21" s="1">
        <v>332.98399999999998</v>
      </c>
      <c r="F21" s="1">
        <v>194.3</v>
      </c>
      <c r="G21" s="6">
        <v>1</v>
      </c>
      <c r="H21" s="1">
        <v>60</v>
      </c>
      <c r="I21" s="1" t="s">
        <v>32</v>
      </c>
      <c r="J21" s="1">
        <v>343.83</v>
      </c>
      <c r="K21" s="1">
        <f t="shared" si="2"/>
        <v>-10.846000000000004</v>
      </c>
      <c r="L21" s="1">
        <f t="shared" si="5"/>
        <v>270.42399999999998</v>
      </c>
      <c r="M21" s="1">
        <v>62.56</v>
      </c>
      <c r="N21" s="1">
        <v>45.971200000000117</v>
      </c>
      <c r="O21" s="1">
        <f t="shared" si="3"/>
        <v>54.084799999999994</v>
      </c>
      <c r="P21" s="5">
        <f t="shared" ref="P21:P28" si="10">10*O21-N21-F21</f>
        <v>300.57679999999982</v>
      </c>
      <c r="Q21" s="5"/>
      <c r="R21" s="1"/>
      <c r="S21" s="1">
        <f t="shared" si="7"/>
        <v>10</v>
      </c>
      <c r="T21" s="1">
        <f t="shared" si="8"/>
        <v>4.4424903115108156</v>
      </c>
      <c r="U21" s="1">
        <v>52.132200000000012</v>
      </c>
      <c r="V21" s="1">
        <v>58.103400000000001</v>
      </c>
      <c r="W21" s="1">
        <v>92.746799999999993</v>
      </c>
      <c r="X21" s="1">
        <v>102.1412</v>
      </c>
      <c r="Y21" s="1">
        <v>118.4836</v>
      </c>
      <c r="Z21" s="1">
        <v>121.8408</v>
      </c>
      <c r="AA21" s="1" t="s">
        <v>50</v>
      </c>
      <c r="AB21" s="1">
        <f t="shared" si="4"/>
        <v>301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31</v>
      </c>
      <c r="C22" s="1">
        <v>467.892</v>
      </c>
      <c r="D22" s="1">
        <v>201.976</v>
      </c>
      <c r="E22" s="1">
        <v>300.584</v>
      </c>
      <c r="F22" s="1">
        <v>288.85399999999998</v>
      </c>
      <c r="G22" s="6">
        <v>1</v>
      </c>
      <c r="H22" s="1">
        <v>60</v>
      </c>
      <c r="I22" s="1" t="s">
        <v>32</v>
      </c>
      <c r="J22" s="1">
        <v>283.95999999999998</v>
      </c>
      <c r="K22" s="1">
        <f t="shared" si="2"/>
        <v>16.624000000000024</v>
      </c>
      <c r="L22" s="1">
        <f t="shared" si="5"/>
        <v>275.988</v>
      </c>
      <c r="M22" s="1">
        <v>24.596</v>
      </c>
      <c r="N22" s="1">
        <v>100.80152</v>
      </c>
      <c r="O22" s="1">
        <f t="shared" si="3"/>
        <v>55.197600000000001</v>
      </c>
      <c r="P22" s="5">
        <f t="shared" si="10"/>
        <v>162.32048000000003</v>
      </c>
      <c r="Q22" s="5"/>
      <c r="R22" s="1"/>
      <c r="S22" s="1">
        <f t="shared" si="7"/>
        <v>10</v>
      </c>
      <c r="T22" s="1">
        <f t="shared" si="8"/>
        <v>7.0592837369740709</v>
      </c>
      <c r="U22" s="1">
        <v>53.331800000000001</v>
      </c>
      <c r="V22" s="1">
        <v>53.320599999999999</v>
      </c>
      <c r="W22" s="1">
        <v>43.613599999999998</v>
      </c>
      <c r="X22" s="1">
        <v>45.918799999999997</v>
      </c>
      <c r="Y22" s="1">
        <v>56.085599999999999</v>
      </c>
      <c r="Z22" s="1">
        <v>51.700800000000001</v>
      </c>
      <c r="AA22" s="1" t="s">
        <v>35</v>
      </c>
      <c r="AB22" s="1">
        <f t="shared" si="4"/>
        <v>162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31</v>
      </c>
      <c r="C23" s="1">
        <v>128.08199999999999</v>
      </c>
      <c r="D23" s="1">
        <v>175.6</v>
      </c>
      <c r="E23" s="1">
        <v>220.57400000000001</v>
      </c>
      <c r="F23" s="1">
        <v>63.29</v>
      </c>
      <c r="G23" s="6">
        <v>1</v>
      </c>
      <c r="H23" s="1">
        <v>60</v>
      </c>
      <c r="I23" s="1" t="s">
        <v>32</v>
      </c>
      <c r="J23" s="1">
        <v>208.553</v>
      </c>
      <c r="K23" s="1">
        <f t="shared" si="2"/>
        <v>12.021000000000015</v>
      </c>
      <c r="L23" s="1">
        <f t="shared" si="5"/>
        <v>136.101</v>
      </c>
      <c r="M23" s="1">
        <v>84.472999999999999</v>
      </c>
      <c r="N23" s="1"/>
      <c r="O23" s="1">
        <f t="shared" si="3"/>
        <v>27.220199999999998</v>
      </c>
      <c r="P23" s="5">
        <f>9*O23-N23-F23</f>
        <v>181.6918</v>
      </c>
      <c r="Q23" s="5"/>
      <c r="R23" s="1"/>
      <c r="S23" s="1">
        <f t="shared" si="7"/>
        <v>9</v>
      </c>
      <c r="T23" s="1">
        <f t="shared" si="8"/>
        <v>2.3251114980786327</v>
      </c>
      <c r="U23" s="1">
        <v>19.465199999999999</v>
      </c>
      <c r="V23" s="1">
        <v>21.234999999999999</v>
      </c>
      <c r="W23" s="1">
        <v>30.054400000000001</v>
      </c>
      <c r="X23" s="1">
        <v>30.224799999999998</v>
      </c>
      <c r="Y23" s="1">
        <v>38.936199999999999</v>
      </c>
      <c r="Z23" s="1">
        <v>38.736800000000002</v>
      </c>
      <c r="AA23" s="1" t="s">
        <v>50</v>
      </c>
      <c r="AB23" s="1">
        <f t="shared" si="4"/>
        <v>182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58</v>
      </c>
      <c r="B24" s="1" t="s">
        <v>31</v>
      </c>
      <c r="C24" s="1">
        <v>147.20500000000001</v>
      </c>
      <c r="D24" s="1">
        <v>289.62299999999999</v>
      </c>
      <c r="E24" s="1">
        <v>85.066000000000003</v>
      </c>
      <c r="F24" s="1">
        <v>289.62299999999999</v>
      </c>
      <c r="G24" s="6">
        <v>1</v>
      </c>
      <c r="H24" s="1">
        <v>60</v>
      </c>
      <c r="I24" s="1" t="s">
        <v>32</v>
      </c>
      <c r="J24" s="1">
        <v>129.04</v>
      </c>
      <c r="K24" s="1">
        <f t="shared" si="2"/>
        <v>-43.97399999999999</v>
      </c>
      <c r="L24" s="1">
        <f t="shared" si="5"/>
        <v>71.917000000000002</v>
      </c>
      <c r="M24" s="1">
        <v>13.148999999999999</v>
      </c>
      <c r="N24" s="1">
        <v>33.161400000000008</v>
      </c>
      <c r="O24" s="1">
        <f t="shared" si="3"/>
        <v>14.3834</v>
      </c>
      <c r="P24" s="5"/>
      <c r="Q24" s="5"/>
      <c r="R24" s="1"/>
      <c r="S24" s="1">
        <f t="shared" si="7"/>
        <v>22.441453342047083</v>
      </c>
      <c r="T24" s="1">
        <f t="shared" si="8"/>
        <v>22.441453342047083</v>
      </c>
      <c r="U24" s="1">
        <v>40.369600000000013</v>
      </c>
      <c r="V24" s="1">
        <v>41.072000000000003</v>
      </c>
      <c r="W24" s="1">
        <v>37.085999999999999</v>
      </c>
      <c r="X24" s="1">
        <v>39.885399999999997</v>
      </c>
      <c r="Y24" s="1">
        <v>60.02579999999999</v>
      </c>
      <c r="Z24" s="1">
        <v>53.800199999999997</v>
      </c>
      <c r="AA24" s="21" t="s">
        <v>144</v>
      </c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31</v>
      </c>
      <c r="C25" s="1">
        <v>134.202</v>
      </c>
      <c r="D25" s="1">
        <v>47.526000000000003</v>
      </c>
      <c r="E25" s="1">
        <v>151.53899999999999</v>
      </c>
      <c r="F25" s="1">
        <v>1.157</v>
      </c>
      <c r="G25" s="6">
        <v>1</v>
      </c>
      <c r="H25" s="1">
        <v>35</v>
      </c>
      <c r="I25" s="1" t="s">
        <v>32</v>
      </c>
      <c r="J25" s="1">
        <v>178.36</v>
      </c>
      <c r="K25" s="1">
        <f t="shared" si="2"/>
        <v>-26.821000000000026</v>
      </c>
      <c r="L25" s="1">
        <f t="shared" si="5"/>
        <v>106.37899999999999</v>
      </c>
      <c r="M25" s="1">
        <v>45.16</v>
      </c>
      <c r="N25" s="1">
        <v>34.26179999999998</v>
      </c>
      <c r="O25" s="1">
        <f t="shared" si="3"/>
        <v>21.275799999999997</v>
      </c>
      <c r="P25" s="5">
        <f>9*O25-N25-F25</f>
        <v>156.06339999999997</v>
      </c>
      <c r="Q25" s="5"/>
      <c r="R25" s="1"/>
      <c r="S25" s="1">
        <f t="shared" si="7"/>
        <v>8.9999999999999982</v>
      </c>
      <c r="T25" s="1">
        <f t="shared" si="8"/>
        <v>1.6647458614952191</v>
      </c>
      <c r="U25" s="1">
        <v>11.7098</v>
      </c>
      <c r="V25" s="1">
        <v>10.3094</v>
      </c>
      <c r="W25" s="1">
        <v>14.9778</v>
      </c>
      <c r="X25" s="1">
        <v>16.7788</v>
      </c>
      <c r="Y25" s="1">
        <v>23.897600000000001</v>
      </c>
      <c r="Z25" s="1">
        <v>21.5442</v>
      </c>
      <c r="AA25" s="1"/>
      <c r="AB25" s="1">
        <f t="shared" si="4"/>
        <v>156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31</v>
      </c>
      <c r="C26" s="1">
        <v>263.428</v>
      </c>
      <c r="D26" s="1">
        <v>419.38499999999999</v>
      </c>
      <c r="E26" s="1">
        <v>530.29600000000005</v>
      </c>
      <c r="F26" s="1">
        <v>127.84</v>
      </c>
      <c r="G26" s="6">
        <v>1</v>
      </c>
      <c r="H26" s="1">
        <v>30</v>
      </c>
      <c r="I26" s="1" t="s">
        <v>32</v>
      </c>
      <c r="J26" s="1">
        <v>533.73500000000001</v>
      </c>
      <c r="K26" s="1">
        <f t="shared" si="2"/>
        <v>-3.4389999999999645</v>
      </c>
      <c r="L26" s="1">
        <f t="shared" si="5"/>
        <v>112.86100000000005</v>
      </c>
      <c r="M26" s="1">
        <v>417.435</v>
      </c>
      <c r="N26" s="1">
        <v>20.51339999999999</v>
      </c>
      <c r="O26" s="1">
        <f t="shared" si="3"/>
        <v>22.572200000000009</v>
      </c>
      <c r="P26" s="5">
        <f t="shared" si="10"/>
        <v>77.3686000000001</v>
      </c>
      <c r="Q26" s="5"/>
      <c r="R26" s="1"/>
      <c r="S26" s="1">
        <f t="shared" si="7"/>
        <v>10</v>
      </c>
      <c r="T26" s="1">
        <f t="shared" si="8"/>
        <v>6.5723943612053732</v>
      </c>
      <c r="U26" s="1">
        <v>20.695399999999999</v>
      </c>
      <c r="V26" s="1">
        <v>17.749400000000001</v>
      </c>
      <c r="W26" s="1">
        <v>19.201000000000001</v>
      </c>
      <c r="X26" s="1">
        <v>18.916</v>
      </c>
      <c r="Y26" s="1">
        <v>35.182200000000002</v>
      </c>
      <c r="Z26" s="1">
        <v>33.01560000000002</v>
      </c>
      <c r="AA26" s="1"/>
      <c r="AB26" s="1">
        <f t="shared" si="4"/>
        <v>77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31</v>
      </c>
      <c r="C27" s="1">
        <v>280.35500000000002</v>
      </c>
      <c r="D27" s="1">
        <v>894.92100000000005</v>
      </c>
      <c r="E27" s="1">
        <v>970.54499999999996</v>
      </c>
      <c r="F27" s="1">
        <v>165.61600000000001</v>
      </c>
      <c r="G27" s="6">
        <v>1</v>
      </c>
      <c r="H27" s="1">
        <v>30</v>
      </c>
      <c r="I27" s="1" t="s">
        <v>32</v>
      </c>
      <c r="J27" s="1">
        <v>975.10400000000004</v>
      </c>
      <c r="K27" s="1">
        <f t="shared" si="2"/>
        <v>-4.5590000000000828</v>
      </c>
      <c r="L27" s="1">
        <f t="shared" si="5"/>
        <v>162.94099999999992</v>
      </c>
      <c r="M27" s="1">
        <v>807.60400000000004</v>
      </c>
      <c r="N27" s="1">
        <v>78.089400000000069</v>
      </c>
      <c r="O27" s="1">
        <f t="shared" si="3"/>
        <v>32.588199999999986</v>
      </c>
      <c r="P27" s="5">
        <f t="shared" si="10"/>
        <v>82.176599999999752</v>
      </c>
      <c r="Q27" s="5"/>
      <c r="R27" s="1"/>
      <c r="S27" s="1">
        <f t="shared" si="7"/>
        <v>10</v>
      </c>
      <c r="T27" s="1">
        <f t="shared" si="8"/>
        <v>7.478332648013704</v>
      </c>
      <c r="U27" s="1">
        <v>32.358400000000003</v>
      </c>
      <c r="V27" s="1">
        <v>31.5992</v>
      </c>
      <c r="W27" s="1">
        <v>40.371399999999987</v>
      </c>
      <c r="X27" s="1">
        <v>41.112400000000001</v>
      </c>
      <c r="Y27" s="1">
        <v>43.909799999999997</v>
      </c>
      <c r="Z27" s="1">
        <v>42.18539999999998</v>
      </c>
      <c r="AA27" s="1"/>
      <c r="AB27" s="1">
        <f t="shared" si="4"/>
        <v>82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31</v>
      </c>
      <c r="C28" s="1">
        <v>448.25900000000001</v>
      </c>
      <c r="D28" s="1">
        <v>653.48</v>
      </c>
      <c r="E28" s="1">
        <v>620.37400000000002</v>
      </c>
      <c r="F28" s="1">
        <v>390.815</v>
      </c>
      <c r="G28" s="6">
        <v>1</v>
      </c>
      <c r="H28" s="1">
        <v>30</v>
      </c>
      <c r="I28" s="1" t="s">
        <v>32</v>
      </c>
      <c r="J28" s="1">
        <v>614.38800000000003</v>
      </c>
      <c r="K28" s="1">
        <f t="shared" si="2"/>
        <v>5.98599999999999</v>
      </c>
      <c r="L28" s="1">
        <f t="shared" si="5"/>
        <v>461.54600000000005</v>
      </c>
      <c r="M28" s="1">
        <v>158.828</v>
      </c>
      <c r="N28" s="1">
        <v>159.07591999999991</v>
      </c>
      <c r="O28" s="1">
        <f t="shared" si="3"/>
        <v>92.309200000000004</v>
      </c>
      <c r="P28" s="5">
        <f t="shared" si="10"/>
        <v>373.20108000000022</v>
      </c>
      <c r="Q28" s="5"/>
      <c r="R28" s="1"/>
      <c r="S28" s="1">
        <f t="shared" si="7"/>
        <v>10</v>
      </c>
      <c r="T28" s="1">
        <f t="shared" si="8"/>
        <v>5.9570543347791975</v>
      </c>
      <c r="U28" s="1">
        <v>79.409199999999998</v>
      </c>
      <c r="V28" s="1">
        <v>77.3108</v>
      </c>
      <c r="W28" s="1">
        <v>70.280799999999999</v>
      </c>
      <c r="X28" s="1">
        <v>68.734999999999999</v>
      </c>
      <c r="Y28" s="1">
        <v>69.730199999999996</v>
      </c>
      <c r="Z28" s="1">
        <v>74.014800000000008</v>
      </c>
      <c r="AA28" s="1" t="s">
        <v>35</v>
      </c>
      <c r="AB28" s="1">
        <f t="shared" si="4"/>
        <v>373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3" t="s">
        <v>63</v>
      </c>
      <c r="B29" s="13" t="s">
        <v>31</v>
      </c>
      <c r="C29" s="13"/>
      <c r="D29" s="13"/>
      <c r="E29" s="13"/>
      <c r="F29" s="13"/>
      <c r="G29" s="14">
        <v>0</v>
      </c>
      <c r="H29" s="13">
        <v>45</v>
      </c>
      <c r="I29" s="13" t="s">
        <v>32</v>
      </c>
      <c r="J29" s="13"/>
      <c r="K29" s="13">
        <f t="shared" si="2"/>
        <v>0</v>
      </c>
      <c r="L29" s="13">
        <f t="shared" si="5"/>
        <v>0</v>
      </c>
      <c r="M29" s="13"/>
      <c r="N29" s="13"/>
      <c r="O29" s="13">
        <f t="shared" si="3"/>
        <v>0</v>
      </c>
      <c r="P29" s="15"/>
      <c r="Q29" s="15"/>
      <c r="R29" s="13"/>
      <c r="S29" s="13" t="e">
        <f t="shared" si="7"/>
        <v>#DIV/0!</v>
      </c>
      <c r="T29" s="13" t="e">
        <f t="shared" si="8"/>
        <v>#DIV/0!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 t="s">
        <v>39</v>
      </c>
      <c r="AB29" s="13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31</v>
      </c>
      <c r="C30" s="1">
        <v>626.36400000000003</v>
      </c>
      <c r="D30" s="1">
        <v>228.67400000000001</v>
      </c>
      <c r="E30" s="1">
        <v>689.02</v>
      </c>
      <c r="F30" s="1">
        <v>93.188999999999993</v>
      </c>
      <c r="G30" s="6">
        <v>1</v>
      </c>
      <c r="H30" s="1">
        <v>40</v>
      </c>
      <c r="I30" s="1" t="s">
        <v>32</v>
      </c>
      <c r="J30" s="1">
        <v>678.07799999999997</v>
      </c>
      <c r="K30" s="1">
        <f t="shared" si="2"/>
        <v>10.942000000000007</v>
      </c>
      <c r="L30" s="1">
        <f t="shared" si="5"/>
        <v>395.09199999999998</v>
      </c>
      <c r="M30" s="1">
        <v>293.928</v>
      </c>
      <c r="N30" s="1">
        <v>54.513599999999997</v>
      </c>
      <c r="O30" s="1">
        <f t="shared" si="3"/>
        <v>79.0184</v>
      </c>
      <c r="P30" s="5">
        <f>9*O30-N30-F30</f>
        <v>563.46300000000008</v>
      </c>
      <c r="Q30" s="5"/>
      <c r="R30" s="1"/>
      <c r="S30" s="1">
        <f t="shared" si="7"/>
        <v>9</v>
      </c>
      <c r="T30" s="1">
        <f t="shared" si="8"/>
        <v>1.8692178024358883</v>
      </c>
      <c r="U30" s="1">
        <v>55.188400000000001</v>
      </c>
      <c r="V30" s="1">
        <v>50.637800000000013</v>
      </c>
      <c r="W30" s="1">
        <v>104.0894</v>
      </c>
      <c r="X30" s="1">
        <v>122.205</v>
      </c>
      <c r="Y30" s="1">
        <v>142.15860000000001</v>
      </c>
      <c r="Z30" s="1">
        <v>136.77160000000001</v>
      </c>
      <c r="AA30" s="1" t="s">
        <v>65</v>
      </c>
      <c r="AB30" s="1">
        <f t="shared" si="4"/>
        <v>563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31</v>
      </c>
      <c r="C31" s="1">
        <v>273.28199999999998</v>
      </c>
      <c r="D31" s="1">
        <v>205.345</v>
      </c>
      <c r="E31" s="1">
        <v>339.72899999999998</v>
      </c>
      <c r="F31" s="1">
        <v>119.601</v>
      </c>
      <c r="G31" s="6">
        <v>1</v>
      </c>
      <c r="H31" s="1">
        <v>40</v>
      </c>
      <c r="I31" s="1" t="s">
        <v>32</v>
      </c>
      <c r="J31" s="1">
        <v>328.22500000000002</v>
      </c>
      <c r="K31" s="1">
        <f t="shared" si="2"/>
        <v>11.503999999999962</v>
      </c>
      <c r="L31" s="1">
        <f t="shared" si="5"/>
        <v>159.93799999999999</v>
      </c>
      <c r="M31" s="1">
        <v>179.791</v>
      </c>
      <c r="N31" s="1">
        <v>50.720000000000027</v>
      </c>
      <c r="O31" s="1">
        <f t="shared" si="3"/>
        <v>31.987599999999997</v>
      </c>
      <c r="P31" s="5">
        <f t="shared" ref="P31" si="11">10*O31-N31-F31</f>
        <v>149.55499999999995</v>
      </c>
      <c r="Q31" s="5"/>
      <c r="R31" s="1"/>
      <c r="S31" s="1">
        <f t="shared" si="7"/>
        <v>10</v>
      </c>
      <c r="T31" s="1">
        <f t="shared" si="8"/>
        <v>5.3245945303805238</v>
      </c>
      <c r="U31" s="1">
        <v>25.110199999999999</v>
      </c>
      <c r="V31" s="1">
        <v>18.853200000000001</v>
      </c>
      <c r="W31" s="1">
        <v>32.020200000000003</v>
      </c>
      <c r="X31" s="1">
        <v>33.796599999999998</v>
      </c>
      <c r="Y31" s="1">
        <v>28.257999999999999</v>
      </c>
      <c r="Z31" s="1">
        <v>31.16</v>
      </c>
      <c r="AA31" s="1"/>
      <c r="AB31" s="1">
        <f t="shared" si="4"/>
        <v>150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0" t="s">
        <v>67</v>
      </c>
      <c r="B32" s="10" t="s">
        <v>31</v>
      </c>
      <c r="C32" s="10">
        <v>10.858000000000001</v>
      </c>
      <c r="D32" s="10"/>
      <c r="E32" s="10">
        <v>3.069</v>
      </c>
      <c r="F32" s="10"/>
      <c r="G32" s="11">
        <v>0</v>
      </c>
      <c r="H32" s="10">
        <v>45</v>
      </c>
      <c r="I32" s="10" t="s">
        <v>43</v>
      </c>
      <c r="J32" s="10">
        <v>16</v>
      </c>
      <c r="K32" s="10">
        <f t="shared" si="2"/>
        <v>-12.931000000000001</v>
      </c>
      <c r="L32" s="10">
        <f t="shared" si="5"/>
        <v>3.069</v>
      </c>
      <c r="M32" s="10"/>
      <c r="N32" s="10"/>
      <c r="O32" s="10">
        <f t="shared" si="3"/>
        <v>0.61380000000000001</v>
      </c>
      <c r="P32" s="12"/>
      <c r="Q32" s="12"/>
      <c r="R32" s="10"/>
      <c r="S32" s="10">
        <f t="shared" si="7"/>
        <v>0</v>
      </c>
      <c r="T32" s="10">
        <f t="shared" si="8"/>
        <v>0</v>
      </c>
      <c r="U32" s="10">
        <v>4.6280000000000001</v>
      </c>
      <c r="V32" s="10">
        <v>5.3296000000000001</v>
      </c>
      <c r="W32" s="10">
        <v>10.645</v>
      </c>
      <c r="X32" s="10">
        <v>13.504200000000001</v>
      </c>
      <c r="Y32" s="10">
        <v>12.638199999999999</v>
      </c>
      <c r="Z32" s="10">
        <v>11.9598</v>
      </c>
      <c r="AA32" s="10" t="s">
        <v>44</v>
      </c>
      <c r="AB32" s="10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31</v>
      </c>
      <c r="C33" s="1">
        <v>137.017</v>
      </c>
      <c r="D33" s="1">
        <v>29.940999999999999</v>
      </c>
      <c r="E33" s="1">
        <v>106.876</v>
      </c>
      <c r="F33" s="1">
        <v>29.704999999999998</v>
      </c>
      <c r="G33" s="6">
        <v>1</v>
      </c>
      <c r="H33" s="1">
        <v>30</v>
      </c>
      <c r="I33" s="1" t="s">
        <v>32</v>
      </c>
      <c r="J33" s="1">
        <v>104.441</v>
      </c>
      <c r="K33" s="1">
        <f t="shared" si="2"/>
        <v>2.4350000000000023</v>
      </c>
      <c r="L33" s="1">
        <f t="shared" si="5"/>
        <v>64.001000000000005</v>
      </c>
      <c r="M33" s="1">
        <v>42.875</v>
      </c>
      <c r="N33" s="1"/>
      <c r="O33" s="1">
        <f t="shared" si="3"/>
        <v>12.8002</v>
      </c>
      <c r="P33" s="5">
        <f>9*O33-N33-F33</f>
        <v>85.496800000000007</v>
      </c>
      <c r="Q33" s="5"/>
      <c r="R33" s="1"/>
      <c r="S33" s="1">
        <f t="shared" si="7"/>
        <v>9</v>
      </c>
      <c r="T33" s="1">
        <f t="shared" si="8"/>
        <v>2.3206668645802409</v>
      </c>
      <c r="U33" s="1">
        <v>6.1457999999999986</v>
      </c>
      <c r="V33" s="1">
        <v>5.2417999999999996</v>
      </c>
      <c r="W33" s="1">
        <v>12.147399999999999</v>
      </c>
      <c r="X33" s="1">
        <v>12.8118</v>
      </c>
      <c r="Y33" s="1">
        <v>12.9682</v>
      </c>
      <c r="Z33" s="1">
        <v>12.649800000000001</v>
      </c>
      <c r="AA33" s="1"/>
      <c r="AB33" s="1">
        <f t="shared" si="4"/>
        <v>85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31</v>
      </c>
      <c r="C34" s="1">
        <v>294.60199999999998</v>
      </c>
      <c r="D34" s="1">
        <v>783.37699999999995</v>
      </c>
      <c r="E34" s="1">
        <v>646.19399999999996</v>
      </c>
      <c r="F34" s="1">
        <v>376.6</v>
      </c>
      <c r="G34" s="6">
        <v>1</v>
      </c>
      <c r="H34" s="1">
        <v>50</v>
      </c>
      <c r="I34" s="1" t="s">
        <v>32</v>
      </c>
      <c r="J34" s="1">
        <v>649.11900000000003</v>
      </c>
      <c r="K34" s="1">
        <f t="shared" si="2"/>
        <v>-2.9250000000000682</v>
      </c>
      <c r="L34" s="1">
        <f t="shared" si="5"/>
        <v>142.17499999999995</v>
      </c>
      <c r="M34" s="1">
        <v>504.01900000000001</v>
      </c>
      <c r="N34" s="1"/>
      <c r="O34" s="1">
        <f t="shared" si="3"/>
        <v>28.434999999999992</v>
      </c>
      <c r="P34" s="5"/>
      <c r="Q34" s="5"/>
      <c r="R34" s="1"/>
      <c r="S34" s="1">
        <f t="shared" si="7"/>
        <v>13.244241251978201</v>
      </c>
      <c r="T34" s="1">
        <f t="shared" si="8"/>
        <v>13.244241251978201</v>
      </c>
      <c r="U34" s="1">
        <v>42.025199999999998</v>
      </c>
      <c r="V34" s="1">
        <v>51.699199999999998</v>
      </c>
      <c r="W34" s="1">
        <v>55.482199999999999</v>
      </c>
      <c r="X34" s="1">
        <v>49.0122</v>
      </c>
      <c r="Y34" s="1">
        <v>55.084799999999987</v>
      </c>
      <c r="Z34" s="1">
        <v>48.026400000000002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31</v>
      </c>
      <c r="C35" s="1">
        <v>147.94800000000001</v>
      </c>
      <c r="D35" s="1">
        <v>413.49200000000002</v>
      </c>
      <c r="E35" s="1">
        <v>399.05599999999998</v>
      </c>
      <c r="F35" s="1">
        <v>139.88300000000001</v>
      </c>
      <c r="G35" s="6">
        <v>1</v>
      </c>
      <c r="H35" s="1">
        <v>50</v>
      </c>
      <c r="I35" s="1" t="s">
        <v>32</v>
      </c>
      <c r="J35" s="1">
        <v>404.94400000000002</v>
      </c>
      <c r="K35" s="1">
        <f t="shared" si="2"/>
        <v>-5.8880000000000337</v>
      </c>
      <c r="L35" s="1">
        <f t="shared" si="5"/>
        <v>92.154999999999973</v>
      </c>
      <c r="M35" s="1">
        <v>306.90100000000001</v>
      </c>
      <c r="N35" s="1"/>
      <c r="O35" s="1">
        <f t="shared" si="3"/>
        <v>18.430999999999994</v>
      </c>
      <c r="P35" s="5">
        <f t="shared" ref="P35" si="12">10*O35-N35-F35</f>
        <v>44.426999999999936</v>
      </c>
      <c r="Q35" s="5"/>
      <c r="R35" s="1"/>
      <c r="S35" s="1">
        <f t="shared" si="7"/>
        <v>10</v>
      </c>
      <c r="T35" s="1">
        <f t="shared" si="8"/>
        <v>7.5895502143128457</v>
      </c>
      <c r="U35" s="1">
        <v>15.8246</v>
      </c>
      <c r="V35" s="1">
        <v>23.472999999999999</v>
      </c>
      <c r="W35" s="1">
        <v>40.408200000000008</v>
      </c>
      <c r="X35" s="1">
        <v>39.306600000000003</v>
      </c>
      <c r="Y35" s="1">
        <v>39.528399999999998</v>
      </c>
      <c r="Z35" s="1">
        <v>36.894399999999997</v>
      </c>
      <c r="AA35" s="1"/>
      <c r="AB35" s="1">
        <f t="shared" si="4"/>
        <v>44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31</v>
      </c>
      <c r="C36" s="1">
        <v>78.317999999999998</v>
      </c>
      <c r="D36" s="1">
        <v>137.96100000000001</v>
      </c>
      <c r="E36" s="1">
        <v>55.905999999999999</v>
      </c>
      <c r="F36" s="1">
        <v>137.864</v>
      </c>
      <c r="G36" s="6">
        <v>1</v>
      </c>
      <c r="H36" s="1">
        <v>50</v>
      </c>
      <c r="I36" s="1" t="s">
        <v>32</v>
      </c>
      <c r="J36" s="1">
        <v>70.7</v>
      </c>
      <c r="K36" s="1">
        <f t="shared" ref="K36:K67" si="13">E36-J36</f>
        <v>-14.794000000000004</v>
      </c>
      <c r="L36" s="1">
        <f t="shared" si="5"/>
        <v>55.905999999999999</v>
      </c>
      <c r="M36" s="1"/>
      <c r="N36" s="1">
        <v>21.398999999999969</v>
      </c>
      <c r="O36" s="1">
        <f t="shared" si="3"/>
        <v>11.1812</v>
      </c>
      <c r="P36" s="5"/>
      <c r="Q36" s="5"/>
      <c r="R36" s="1"/>
      <c r="S36" s="1">
        <f t="shared" si="7"/>
        <v>14.243819983543803</v>
      </c>
      <c r="T36" s="1">
        <f t="shared" si="8"/>
        <v>14.243819983543803</v>
      </c>
      <c r="U36" s="1">
        <v>19.295000000000002</v>
      </c>
      <c r="V36" s="1">
        <v>19.5868</v>
      </c>
      <c r="W36" s="1">
        <v>21.3856</v>
      </c>
      <c r="X36" s="1">
        <v>25.556799999999999</v>
      </c>
      <c r="Y36" s="1">
        <v>24.6952</v>
      </c>
      <c r="Z36" s="1">
        <v>19.373999999999999</v>
      </c>
      <c r="AA36" s="1"/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0" t="s">
        <v>72</v>
      </c>
      <c r="B37" s="10" t="s">
        <v>31</v>
      </c>
      <c r="C37" s="10"/>
      <c r="D37" s="10">
        <v>156.74700000000001</v>
      </c>
      <c r="E37" s="10">
        <v>156.74700000000001</v>
      </c>
      <c r="F37" s="10"/>
      <c r="G37" s="11">
        <v>0</v>
      </c>
      <c r="H37" s="10" t="e">
        <v>#N/A</v>
      </c>
      <c r="I37" s="10" t="s">
        <v>43</v>
      </c>
      <c r="J37" s="10">
        <v>156.74700000000001</v>
      </c>
      <c r="K37" s="10">
        <f t="shared" si="13"/>
        <v>0</v>
      </c>
      <c r="L37" s="10">
        <f t="shared" si="5"/>
        <v>0</v>
      </c>
      <c r="M37" s="10">
        <v>156.74700000000001</v>
      </c>
      <c r="N37" s="10"/>
      <c r="O37" s="10">
        <f t="shared" si="3"/>
        <v>0</v>
      </c>
      <c r="P37" s="12"/>
      <c r="Q37" s="12"/>
      <c r="R37" s="10"/>
      <c r="S37" s="10" t="e">
        <f t="shared" si="7"/>
        <v>#DIV/0!</v>
      </c>
      <c r="T37" s="10" t="e">
        <f t="shared" si="8"/>
        <v>#DIV/0!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/>
      <c r="AB37" s="10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73</v>
      </c>
      <c r="B38" s="1" t="s">
        <v>38</v>
      </c>
      <c r="C38" s="1">
        <v>963</v>
      </c>
      <c r="D38" s="1">
        <v>541</v>
      </c>
      <c r="E38" s="1">
        <v>828</v>
      </c>
      <c r="F38" s="1">
        <v>580</v>
      </c>
      <c r="G38" s="6">
        <v>0.4</v>
      </c>
      <c r="H38" s="1">
        <v>45</v>
      </c>
      <c r="I38" s="1" t="s">
        <v>32</v>
      </c>
      <c r="J38" s="1">
        <v>835</v>
      </c>
      <c r="K38" s="1">
        <f t="shared" si="13"/>
        <v>-7</v>
      </c>
      <c r="L38" s="1">
        <f t="shared" si="5"/>
        <v>348</v>
      </c>
      <c r="M38" s="1">
        <v>480</v>
      </c>
      <c r="N38" s="1">
        <v>101.8</v>
      </c>
      <c r="O38" s="1">
        <f t="shared" ref="O38:O69" si="14">L38/5</f>
        <v>69.599999999999994</v>
      </c>
      <c r="P38" s="5">
        <f>10*O38-N38-F38</f>
        <v>14.200000000000045</v>
      </c>
      <c r="Q38" s="5"/>
      <c r="R38" s="1"/>
      <c r="S38" s="1">
        <f t="shared" si="7"/>
        <v>10</v>
      </c>
      <c r="T38" s="1">
        <f t="shared" si="8"/>
        <v>9.7959770114942533</v>
      </c>
      <c r="U38" s="1">
        <v>84.8</v>
      </c>
      <c r="V38" s="1">
        <v>92.8</v>
      </c>
      <c r="W38" s="1">
        <v>39.200000000000003</v>
      </c>
      <c r="X38" s="1">
        <v>34</v>
      </c>
      <c r="Y38" s="1">
        <v>128</v>
      </c>
      <c r="Z38" s="1">
        <v>118.8</v>
      </c>
      <c r="AA38" s="1"/>
      <c r="AB38" s="1">
        <f t="shared" ref="AB38:AB69" si="15">ROUND(P38*G38,0)</f>
        <v>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3" t="s">
        <v>74</v>
      </c>
      <c r="B39" s="13" t="s">
        <v>38</v>
      </c>
      <c r="C39" s="13"/>
      <c r="D39" s="13"/>
      <c r="E39" s="13"/>
      <c r="F39" s="13"/>
      <c r="G39" s="14">
        <v>0</v>
      </c>
      <c r="H39" s="13">
        <v>50</v>
      </c>
      <c r="I39" s="13" t="s">
        <v>32</v>
      </c>
      <c r="J39" s="13"/>
      <c r="K39" s="13">
        <f t="shared" si="13"/>
        <v>0</v>
      </c>
      <c r="L39" s="13">
        <f t="shared" si="5"/>
        <v>0</v>
      </c>
      <c r="M39" s="13"/>
      <c r="N39" s="13"/>
      <c r="O39" s="13">
        <f t="shared" si="14"/>
        <v>0</v>
      </c>
      <c r="P39" s="15"/>
      <c r="Q39" s="15"/>
      <c r="R39" s="13"/>
      <c r="S39" s="13" t="e">
        <f t="shared" si="7"/>
        <v>#DIV/0!</v>
      </c>
      <c r="T39" s="13" t="e">
        <f t="shared" si="8"/>
        <v>#DIV/0!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 t="s">
        <v>39</v>
      </c>
      <c r="AB39" s="13">
        <f t="shared" si="15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75</v>
      </c>
      <c r="B40" s="1" t="s">
        <v>38</v>
      </c>
      <c r="C40" s="1">
        <v>459</v>
      </c>
      <c r="D40" s="1">
        <v>991</v>
      </c>
      <c r="E40" s="1">
        <v>912</v>
      </c>
      <c r="F40" s="1">
        <v>459</v>
      </c>
      <c r="G40" s="6">
        <v>0.4</v>
      </c>
      <c r="H40" s="1">
        <v>45</v>
      </c>
      <c r="I40" s="1" t="s">
        <v>32</v>
      </c>
      <c r="J40" s="1">
        <v>909</v>
      </c>
      <c r="K40" s="1">
        <f t="shared" si="13"/>
        <v>3</v>
      </c>
      <c r="L40" s="1">
        <f t="shared" si="5"/>
        <v>392</v>
      </c>
      <c r="M40" s="1">
        <v>520</v>
      </c>
      <c r="N40" s="1">
        <v>125.40000000000011</v>
      </c>
      <c r="O40" s="1">
        <f t="shared" si="14"/>
        <v>78.400000000000006</v>
      </c>
      <c r="P40" s="5">
        <f>10*O40-N40-F40</f>
        <v>199.59999999999991</v>
      </c>
      <c r="Q40" s="5"/>
      <c r="R40" s="1"/>
      <c r="S40" s="1">
        <f t="shared" si="7"/>
        <v>10</v>
      </c>
      <c r="T40" s="1">
        <f t="shared" si="8"/>
        <v>7.4540816326530619</v>
      </c>
      <c r="U40" s="1">
        <v>78.400000000000006</v>
      </c>
      <c r="V40" s="1">
        <v>84.6</v>
      </c>
      <c r="W40" s="1">
        <v>91.4</v>
      </c>
      <c r="X40" s="1">
        <v>82.8</v>
      </c>
      <c r="Y40" s="1">
        <v>90.2</v>
      </c>
      <c r="Z40" s="1">
        <v>93</v>
      </c>
      <c r="AA40" s="1"/>
      <c r="AB40" s="1">
        <f t="shared" si="15"/>
        <v>80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 t="s">
        <v>76</v>
      </c>
      <c r="B41" s="10" t="s">
        <v>38</v>
      </c>
      <c r="C41" s="10"/>
      <c r="D41" s="10">
        <v>12</v>
      </c>
      <c r="E41" s="10">
        <v>12</v>
      </c>
      <c r="F41" s="10"/>
      <c r="G41" s="11">
        <v>0</v>
      </c>
      <c r="H41" s="10" t="e">
        <v>#N/A</v>
      </c>
      <c r="I41" s="10" t="s">
        <v>43</v>
      </c>
      <c r="J41" s="10">
        <v>12</v>
      </c>
      <c r="K41" s="10">
        <f t="shared" si="13"/>
        <v>0</v>
      </c>
      <c r="L41" s="10">
        <f t="shared" si="5"/>
        <v>0</v>
      </c>
      <c r="M41" s="10">
        <v>12</v>
      </c>
      <c r="N41" s="10"/>
      <c r="O41" s="10">
        <f t="shared" si="14"/>
        <v>0</v>
      </c>
      <c r="P41" s="12"/>
      <c r="Q41" s="12"/>
      <c r="R41" s="10"/>
      <c r="S41" s="10" t="e">
        <f t="shared" si="7"/>
        <v>#DIV/0!</v>
      </c>
      <c r="T41" s="10" t="e">
        <f t="shared" si="8"/>
        <v>#DIV/0!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/>
      <c r="AB41" s="10">
        <f t="shared" si="15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3" t="s">
        <v>77</v>
      </c>
      <c r="B42" s="13" t="s">
        <v>31</v>
      </c>
      <c r="C42" s="13"/>
      <c r="D42" s="13">
        <v>57.040999999999997</v>
      </c>
      <c r="E42" s="13">
        <v>57.040999999999997</v>
      </c>
      <c r="F42" s="13"/>
      <c r="G42" s="14">
        <v>0</v>
      </c>
      <c r="H42" s="13">
        <v>45</v>
      </c>
      <c r="I42" s="13" t="s">
        <v>32</v>
      </c>
      <c r="J42" s="13">
        <v>57.040999999999997</v>
      </c>
      <c r="K42" s="13">
        <f t="shared" si="13"/>
        <v>0</v>
      </c>
      <c r="L42" s="13">
        <f t="shared" si="5"/>
        <v>0</v>
      </c>
      <c r="M42" s="13">
        <v>57.040999999999997</v>
      </c>
      <c r="N42" s="13"/>
      <c r="O42" s="13">
        <f t="shared" si="14"/>
        <v>0</v>
      </c>
      <c r="P42" s="15"/>
      <c r="Q42" s="15"/>
      <c r="R42" s="13"/>
      <c r="S42" s="13" t="e">
        <f t="shared" si="7"/>
        <v>#DIV/0!</v>
      </c>
      <c r="T42" s="13" t="e">
        <f t="shared" si="8"/>
        <v>#DIV/0!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 t="s">
        <v>39</v>
      </c>
      <c r="AB42" s="13">
        <f t="shared" si="15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3" t="s">
        <v>78</v>
      </c>
      <c r="B43" s="13" t="s">
        <v>38</v>
      </c>
      <c r="C43" s="13"/>
      <c r="D43" s="13"/>
      <c r="E43" s="13"/>
      <c r="F43" s="13"/>
      <c r="G43" s="14">
        <v>0</v>
      </c>
      <c r="H43" s="13">
        <v>45</v>
      </c>
      <c r="I43" s="13" t="s">
        <v>32</v>
      </c>
      <c r="J43" s="13"/>
      <c r="K43" s="13">
        <f t="shared" si="13"/>
        <v>0</v>
      </c>
      <c r="L43" s="13">
        <f t="shared" si="5"/>
        <v>0</v>
      </c>
      <c r="M43" s="13"/>
      <c r="N43" s="13"/>
      <c r="O43" s="13">
        <f t="shared" si="14"/>
        <v>0</v>
      </c>
      <c r="P43" s="15"/>
      <c r="Q43" s="15"/>
      <c r="R43" s="13"/>
      <c r="S43" s="13" t="e">
        <f t="shared" si="7"/>
        <v>#DIV/0!</v>
      </c>
      <c r="T43" s="13" t="e">
        <f t="shared" si="8"/>
        <v>#DIV/0!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 t="s">
        <v>39</v>
      </c>
      <c r="AB43" s="13">
        <f t="shared" si="15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3" t="s">
        <v>79</v>
      </c>
      <c r="B44" s="13" t="s">
        <v>38</v>
      </c>
      <c r="C44" s="13"/>
      <c r="D44" s="13"/>
      <c r="E44" s="13"/>
      <c r="F44" s="13"/>
      <c r="G44" s="14">
        <v>0</v>
      </c>
      <c r="H44" s="13">
        <v>40</v>
      </c>
      <c r="I44" s="13" t="s">
        <v>32</v>
      </c>
      <c r="J44" s="13"/>
      <c r="K44" s="13">
        <f t="shared" si="13"/>
        <v>0</v>
      </c>
      <c r="L44" s="13">
        <f t="shared" si="5"/>
        <v>0</v>
      </c>
      <c r="M44" s="13"/>
      <c r="N44" s="13"/>
      <c r="O44" s="13">
        <f t="shared" si="14"/>
        <v>0</v>
      </c>
      <c r="P44" s="15"/>
      <c r="Q44" s="15"/>
      <c r="R44" s="13"/>
      <c r="S44" s="13" t="e">
        <f t="shared" si="7"/>
        <v>#DIV/0!</v>
      </c>
      <c r="T44" s="13" t="e">
        <f t="shared" si="8"/>
        <v>#DIV/0!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 t="s">
        <v>39</v>
      </c>
      <c r="AB44" s="13">
        <f t="shared" si="15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80</v>
      </c>
      <c r="B45" s="1" t="s">
        <v>31</v>
      </c>
      <c r="C45" s="1">
        <v>208.59100000000001</v>
      </c>
      <c r="D45" s="1">
        <v>72.867000000000004</v>
      </c>
      <c r="E45" s="1">
        <v>182.934</v>
      </c>
      <c r="F45" s="1">
        <v>50.555</v>
      </c>
      <c r="G45" s="6">
        <v>1</v>
      </c>
      <c r="H45" s="1">
        <v>40</v>
      </c>
      <c r="I45" s="1" t="s">
        <v>32</v>
      </c>
      <c r="J45" s="1">
        <v>200.1</v>
      </c>
      <c r="K45" s="1">
        <f t="shared" si="13"/>
        <v>-17.165999999999997</v>
      </c>
      <c r="L45" s="1">
        <f t="shared" si="5"/>
        <v>182.934</v>
      </c>
      <c r="M45" s="1"/>
      <c r="N45" s="1">
        <v>134.93719999999999</v>
      </c>
      <c r="O45" s="1">
        <f t="shared" si="14"/>
        <v>36.586799999999997</v>
      </c>
      <c r="P45" s="5">
        <f t="shared" ref="P45:P47" si="16">10*O45-N45-F45</f>
        <v>180.37579999999994</v>
      </c>
      <c r="Q45" s="5"/>
      <c r="R45" s="1"/>
      <c r="S45" s="1">
        <f t="shared" si="7"/>
        <v>10</v>
      </c>
      <c r="T45" s="1">
        <f t="shared" si="8"/>
        <v>5.0699213924147513</v>
      </c>
      <c r="U45" s="1">
        <v>28.5962</v>
      </c>
      <c r="V45" s="1">
        <v>23.2668</v>
      </c>
      <c r="W45" s="1">
        <v>28.412800000000001</v>
      </c>
      <c r="X45" s="1">
        <v>28.1616</v>
      </c>
      <c r="Y45" s="1">
        <v>23.1312</v>
      </c>
      <c r="Z45" s="1">
        <v>18.679200000000002</v>
      </c>
      <c r="AA45" s="1"/>
      <c r="AB45" s="1">
        <f t="shared" si="15"/>
        <v>180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38</v>
      </c>
      <c r="C46" s="1">
        <v>115</v>
      </c>
      <c r="D46" s="1">
        <v>562</v>
      </c>
      <c r="E46" s="1">
        <v>203</v>
      </c>
      <c r="F46" s="1">
        <v>427</v>
      </c>
      <c r="G46" s="6">
        <v>0.4</v>
      </c>
      <c r="H46" s="1">
        <v>40</v>
      </c>
      <c r="I46" s="1" t="s">
        <v>32</v>
      </c>
      <c r="J46" s="1">
        <v>216</v>
      </c>
      <c r="K46" s="1">
        <f t="shared" si="13"/>
        <v>-13</v>
      </c>
      <c r="L46" s="1">
        <f t="shared" si="5"/>
        <v>203</v>
      </c>
      <c r="M46" s="1"/>
      <c r="N46" s="1">
        <v>58.200000000000053</v>
      </c>
      <c r="O46" s="1">
        <f t="shared" si="14"/>
        <v>40.6</v>
      </c>
      <c r="P46" s="5"/>
      <c r="Q46" s="5"/>
      <c r="R46" s="1"/>
      <c r="S46" s="1">
        <f t="shared" si="7"/>
        <v>11.950738916256158</v>
      </c>
      <c r="T46" s="1">
        <f t="shared" si="8"/>
        <v>11.950738916256158</v>
      </c>
      <c r="U46" s="1">
        <v>54.2</v>
      </c>
      <c r="V46" s="1">
        <v>61.6</v>
      </c>
      <c r="W46" s="1">
        <v>37</v>
      </c>
      <c r="X46" s="1">
        <v>20.399999999999999</v>
      </c>
      <c r="Y46" s="1">
        <v>42</v>
      </c>
      <c r="Z46" s="1">
        <v>42.6</v>
      </c>
      <c r="AA46" s="1"/>
      <c r="AB46" s="1">
        <f t="shared" si="15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82</v>
      </c>
      <c r="B47" s="1" t="s">
        <v>38</v>
      </c>
      <c r="C47" s="1">
        <v>632</v>
      </c>
      <c r="D47" s="1">
        <v>6</v>
      </c>
      <c r="E47" s="1">
        <v>249</v>
      </c>
      <c r="F47" s="1">
        <v>342</v>
      </c>
      <c r="G47" s="6">
        <v>0.4</v>
      </c>
      <c r="H47" s="1">
        <v>45</v>
      </c>
      <c r="I47" s="1" t="s">
        <v>32</v>
      </c>
      <c r="J47" s="1">
        <v>250</v>
      </c>
      <c r="K47" s="1">
        <f t="shared" si="13"/>
        <v>-1</v>
      </c>
      <c r="L47" s="1">
        <f t="shared" si="5"/>
        <v>249</v>
      </c>
      <c r="M47" s="1"/>
      <c r="N47" s="1"/>
      <c r="O47" s="1">
        <f t="shared" si="14"/>
        <v>49.8</v>
      </c>
      <c r="P47" s="5">
        <f t="shared" si="16"/>
        <v>156</v>
      </c>
      <c r="Q47" s="5"/>
      <c r="R47" s="1"/>
      <c r="S47" s="1">
        <f t="shared" si="7"/>
        <v>10</v>
      </c>
      <c r="T47" s="1">
        <f t="shared" si="8"/>
        <v>6.8674698795180724</v>
      </c>
      <c r="U47" s="1">
        <v>44.8</v>
      </c>
      <c r="V47" s="1">
        <v>42.4</v>
      </c>
      <c r="W47" s="1">
        <v>42.4</v>
      </c>
      <c r="X47" s="1">
        <v>40.799999999999997</v>
      </c>
      <c r="Y47" s="1">
        <v>82.4</v>
      </c>
      <c r="Z47" s="1">
        <v>88.6</v>
      </c>
      <c r="AA47" s="1"/>
      <c r="AB47" s="1">
        <f t="shared" si="15"/>
        <v>62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0" t="s">
        <v>83</v>
      </c>
      <c r="B48" s="10" t="s">
        <v>31</v>
      </c>
      <c r="C48" s="10"/>
      <c r="D48" s="10">
        <v>51.398000000000003</v>
      </c>
      <c r="E48" s="10">
        <v>51.398000000000003</v>
      </c>
      <c r="F48" s="10"/>
      <c r="G48" s="11">
        <v>0</v>
      </c>
      <c r="H48" s="10" t="e">
        <v>#N/A</v>
      </c>
      <c r="I48" s="10" t="s">
        <v>43</v>
      </c>
      <c r="J48" s="10">
        <v>51.398000000000003</v>
      </c>
      <c r="K48" s="10">
        <f t="shared" si="13"/>
        <v>0</v>
      </c>
      <c r="L48" s="10">
        <f t="shared" si="5"/>
        <v>0</v>
      </c>
      <c r="M48" s="10">
        <v>51.398000000000003</v>
      </c>
      <c r="N48" s="10"/>
      <c r="O48" s="10">
        <f t="shared" si="14"/>
        <v>0</v>
      </c>
      <c r="P48" s="12"/>
      <c r="Q48" s="12"/>
      <c r="R48" s="10"/>
      <c r="S48" s="10" t="e">
        <f t="shared" si="7"/>
        <v>#DIV/0!</v>
      </c>
      <c r="T48" s="10" t="e">
        <f t="shared" si="8"/>
        <v>#DIV/0!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/>
      <c r="AB48" s="10">
        <f t="shared" si="15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3" t="s">
        <v>84</v>
      </c>
      <c r="B49" s="13" t="s">
        <v>31</v>
      </c>
      <c r="C49" s="13"/>
      <c r="D49" s="13">
        <v>21.587</v>
      </c>
      <c r="E49" s="13">
        <v>21.587</v>
      </c>
      <c r="F49" s="13"/>
      <c r="G49" s="14">
        <v>0</v>
      </c>
      <c r="H49" s="13">
        <v>40</v>
      </c>
      <c r="I49" s="13" t="s">
        <v>32</v>
      </c>
      <c r="J49" s="13">
        <v>21.587</v>
      </c>
      <c r="K49" s="13">
        <f t="shared" si="13"/>
        <v>0</v>
      </c>
      <c r="L49" s="13">
        <f t="shared" si="5"/>
        <v>0</v>
      </c>
      <c r="M49" s="13">
        <v>21.587</v>
      </c>
      <c r="N49" s="13"/>
      <c r="O49" s="13">
        <f t="shared" si="14"/>
        <v>0</v>
      </c>
      <c r="P49" s="15"/>
      <c r="Q49" s="15"/>
      <c r="R49" s="13"/>
      <c r="S49" s="13" t="e">
        <f t="shared" si="7"/>
        <v>#DIV/0!</v>
      </c>
      <c r="T49" s="13" t="e">
        <f t="shared" si="8"/>
        <v>#DIV/0!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 t="s">
        <v>39</v>
      </c>
      <c r="AB49" s="13">
        <f t="shared" si="15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3" t="s">
        <v>85</v>
      </c>
      <c r="B50" s="13" t="s">
        <v>38</v>
      </c>
      <c r="C50" s="13"/>
      <c r="D50" s="13">
        <v>24</v>
      </c>
      <c r="E50" s="13">
        <v>24</v>
      </c>
      <c r="F50" s="13"/>
      <c r="G50" s="14">
        <v>0</v>
      </c>
      <c r="H50" s="13">
        <v>40</v>
      </c>
      <c r="I50" s="13" t="s">
        <v>32</v>
      </c>
      <c r="J50" s="13">
        <v>24</v>
      </c>
      <c r="K50" s="13">
        <f t="shared" si="13"/>
        <v>0</v>
      </c>
      <c r="L50" s="13">
        <f t="shared" si="5"/>
        <v>0</v>
      </c>
      <c r="M50" s="13">
        <v>24</v>
      </c>
      <c r="N50" s="13"/>
      <c r="O50" s="13">
        <f t="shared" si="14"/>
        <v>0</v>
      </c>
      <c r="P50" s="15"/>
      <c r="Q50" s="15"/>
      <c r="R50" s="13"/>
      <c r="S50" s="13" t="e">
        <f t="shared" si="7"/>
        <v>#DIV/0!</v>
      </c>
      <c r="T50" s="13" t="e">
        <f t="shared" si="8"/>
        <v>#DIV/0!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 t="s">
        <v>39</v>
      </c>
      <c r="AB50" s="13">
        <f t="shared" si="15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38</v>
      </c>
      <c r="C51" s="1">
        <v>319</v>
      </c>
      <c r="D51" s="1">
        <v>1494</v>
      </c>
      <c r="E51" s="1">
        <v>1095</v>
      </c>
      <c r="F51" s="1">
        <v>605</v>
      </c>
      <c r="G51" s="6">
        <v>0.4</v>
      </c>
      <c r="H51" s="1">
        <v>40</v>
      </c>
      <c r="I51" s="1" t="s">
        <v>32</v>
      </c>
      <c r="J51" s="1">
        <v>1115</v>
      </c>
      <c r="K51" s="1">
        <f t="shared" si="13"/>
        <v>-20</v>
      </c>
      <c r="L51" s="1">
        <f t="shared" si="5"/>
        <v>475</v>
      </c>
      <c r="M51" s="1">
        <v>620</v>
      </c>
      <c r="N51" s="1">
        <v>84.200000000000102</v>
      </c>
      <c r="O51" s="1">
        <f t="shared" si="14"/>
        <v>95</v>
      </c>
      <c r="P51" s="5">
        <f t="shared" ref="P51:P53" si="17">10*O51-N51-F51</f>
        <v>260.79999999999995</v>
      </c>
      <c r="Q51" s="5"/>
      <c r="R51" s="1"/>
      <c r="S51" s="1">
        <f t="shared" si="7"/>
        <v>10</v>
      </c>
      <c r="T51" s="1">
        <f t="shared" si="8"/>
        <v>7.254736842105264</v>
      </c>
      <c r="U51" s="1">
        <v>97.2</v>
      </c>
      <c r="V51" s="1">
        <v>110.6</v>
      </c>
      <c r="W51" s="1">
        <v>95</v>
      </c>
      <c r="X51" s="1">
        <v>81.400000000000006</v>
      </c>
      <c r="Y51" s="1">
        <v>100.2</v>
      </c>
      <c r="Z51" s="1">
        <v>100</v>
      </c>
      <c r="AA51" s="1"/>
      <c r="AB51" s="1">
        <f t="shared" si="15"/>
        <v>104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87</v>
      </c>
      <c r="B52" s="1" t="s">
        <v>31</v>
      </c>
      <c r="C52" s="1">
        <v>114.277</v>
      </c>
      <c r="D52" s="1">
        <v>86.766000000000005</v>
      </c>
      <c r="E52" s="1">
        <v>96.096000000000004</v>
      </c>
      <c r="F52" s="1">
        <v>83.831999999999994</v>
      </c>
      <c r="G52" s="6">
        <v>1</v>
      </c>
      <c r="H52" s="1">
        <v>50</v>
      </c>
      <c r="I52" s="1" t="s">
        <v>32</v>
      </c>
      <c r="J52" s="1">
        <v>99.15</v>
      </c>
      <c r="K52" s="1">
        <f t="shared" si="13"/>
        <v>-3.054000000000002</v>
      </c>
      <c r="L52" s="1">
        <f t="shared" si="5"/>
        <v>96.096000000000004</v>
      </c>
      <c r="M52" s="1"/>
      <c r="N52" s="1">
        <v>38.260800000000003</v>
      </c>
      <c r="O52" s="1">
        <f t="shared" si="14"/>
        <v>19.219200000000001</v>
      </c>
      <c r="P52" s="5">
        <f t="shared" si="17"/>
        <v>70.099199999999996</v>
      </c>
      <c r="Q52" s="5"/>
      <c r="R52" s="1"/>
      <c r="S52" s="1">
        <f t="shared" si="7"/>
        <v>10</v>
      </c>
      <c r="T52" s="1">
        <f t="shared" si="8"/>
        <v>6.3526473526473524</v>
      </c>
      <c r="U52" s="1">
        <v>17.270800000000001</v>
      </c>
      <c r="V52" s="1">
        <v>17.743400000000001</v>
      </c>
      <c r="W52" s="1">
        <v>19.727399999999999</v>
      </c>
      <c r="X52" s="1">
        <v>16.730599999999999</v>
      </c>
      <c r="Y52" s="1">
        <v>13.1782</v>
      </c>
      <c r="Z52" s="1">
        <v>17.845400000000001</v>
      </c>
      <c r="AA52" s="1"/>
      <c r="AB52" s="1">
        <f t="shared" si="15"/>
        <v>70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88</v>
      </c>
      <c r="B53" s="1" t="s">
        <v>31</v>
      </c>
      <c r="C53" s="1">
        <v>152.761</v>
      </c>
      <c r="D53" s="1">
        <v>142.49799999999999</v>
      </c>
      <c r="E53" s="1">
        <v>118.63200000000001</v>
      </c>
      <c r="F53" s="1">
        <v>150.98699999999999</v>
      </c>
      <c r="G53" s="6">
        <v>1</v>
      </c>
      <c r="H53" s="1">
        <v>50</v>
      </c>
      <c r="I53" s="1" t="s">
        <v>32</v>
      </c>
      <c r="J53" s="1">
        <v>116</v>
      </c>
      <c r="K53" s="1">
        <f t="shared" si="13"/>
        <v>2.632000000000005</v>
      </c>
      <c r="L53" s="1">
        <f t="shared" si="5"/>
        <v>107.736</v>
      </c>
      <c r="M53" s="1">
        <v>10.896000000000001</v>
      </c>
      <c r="N53" s="1">
        <v>24.618600000000011</v>
      </c>
      <c r="O53" s="1">
        <f t="shared" si="14"/>
        <v>21.5472</v>
      </c>
      <c r="P53" s="5">
        <f t="shared" si="17"/>
        <v>39.866399999999999</v>
      </c>
      <c r="Q53" s="5"/>
      <c r="R53" s="1"/>
      <c r="S53" s="1">
        <f t="shared" si="7"/>
        <v>10</v>
      </c>
      <c r="T53" s="1">
        <f t="shared" si="8"/>
        <v>8.1498106482512807</v>
      </c>
      <c r="U53" s="1">
        <v>21.4116</v>
      </c>
      <c r="V53" s="1">
        <v>24.3582</v>
      </c>
      <c r="W53" s="1">
        <v>24.7898</v>
      </c>
      <c r="X53" s="1">
        <v>24.477</v>
      </c>
      <c r="Y53" s="1">
        <v>19.048200000000001</v>
      </c>
      <c r="Z53" s="1">
        <v>20.644600000000001</v>
      </c>
      <c r="AA53" s="1"/>
      <c r="AB53" s="1">
        <f t="shared" si="15"/>
        <v>40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0" t="s">
        <v>89</v>
      </c>
      <c r="B54" s="10" t="s">
        <v>31</v>
      </c>
      <c r="C54" s="10"/>
      <c r="D54" s="10">
        <v>35.831000000000003</v>
      </c>
      <c r="E54" s="10">
        <v>35.831000000000003</v>
      </c>
      <c r="F54" s="10"/>
      <c r="G54" s="11">
        <v>0</v>
      </c>
      <c r="H54" s="10" t="e">
        <v>#N/A</v>
      </c>
      <c r="I54" s="10" t="s">
        <v>43</v>
      </c>
      <c r="J54" s="10">
        <v>35.831000000000003</v>
      </c>
      <c r="K54" s="10">
        <f t="shared" si="13"/>
        <v>0</v>
      </c>
      <c r="L54" s="10">
        <f t="shared" si="5"/>
        <v>0</v>
      </c>
      <c r="M54" s="10">
        <v>35.831000000000003</v>
      </c>
      <c r="N54" s="10"/>
      <c r="O54" s="10">
        <f t="shared" si="14"/>
        <v>0</v>
      </c>
      <c r="P54" s="12"/>
      <c r="Q54" s="12"/>
      <c r="R54" s="10"/>
      <c r="S54" s="10" t="e">
        <f t="shared" si="7"/>
        <v>#DIV/0!</v>
      </c>
      <c r="T54" s="10" t="e">
        <f t="shared" si="8"/>
        <v>#DIV/0!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/>
      <c r="AB54" s="10">
        <f t="shared" si="15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0" t="s">
        <v>90</v>
      </c>
      <c r="B55" s="10" t="s">
        <v>31</v>
      </c>
      <c r="C55" s="10"/>
      <c r="D55" s="10">
        <v>183.78899999999999</v>
      </c>
      <c r="E55" s="10">
        <v>180.733</v>
      </c>
      <c r="F55" s="10"/>
      <c r="G55" s="11">
        <v>0</v>
      </c>
      <c r="H55" s="10" t="e">
        <v>#N/A</v>
      </c>
      <c r="I55" s="10" t="s">
        <v>43</v>
      </c>
      <c r="J55" s="10">
        <v>183.78899999999999</v>
      </c>
      <c r="K55" s="10">
        <f t="shared" si="13"/>
        <v>-3.0559999999999832</v>
      </c>
      <c r="L55" s="10">
        <f t="shared" si="5"/>
        <v>-3.0559999999999832</v>
      </c>
      <c r="M55" s="10">
        <v>183.78899999999999</v>
      </c>
      <c r="N55" s="10"/>
      <c r="O55" s="10">
        <f t="shared" si="14"/>
        <v>-0.61119999999999663</v>
      </c>
      <c r="P55" s="12"/>
      <c r="Q55" s="12"/>
      <c r="R55" s="10"/>
      <c r="S55" s="10">
        <f t="shared" si="7"/>
        <v>0</v>
      </c>
      <c r="T55" s="10">
        <f t="shared" si="8"/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/>
      <c r="AB55" s="10">
        <f t="shared" si="15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91</v>
      </c>
      <c r="B56" s="1" t="s">
        <v>31</v>
      </c>
      <c r="C56" s="1">
        <v>267.41500000000002</v>
      </c>
      <c r="D56" s="1">
        <v>2103.6019999999999</v>
      </c>
      <c r="E56" s="1">
        <v>1598.9570000000001</v>
      </c>
      <c r="F56" s="1">
        <v>615.94299999999998</v>
      </c>
      <c r="G56" s="6">
        <v>1</v>
      </c>
      <c r="H56" s="1">
        <v>40</v>
      </c>
      <c r="I56" s="1" t="s">
        <v>32</v>
      </c>
      <c r="J56" s="1">
        <v>1675.79</v>
      </c>
      <c r="K56" s="1">
        <f t="shared" si="13"/>
        <v>-76.832999999999856</v>
      </c>
      <c r="L56" s="1">
        <f t="shared" si="5"/>
        <v>260.1400000000001</v>
      </c>
      <c r="M56" s="1">
        <v>1338.817</v>
      </c>
      <c r="N56" s="1">
        <v>13.50300000000019</v>
      </c>
      <c r="O56" s="1">
        <f t="shared" si="14"/>
        <v>52.02800000000002</v>
      </c>
      <c r="P56" s="5"/>
      <c r="Q56" s="5"/>
      <c r="R56" s="1"/>
      <c r="S56" s="1">
        <f t="shared" si="7"/>
        <v>12.098216345044975</v>
      </c>
      <c r="T56" s="1">
        <f t="shared" si="8"/>
        <v>12.098216345044975</v>
      </c>
      <c r="U56" s="1">
        <v>75.424000000000007</v>
      </c>
      <c r="V56" s="1">
        <v>88.634799999999998</v>
      </c>
      <c r="W56" s="1">
        <v>65.023399999999995</v>
      </c>
      <c r="X56" s="1">
        <v>59.881199999999993</v>
      </c>
      <c r="Y56" s="1">
        <v>91.705400000000012</v>
      </c>
      <c r="Z56" s="1">
        <v>80.360799999999998</v>
      </c>
      <c r="AA56" s="1"/>
      <c r="AB56" s="1">
        <f t="shared" si="15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0" t="s">
        <v>92</v>
      </c>
      <c r="B57" s="10" t="s">
        <v>31</v>
      </c>
      <c r="C57" s="10"/>
      <c r="D57" s="10">
        <v>64.599000000000004</v>
      </c>
      <c r="E57" s="10">
        <v>63.875</v>
      </c>
      <c r="F57" s="10"/>
      <c r="G57" s="11">
        <v>0</v>
      </c>
      <c r="H57" s="10" t="e">
        <v>#N/A</v>
      </c>
      <c r="I57" s="10" t="s">
        <v>43</v>
      </c>
      <c r="J57" s="10">
        <v>64.599000000000004</v>
      </c>
      <c r="K57" s="10">
        <f t="shared" si="13"/>
        <v>-0.72400000000000375</v>
      </c>
      <c r="L57" s="10">
        <f t="shared" si="5"/>
        <v>-0.72400000000000375</v>
      </c>
      <c r="M57" s="10">
        <v>64.599000000000004</v>
      </c>
      <c r="N57" s="10"/>
      <c r="O57" s="10">
        <f t="shared" si="14"/>
        <v>-0.14480000000000076</v>
      </c>
      <c r="P57" s="12"/>
      <c r="Q57" s="12"/>
      <c r="R57" s="10"/>
      <c r="S57" s="10">
        <f t="shared" si="7"/>
        <v>0</v>
      </c>
      <c r="T57" s="10">
        <f t="shared" si="8"/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/>
      <c r="AB57" s="10">
        <f t="shared" si="15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3" t="s">
        <v>93</v>
      </c>
      <c r="B58" s="13" t="s">
        <v>38</v>
      </c>
      <c r="C58" s="13"/>
      <c r="D58" s="13"/>
      <c r="E58" s="13"/>
      <c r="F58" s="13"/>
      <c r="G58" s="14">
        <v>0</v>
      </c>
      <c r="H58" s="13">
        <v>50</v>
      </c>
      <c r="I58" s="13" t="s">
        <v>32</v>
      </c>
      <c r="J58" s="13"/>
      <c r="K58" s="13">
        <f t="shared" si="13"/>
        <v>0</v>
      </c>
      <c r="L58" s="13">
        <f t="shared" si="5"/>
        <v>0</v>
      </c>
      <c r="M58" s="13"/>
      <c r="N58" s="13"/>
      <c r="O58" s="13">
        <f t="shared" si="14"/>
        <v>0</v>
      </c>
      <c r="P58" s="15"/>
      <c r="Q58" s="15"/>
      <c r="R58" s="13"/>
      <c r="S58" s="13" t="e">
        <f t="shared" si="7"/>
        <v>#DIV/0!</v>
      </c>
      <c r="T58" s="13" t="e">
        <f t="shared" si="8"/>
        <v>#DIV/0!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 t="s">
        <v>39</v>
      </c>
      <c r="AB58" s="13">
        <f t="shared" si="15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0" t="s">
        <v>94</v>
      </c>
      <c r="B59" s="10" t="s">
        <v>38</v>
      </c>
      <c r="C59" s="10"/>
      <c r="D59" s="10">
        <v>24</v>
      </c>
      <c r="E59" s="10">
        <v>24</v>
      </c>
      <c r="F59" s="10"/>
      <c r="G59" s="11">
        <v>0</v>
      </c>
      <c r="H59" s="10" t="e">
        <v>#N/A</v>
      </c>
      <c r="I59" s="10" t="s">
        <v>43</v>
      </c>
      <c r="J59" s="10">
        <v>24</v>
      </c>
      <c r="K59" s="10">
        <f t="shared" si="13"/>
        <v>0</v>
      </c>
      <c r="L59" s="10">
        <f t="shared" si="5"/>
        <v>0</v>
      </c>
      <c r="M59" s="10">
        <v>24</v>
      </c>
      <c r="N59" s="10"/>
      <c r="O59" s="10">
        <f t="shared" si="14"/>
        <v>0</v>
      </c>
      <c r="P59" s="12"/>
      <c r="Q59" s="12"/>
      <c r="R59" s="10"/>
      <c r="S59" s="10" t="e">
        <f t="shared" si="7"/>
        <v>#DIV/0!</v>
      </c>
      <c r="T59" s="10" t="e">
        <f t="shared" si="8"/>
        <v>#DIV/0!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/>
      <c r="AB59" s="10">
        <f t="shared" si="15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95</v>
      </c>
      <c r="B60" s="1" t="s">
        <v>31</v>
      </c>
      <c r="C60" s="1">
        <v>244.28</v>
      </c>
      <c r="D60" s="1">
        <v>330.23200000000003</v>
      </c>
      <c r="E60" s="1">
        <v>380.49400000000003</v>
      </c>
      <c r="F60" s="1">
        <v>169.602</v>
      </c>
      <c r="G60" s="6">
        <v>1</v>
      </c>
      <c r="H60" s="1">
        <v>40</v>
      </c>
      <c r="I60" s="1" t="s">
        <v>32</v>
      </c>
      <c r="J60" s="1">
        <v>372.70400000000001</v>
      </c>
      <c r="K60" s="1">
        <f t="shared" si="13"/>
        <v>7.7900000000000205</v>
      </c>
      <c r="L60" s="1">
        <f t="shared" si="5"/>
        <v>174.19000000000003</v>
      </c>
      <c r="M60" s="1">
        <v>206.304</v>
      </c>
      <c r="N60" s="1"/>
      <c r="O60" s="1">
        <f t="shared" si="14"/>
        <v>34.838000000000008</v>
      </c>
      <c r="P60" s="5">
        <f t="shared" ref="P60:P62" si="18">10*O60-N60-F60</f>
        <v>178.77800000000011</v>
      </c>
      <c r="Q60" s="5"/>
      <c r="R60" s="1"/>
      <c r="S60" s="1">
        <f t="shared" si="7"/>
        <v>10</v>
      </c>
      <c r="T60" s="1">
        <f t="shared" si="8"/>
        <v>4.8683047247258733</v>
      </c>
      <c r="U60" s="1">
        <v>27.5946</v>
      </c>
      <c r="V60" s="1">
        <v>33.843800000000002</v>
      </c>
      <c r="W60" s="1">
        <v>41.2682</v>
      </c>
      <c r="X60" s="1">
        <v>38.576599999999999</v>
      </c>
      <c r="Y60" s="1">
        <v>34.7318</v>
      </c>
      <c r="Z60" s="1">
        <v>33.0458</v>
      </c>
      <c r="AA60" s="1"/>
      <c r="AB60" s="1">
        <f t="shared" si="15"/>
        <v>179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96</v>
      </c>
      <c r="B61" s="1" t="s">
        <v>38</v>
      </c>
      <c r="C61" s="1">
        <v>262</v>
      </c>
      <c r="D61" s="1">
        <v>408</v>
      </c>
      <c r="E61" s="1">
        <v>370</v>
      </c>
      <c r="F61" s="1">
        <v>215</v>
      </c>
      <c r="G61" s="6">
        <v>0.4</v>
      </c>
      <c r="H61" s="1">
        <v>40</v>
      </c>
      <c r="I61" s="1" t="s">
        <v>32</v>
      </c>
      <c r="J61" s="1">
        <v>368</v>
      </c>
      <c r="K61" s="1">
        <f t="shared" si="13"/>
        <v>2</v>
      </c>
      <c r="L61" s="1">
        <f t="shared" si="5"/>
        <v>247</v>
      </c>
      <c r="M61" s="1">
        <v>123</v>
      </c>
      <c r="N61" s="1">
        <v>89.799999999999955</v>
      </c>
      <c r="O61" s="1">
        <f t="shared" si="14"/>
        <v>49.4</v>
      </c>
      <c r="P61" s="5">
        <f t="shared" si="18"/>
        <v>189.20000000000005</v>
      </c>
      <c r="Q61" s="5"/>
      <c r="R61" s="1"/>
      <c r="S61" s="1">
        <f t="shared" si="7"/>
        <v>10</v>
      </c>
      <c r="T61" s="1">
        <f t="shared" si="8"/>
        <v>6.1700404858299587</v>
      </c>
      <c r="U61" s="1">
        <v>44.8</v>
      </c>
      <c r="V61" s="1">
        <v>48.2</v>
      </c>
      <c r="W61" s="1">
        <v>46.6</v>
      </c>
      <c r="X61" s="1">
        <v>45</v>
      </c>
      <c r="Y61" s="1">
        <v>54</v>
      </c>
      <c r="Z61" s="1">
        <v>48</v>
      </c>
      <c r="AA61" s="1"/>
      <c r="AB61" s="1">
        <f t="shared" si="15"/>
        <v>76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97</v>
      </c>
      <c r="B62" s="1" t="s">
        <v>38</v>
      </c>
      <c r="C62" s="1">
        <v>702</v>
      </c>
      <c r="D62" s="1">
        <v>118</v>
      </c>
      <c r="E62" s="1">
        <v>374</v>
      </c>
      <c r="F62" s="1">
        <v>349</v>
      </c>
      <c r="G62" s="6">
        <v>0.4</v>
      </c>
      <c r="H62" s="1">
        <v>40</v>
      </c>
      <c r="I62" s="1" t="s">
        <v>32</v>
      </c>
      <c r="J62" s="1">
        <v>380</v>
      </c>
      <c r="K62" s="1">
        <f t="shared" si="13"/>
        <v>-6</v>
      </c>
      <c r="L62" s="1">
        <f t="shared" si="5"/>
        <v>285</v>
      </c>
      <c r="M62" s="1">
        <v>89</v>
      </c>
      <c r="N62" s="1"/>
      <c r="O62" s="1">
        <f t="shared" si="14"/>
        <v>57</v>
      </c>
      <c r="P62" s="5">
        <f t="shared" si="18"/>
        <v>221</v>
      </c>
      <c r="Q62" s="5"/>
      <c r="R62" s="1"/>
      <c r="S62" s="1">
        <f t="shared" si="7"/>
        <v>10</v>
      </c>
      <c r="T62" s="1">
        <f t="shared" si="8"/>
        <v>6.1228070175438596</v>
      </c>
      <c r="U62" s="1">
        <v>51.8</v>
      </c>
      <c r="V62" s="1">
        <v>67.8</v>
      </c>
      <c r="W62" s="1">
        <v>49.2</v>
      </c>
      <c r="X62" s="1">
        <v>38.200000000000003</v>
      </c>
      <c r="Y62" s="1">
        <v>102.2</v>
      </c>
      <c r="Z62" s="1">
        <v>103.8</v>
      </c>
      <c r="AA62" s="1"/>
      <c r="AB62" s="1">
        <f t="shared" si="15"/>
        <v>88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3" t="s">
        <v>98</v>
      </c>
      <c r="B63" s="13" t="s">
        <v>31</v>
      </c>
      <c r="C63" s="13"/>
      <c r="D63" s="13"/>
      <c r="E63" s="13"/>
      <c r="F63" s="13"/>
      <c r="G63" s="14">
        <v>0</v>
      </c>
      <c r="H63" s="13">
        <v>50</v>
      </c>
      <c r="I63" s="13" t="s">
        <v>32</v>
      </c>
      <c r="J63" s="13"/>
      <c r="K63" s="13">
        <f t="shared" si="13"/>
        <v>0</v>
      </c>
      <c r="L63" s="13">
        <f t="shared" si="5"/>
        <v>0</v>
      </c>
      <c r="M63" s="13"/>
      <c r="N63" s="13"/>
      <c r="O63" s="13">
        <f t="shared" si="14"/>
        <v>0</v>
      </c>
      <c r="P63" s="15"/>
      <c r="Q63" s="15"/>
      <c r="R63" s="13"/>
      <c r="S63" s="13" t="e">
        <f t="shared" si="7"/>
        <v>#DIV/0!</v>
      </c>
      <c r="T63" s="13" t="e">
        <f t="shared" si="8"/>
        <v>#DIV/0!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 t="s">
        <v>39</v>
      </c>
      <c r="AB63" s="13">
        <f t="shared" si="15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99</v>
      </c>
      <c r="B64" s="1" t="s">
        <v>31</v>
      </c>
      <c r="C64" s="1">
        <v>196.98699999999999</v>
      </c>
      <c r="D64" s="1">
        <v>72.043000000000006</v>
      </c>
      <c r="E64" s="1">
        <v>136.19800000000001</v>
      </c>
      <c r="F64" s="1">
        <v>93.936000000000007</v>
      </c>
      <c r="G64" s="6">
        <v>1</v>
      </c>
      <c r="H64" s="1">
        <v>50</v>
      </c>
      <c r="I64" s="1" t="s">
        <v>32</v>
      </c>
      <c r="J64" s="1">
        <v>141.25</v>
      </c>
      <c r="K64" s="1">
        <f t="shared" si="13"/>
        <v>-5.0519999999999925</v>
      </c>
      <c r="L64" s="1">
        <f t="shared" si="5"/>
        <v>124.09</v>
      </c>
      <c r="M64" s="1">
        <v>12.108000000000001</v>
      </c>
      <c r="N64" s="1">
        <v>59.360000000000007</v>
      </c>
      <c r="O64" s="1">
        <f t="shared" si="14"/>
        <v>24.818000000000001</v>
      </c>
      <c r="P64" s="5">
        <f t="shared" ref="P64:P65" si="19">10*O64-N64-F64</f>
        <v>94.883999999999986</v>
      </c>
      <c r="Q64" s="5"/>
      <c r="R64" s="1"/>
      <c r="S64" s="1">
        <f t="shared" si="7"/>
        <v>10</v>
      </c>
      <c r="T64" s="1">
        <f t="shared" si="8"/>
        <v>6.1768071560963822</v>
      </c>
      <c r="U64" s="1">
        <v>22.09</v>
      </c>
      <c r="V64" s="1">
        <v>21.5868</v>
      </c>
      <c r="W64" s="1">
        <v>21.689599999999999</v>
      </c>
      <c r="X64" s="1">
        <v>25.212199999999999</v>
      </c>
      <c r="Y64" s="1">
        <v>27.9346</v>
      </c>
      <c r="Z64" s="1">
        <v>24.1478</v>
      </c>
      <c r="AA64" s="1"/>
      <c r="AB64" s="1">
        <f t="shared" si="15"/>
        <v>95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100</v>
      </c>
      <c r="B65" s="1" t="s">
        <v>31</v>
      </c>
      <c r="C65" s="1">
        <v>165.86</v>
      </c>
      <c r="D65" s="1"/>
      <c r="E65" s="1">
        <v>73.98</v>
      </c>
      <c r="F65" s="1">
        <v>75.602000000000004</v>
      </c>
      <c r="G65" s="6">
        <v>1</v>
      </c>
      <c r="H65" s="1">
        <v>50</v>
      </c>
      <c r="I65" s="1" t="s">
        <v>32</v>
      </c>
      <c r="J65" s="1">
        <v>78.849999999999994</v>
      </c>
      <c r="K65" s="1">
        <f t="shared" si="13"/>
        <v>-4.8699999999999903</v>
      </c>
      <c r="L65" s="1">
        <f t="shared" si="5"/>
        <v>73.98</v>
      </c>
      <c r="M65" s="1"/>
      <c r="N65" s="1"/>
      <c r="O65" s="1">
        <f t="shared" si="14"/>
        <v>14.796000000000001</v>
      </c>
      <c r="P65" s="5">
        <f t="shared" si="19"/>
        <v>72.358000000000004</v>
      </c>
      <c r="Q65" s="5"/>
      <c r="R65" s="1"/>
      <c r="S65" s="1">
        <f t="shared" si="7"/>
        <v>10</v>
      </c>
      <c r="T65" s="1">
        <f t="shared" si="8"/>
        <v>5.1096242227629087</v>
      </c>
      <c r="U65" s="1">
        <v>9.9819999999999993</v>
      </c>
      <c r="V65" s="1">
        <v>6.2172000000000001</v>
      </c>
      <c r="W65" s="1">
        <v>13.07</v>
      </c>
      <c r="X65" s="1">
        <v>17.6828</v>
      </c>
      <c r="Y65" s="1">
        <v>6.5279999999999996</v>
      </c>
      <c r="Z65" s="1">
        <v>2.1871999999999998</v>
      </c>
      <c r="AA65" s="1"/>
      <c r="AB65" s="1">
        <f t="shared" si="15"/>
        <v>72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3" t="s">
        <v>101</v>
      </c>
      <c r="B66" s="13" t="s">
        <v>38</v>
      </c>
      <c r="C66" s="13"/>
      <c r="D66" s="13"/>
      <c r="E66" s="13"/>
      <c r="F66" s="13"/>
      <c r="G66" s="14">
        <v>0</v>
      </c>
      <c r="H66" s="13">
        <v>50</v>
      </c>
      <c r="I66" s="13" t="s">
        <v>32</v>
      </c>
      <c r="J66" s="13"/>
      <c r="K66" s="13">
        <f t="shared" si="13"/>
        <v>0</v>
      </c>
      <c r="L66" s="13">
        <f t="shared" si="5"/>
        <v>0</v>
      </c>
      <c r="M66" s="13"/>
      <c r="N66" s="13"/>
      <c r="O66" s="13">
        <f t="shared" si="14"/>
        <v>0</v>
      </c>
      <c r="P66" s="15"/>
      <c r="Q66" s="15"/>
      <c r="R66" s="13"/>
      <c r="S66" s="13" t="e">
        <f t="shared" si="7"/>
        <v>#DIV/0!</v>
      </c>
      <c r="T66" s="13" t="e">
        <f t="shared" si="8"/>
        <v>#DIV/0!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 t="s">
        <v>39</v>
      </c>
      <c r="AB66" s="13">
        <f t="shared" si="15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0" t="s">
        <v>102</v>
      </c>
      <c r="B67" s="10" t="s">
        <v>31</v>
      </c>
      <c r="C67" s="10"/>
      <c r="D67" s="10">
        <v>71.745999999999995</v>
      </c>
      <c r="E67" s="10">
        <v>71.745999999999995</v>
      </c>
      <c r="F67" s="10"/>
      <c r="G67" s="11">
        <v>0</v>
      </c>
      <c r="H67" s="10" t="e">
        <v>#N/A</v>
      </c>
      <c r="I67" s="10" t="s">
        <v>43</v>
      </c>
      <c r="J67" s="10">
        <v>71.745999999999995</v>
      </c>
      <c r="K67" s="10">
        <f t="shared" si="13"/>
        <v>0</v>
      </c>
      <c r="L67" s="10">
        <f t="shared" si="5"/>
        <v>0</v>
      </c>
      <c r="M67" s="10">
        <v>71.745999999999995</v>
      </c>
      <c r="N67" s="10"/>
      <c r="O67" s="10">
        <f t="shared" si="14"/>
        <v>0</v>
      </c>
      <c r="P67" s="12"/>
      <c r="Q67" s="12"/>
      <c r="R67" s="10"/>
      <c r="S67" s="10" t="e">
        <f t="shared" si="7"/>
        <v>#DIV/0!</v>
      </c>
      <c r="T67" s="10" t="e">
        <f t="shared" si="8"/>
        <v>#DIV/0!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/>
      <c r="AB67" s="10">
        <f t="shared" si="15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103</v>
      </c>
      <c r="B68" s="1" t="s">
        <v>38</v>
      </c>
      <c r="C68" s="1">
        <v>402</v>
      </c>
      <c r="D68" s="1">
        <v>2982</v>
      </c>
      <c r="E68" s="1">
        <v>2335</v>
      </c>
      <c r="F68" s="1">
        <v>863</v>
      </c>
      <c r="G68" s="6">
        <v>0.4</v>
      </c>
      <c r="H68" s="1">
        <v>40</v>
      </c>
      <c r="I68" s="1" t="s">
        <v>32</v>
      </c>
      <c r="J68" s="1">
        <v>2396</v>
      </c>
      <c r="K68" s="1">
        <f t="shared" ref="K68:K97" si="20">E68-J68</f>
        <v>-61</v>
      </c>
      <c r="L68" s="1">
        <f t="shared" si="5"/>
        <v>535</v>
      </c>
      <c r="M68" s="1">
        <v>1800</v>
      </c>
      <c r="N68" s="1">
        <v>166.59999999999991</v>
      </c>
      <c r="O68" s="1">
        <f t="shared" si="14"/>
        <v>107</v>
      </c>
      <c r="P68" s="5">
        <f t="shared" ref="P68:P71" si="21">10*O68-N68-F68</f>
        <v>40.400000000000091</v>
      </c>
      <c r="Q68" s="5"/>
      <c r="R68" s="1"/>
      <c r="S68" s="1">
        <f t="shared" si="7"/>
        <v>10</v>
      </c>
      <c r="T68" s="1">
        <f t="shared" si="8"/>
        <v>9.622429906542056</v>
      </c>
      <c r="U68" s="1">
        <v>130.6</v>
      </c>
      <c r="V68" s="1">
        <v>140.80000000000001</v>
      </c>
      <c r="W68" s="1">
        <v>107.4</v>
      </c>
      <c r="X68" s="1">
        <v>93.2</v>
      </c>
      <c r="Y68" s="1">
        <v>118.4</v>
      </c>
      <c r="Z68" s="1">
        <v>112.4</v>
      </c>
      <c r="AA68" s="1"/>
      <c r="AB68" s="1">
        <f t="shared" si="15"/>
        <v>16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104</v>
      </c>
      <c r="B69" s="1" t="s">
        <v>38</v>
      </c>
      <c r="C69" s="1">
        <v>428</v>
      </c>
      <c r="D69" s="1">
        <v>1225</v>
      </c>
      <c r="E69" s="1">
        <v>1198</v>
      </c>
      <c r="F69" s="1">
        <v>394</v>
      </c>
      <c r="G69" s="6">
        <v>0.4</v>
      </c>
      <c r="H69" s="1">
        <v>40</v>
      </c>
      <c r="I69" s="1" t="s">
        <v>32</v>
      </c>
      <c r="J69" s="1">
        <v>1205</v>
      </c>
      <c r="K69" s="1">
        <f t="shared" si="20"/>
        <v>-7</v>
      </c>
      <c r="L69" s="1">
        <f t="shared" ref="L69:L104" si="22">E69-M69</f>
        <v>448</v>
      </c>
      <c r="M69" s="1">
        <v>750</v>
      </c>
      <c r="N69" s="1">
        <v>207.40000000000009</v>
      </c>
      <c r="O69" s="1">
        <f t="shared" si="14"/>
        <v>89.6</v>
      </c>
      <c r="P69" s="5">
        <f t="shared" si="21"/>
        <v>294.59999999999991</v>
      </c>
      <c r="Q69" s="5"/>
      <c r="R69" s="1"/>
      <c r="S69" s="1">
        <f t="shared" si="7"/>
        <v>10</v>
      </c>
      <c r="T69" s="1">
        <f t="shared" si="8"/>
        <v>6.712053571428573</v>
      </c>
      <c r="U69" s="1">
        <v>84.4</v>
      </c>
      <c r="V69" s="1">
        <v>82.8</v>
      </c>
      <c r="W69" s="1">
        <v>77.400000000000006</v>
      </c>
      <c r="X69" s="1">
        <v>79.2</v>
      </c>
      <c r="Y69" s="1">
        <v>99.4</v>
      </c>
      <c r="Z69" s="1">
        <v>96.8</v>
      </c>
      <c r="AA69" s="1"/>
      <c r="AB69" s="1">
        <f t="shared" si="15"/>
        <v>118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105</v>
      </c>
      <c r="B70" s="1" t="s">
        <v>31</v>
      </c>
      <c r="C70" s="1">
        <v>69.950999999999993</v>
      </c>
      <c r="D70" s="1">
        <v>541.82000000000005</v>
      </c>
      <c r="E70" s="1">
        <v>342.00799999999998</v>
      </c>
      <c r="F70" s="1">
        <v>205.37200000000001</v>
      </c>
      <c r="G70" s="6">
        <v>1</v>
      </c>
      <c r="H70" s="1">
        <v>40</v>
      </c>
      <c r="I70" s="1" t="s">
        <v>32</v>
      </c>
      <c r="J70" s="1">
        <v>374.03399999999999</v>
      </c>
      <c r="K70" s="1">
        <f t="shared" si="20"/>
        <v>-32.02600000000001</v>
      </c>
      <c r="L70" s="1">
        <f t="shared" si="22"/>
        <v>172.33999999999997</v>
      </c>
      <c r="M70" s="1">
        <v>169.66800000000001</v>
      </c>
      <c r="N70" s="1"/>
      <c r="O70" s="1">
        <f t="shared" ref="O70:O104" si="23">L70/5</f>
        <v>34.467999999999996</v>
      </c>
      <c r="P70" s="5">
        <f t="shared" si="21"/>
        <v>139.30799999999994</v>
      </c>
      <c r="Q70" s="5"/>
      <c r="R70" s="1"/>
      <c r="S70" s="1">
        <f t="shared" si="7"/>
        <v>10</v>
      </c>
      <c r="T70" s="1">
        <f t="shared" si="8"/>
        <v>5.95833816873622</v>
      </c>
      <c r="U70" s="1">
        <v>28.709</v>
      </c>
      <c r="V70" s="1">
        <v>37.357399999999998</v>
      </c>
      <c r="W70" s="1">
        <v>50.36099999999999</v>
      </c>
      <c r="X70" s="1">
        <v>33.166999999999987</v>
      </c>
      <c r="Y70" s="1">
        <v>28.4604</v>
      </c>
      <c r="Z70" s="1">
        <v>25.9604</v>
      </c>
      <c r="AA70" s="1"/>
      <c r="AB70" s="1">
        <f t="shared" ref="AB70:AB104" si="24">ROUND(P70*G70,0)</f>
        <v>139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106</v>
      </c>
      <c r="B71" s="1" t="s">
        <v>31</v>
      </c>
      <c r="C71" s="1">
        <v>180.68</v>
      </c>
      <c r="D71" s="1">
        <v>496.62200000000001</v>
      </c>
      <c r="E71" s="1">
        <v>357.70699999999999</v>
      </c>
      <c r="F71" s="1">
        <v>268.98200000000003</v>
      </c>
      <c r="G71" s="6">
        <v>1</v>
      </c>
      <c r="H71" s="1">
        <v>40</v>
      </c>
      <c r="I71" s="1" t="s">
        <v>32</v>
      </c>
      <c r="J71" s="1">
        <v>351.09100000000001</v>
      </c>
      <c r="K71" s="1">
        <f t="shared" si="20"/>
        <v>6.6159999999999854</v>
      </c>
      <c r="L71" s="1">
        <f t="shared" si="22"/>
        <v>192.89599999999999</v>
      </c>
      <c r="M71" s="1">
        <v>164.81100000000001</v>
      </c>
      <c r="N71" s="1"/>
      <c r="O71" s="1">
        <f t="shared" si="23"/>
        <v>38.5792</v>
      </c>
      <c r="P71" s="5">
        <f t="shared" si="21"/>
        <v>116.81</v>
      </c>
      <c r="Q71" s="5"/>
      <c r="R71" s="1"/>
      <c r="S71" s="1">
        <f t="shared" ref="S71:S104" si="25">(F71+N71+P71)/O71</f>
        <v>10</v>
      </c>
      <c r="T71" s="1">
        <f t="shared" ref="T71:T104" si="26">(F71+N71)/O71</f>
        <v>6.9722026376907769</v>
      </c>
      <c r="U71" s="1">
        <v>25.266200000000001</v>
      </c>
      <c r="V71" s="1">
        <v>24.005600000000001</v>
      </c>
      <c r="W71" s="1">
        <v>50.913800000000002</v>
      </c>
      <c r="X71" s="1">
        <v>25.001200000000001</v>
      </c>
      <c r="Y71" s="1">
        <v>22.736999999999998</v>
      </c>
      <c r="Z71" s="1">
        <v>20.1326</v>
      </c>
      <c r="AA71" s="1"/>
      <c r="AB71" s="1">
        <f t="shared" si="24"/>
        <v>117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0" t="s">
        <v>107</v>
      </c>
      <c r="B72" s="10" t="s">
        <v>31</v>
      </c>
      <c r="C72" s="10"/>
      <c r="D72" s="10">
        <v>126.578</v>
      </c>
      <c r="E72" s="10">
        <v>126.578</v>
      </c>
      <c r="F72" s="10"/>
      <c r="G72" s="11">
        <v>0</v>
      </c>
      <c r="H72" s="10" t="e">
        <v>#N/A</v>
      </c>
      <c r="I72" s="10" t="s">
        <v>43</v>
      </c>
      <c r="J72" s="10">
        <v>126.578</v>
      </c>
      <c r="K72" s="10">
        <f t="shared" si="20"/>
        <v>0</v>
      </c>
      <c r="L72" s="10">
        <f t="shared" si="22"/>
        <v>0</v>
      </c>
      <c r="M72" s="10">
        <v>126.578</v>
      </c>
      <c r="N72" s="10"/>
      <c r="O72" s="10">
        <f t="shared" si="23"/>
        <v>0</v>
      </c>
      <c r="P72" s="12"/>
      <c r="Q72" s="12"/>
      <c r="R72" s="10"/>
      <c r="S72" s="10" t="e">
        <f t="shared" si="25"/>
        <v>#DIV/0!</v>
      </c>
      <c r="T72" s="10" t="e">
        <f t="shared" si="26"/>
        <v>#DIV/0!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/>
      <c r="AB72" s="10">
        <f t="shared" si="24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3" t="s">
        <v>108</v>
      </c>
      <c r="B73" s="13" t="s">
        <v>31</v>
      </c>
      <c r="C73" s="13"/>
      <c r="D73" s="13">
        <v>222.25700000000001</v>
      </c>
      <c r="E73" s="13">
        <v>222.25700000000001</v>
      </c>
      <c r="F73" s="13"/>
      <c r="G73" s="14">
        <v>0</v>
      </c>
      <c r="H73" s="13">
        <v>40</v>
      </c>
      <c r="I73" s="13" t="s">
        <v>32</v>
      </c>
      <c r="J73" s="13">
        <v>222.25700000000001</v>
      </c>
      <c r="K73" s="13">
        <f t="shared" si="20"/>
        <v>0</v>
      </c>
      <c r="L73" s="13">
        <f t="shared" si="22"/>
        <v>0</v>
      </c>
      <c r="M73" s="13">
        <v>222.25700000000001</v>
      </c>
      <c r="N73" s="13"/>
      <c r="O73" s="13">
        <f t="shared" si="23"/>
        <v>0</v>
      </c>
      <c r="P73" s="15"/>
      <c r="Q73" s="15"/>
      <c r="R73" s="13"/>
      <c r="S73" s="13" t="e">
        <f t="shared" si="25"/>
        <v>#DIV/0!</v>
      </c>
      <c r="T73" s="13" t="e">
        <f t="shared" si="26"/>
        <v>#DIV/0!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 t="s">
        <v>39</v>
      </c>
      <c r="AB73" s="13">
        <f t="shared" si="24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109</v>
      </c>
      <c r="B74" s="1" t="s">
        <v>31</v>
      </c>
      <c r="C74" s="1">
        <v>99.358999999999995</v>
      </c>
      <c r="D74" s="1">
        <v>80.891999999999996</v>
      </c>
      <c r="E74" s="1">
        <v>59.264000000000003</v>
      </c>
      <c r="F74" s="1">
        <v>88.018000000000001</v>
      </c>
      <c r="G74" s="6">
        <v>1</v>
      </c>
      <c r="H74" s="1">
        <v>30</v>
      </c>
      <c r="I74" s="1" t="s">
        <v>32</v>
      </c>
      <c r="J74" s="1">
        <v>67.099999999999994</v>
      </c>
      <c r="K74" s="1">
        <f t="shared" si="20"/>
        <v>-7.8359999999999914</v>
      </c>
      <c r="L74" s="1">
        <f t="shared" si="22"/>
        <v>53.830000000000005</v>
      </c>
      <c r="M74" s="1">
        <v>5.4340000000000002</v>
      </c>
      <c r="N74" s="1"/>
      <c r="O74" s="1">
        <f t="shared" si="23"/>
        <v>10.766000000000002</v>
      </c>
      <c r="P74" s="5">
        <f>10*O74-N74-F74</f>
        <v>19.642000000000024</v>
      </c>
      <c r="Q74" s="5"/>
      <c r="R74" s="1"/>
      <c r="S74" s="1">
        <f t="shared" si="25"/>
        <v>10</v>
      </c>
      <c r="T74" s="1">
        <f t="shared" si="26"/>
        <v>8.1755526657997386</v>
      </c>
      <c r="U74" s="1">
        <v>9.6357999999999997</v>
      </c>
      <c r="V74" s="1">
        <v>13.393000000000001</v>
      </c>
      <c r="W74" s="1">
        <v>13.670999999999999</v>
      </c>
      <c r="X74" s="1">
        <v>13.5022</v>
      </c>
      <c r="Y74" s="1">
        <v>14.2308</v>
      </c>
      <c r="Z74" s="1">
        <v>12.847200000000001</v>
      </c>
      <c r="AA74" s="1"/>
      <c r="AB74" s="1">
        <f t="shared" si="24"/>
        <v>20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3" t="s">
        <v>110</v>
      </c>
      <c r="B75" s="13" t="s">
        <v>38</v>
      </c>
      <c r="C75" s="13"/>
      <c r="D75" s="13"/>
      <c r="E75" s="13"/>
      <c r="F75" s="13"/>
      <c r="G75" s="14">
        <v>0</v>
      </c>
      <c r="H75" s="13">
        <v>60</v>
      </c>
      <c r="I75" s="13" t="s">
        <v>32</v>
      </c>
      <c r="J75" s="13"/>
      <c r="K75" s="13">
        <f t="shared" si="20"/>
        <v>0</v>
      </c>
      <c r="L75" s="13">
        <f t="shared" si="22"/>
        <v>0</v>
      </c>
      <c r="M75" s="13"/>
      <c r="N75" s="13"/>
      <c r="O75" s="13">
        <f t="shared" si="23"/>
        <v>0</v>
      </c>
      <c r="P75" s="15"/>
      <c r="Q75" s="15"/>
      <c r="R75" s="13"/>
      <c r="S75" s="13" t="e">
        <f t="shared" si="25"/>
        <v>#DIV/0!</v>
      </c>
      <c r="T75" s="13" t="e">
        <f t="shared" si="26"/>
        <v>#DIV/0!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 t="s">
        <v>39</v>
      </c>
      <c r="AB75" s="13">
        <f t="shared" si="24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3" t="s">
        <v>111</v>
      </c>
      <c r="B76" s="13" t="s">
        <v>38</v>
      </c>
      <c r="C76" s="13"/>
      <c r="D76" s="13"/>
      <c r="E76" s="13"/>
      <c r="F76" s="13"/>
      <c r="G76" s="14">
        <v>0</v>
      </c>
      <c r="H76" s="13">
        <v>50</v>
      </c>
      <c r="I76" s="13" t="s">
        <v>32</v>
      </c>
      <c r="J76" s="13"/>
      <c r="K76" s="13">
        <f t="shared" si="20"/>
        <v>0</v>
      </c>
      <c r="L76" s="13">
        <f t="shared" si="22"/>
        <v>0</v>
      </c>
      <c r="M76" s="13"/>
      <c r="N76" s="13"/>
      <c r="O76" s="13">
        <f t="shared" si="23"/>
        <v>0</v>
      </c>
      <c r="P76" s="15"/>
      <c r="Q76" s="15"/>
      <c r="R76" s="13"/>
      <c r="S76" s="13" t="e">
        <f t="shared" si="25"/>
        <v>#DIV/0!</v>
      </c>
      <c r="T76" s="13" t="e">
        <f t="shared" si="26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 t="s">
        <v>39</v>
      </c>
      <c r="AB76" s="13">
        <f t="shared" si="24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3" t="s">
        <v>112</v>
      </c>
      <c r="B77" s="13" t="s">
        <v>38</v>
      </c>
      <c r="C77" s="13"/>
      <c r="D77" s="13"/>
      <c r="E77" s="13"/>
      <c r="F77" s="13"/>
      <c r="G77" s="14">
        <v>0</v>
      </c>
      <c r="H77" s="13">
        <v>50</v>
      </c>
      <c r="I77" s="13" t="s">
        <v>32</v>
      </c>
      <c r="J77" s="13"/>
      <c r="K77" s="13">
        <f t="shared" si="20"/>
        <v>0</v>
      </c>
      <c r="L77" s="13">
        <f t="shared" si="22"/>
        <v>0</v>
      </c>
      <c r="M77" s="13"/>
      <c r="N77" s="13"/>
      <c r="O77" s="13">
        <f t="shared" si="23"/>
        <v>0</v>
      </c>
      <c r="P77" s="15"/>
      <c r="Q77" s="15"/>
      <c r="R77" s="13"/>
      <c r="S77" s="13" t="e">
        <f t="shared" si="25"/>
        <v>#DIV/0!</v>
      </c>
      <c r="T77" s="13" t="e">
        <f t="shared" si="26"/>
        <v>#DIV/0!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 t="s">
        <v>39</v>
      </c>
      <c r="AB77" s="13">
        <f t="shared" si="24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3" t="s">
        <v>113</v>
      </c>
      <c r="B78" s="13" t="s">
        <v>38</v>
      </c>
      <c r="C78" s="13"/>
      <c r="D78" s="13"/>
      <c r="E78" s="13"/>
      <c r="F78" s="13"/>
      <c r="G78" s="14">
        <v>0</v>
      </c>
      <c r="H78" s="13">
        <v>30</v>
      </c>
      <c r="I78" s="13" t="s">
        <v>32</v>
      </c>
      <c r="J78" s="13"/>
      <c r="K78" s="13">
        <f t="shared" si="20"/>
        <v>0</v>
      </c>
      <c r="L78" s="13">
        <f t="shared" si="22"/>
        <v>0</v>
      </c>
      <c r="M78" s="13"/>
      <c r="N78" s="13"/>
      <c r="O78" s="13">
        <f t="shared" si="23"/>
        <v>0</v>
      </c>
      <c r="P78" s="15"/>
      <c r="Q78" s="15"/>
      <c r="R78" s="13"/>
      <c r="S78" s="13" t="e">
        <f t="shared" si="25"/>
        <v>#DIV/0!</v>
      </c>
      <c r="T78" s="13" t="e">
        <f t="shared" si="26"/>
        <v>#DIV/0!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 t="s">
        <v>39</v>
      </c>
      <c r="AB78" s="13">
        <f t="shared" si="24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3" t="s">
        <v>114</v>
      </c>
      <c r="B79" s="13" t="s">
        <v>38</v>
      </c>
      <c r="C79" s="13"/>
      <c r="D79" s="13"/>
      <c r="E79" s="13"/>
      <c r="F79" s="13"/>
      <c r="G79" s="14">
        <v>0</v>
      </c>
      <c r="H79" s="13">
        <v>55</v>
      </c>
      <c r="I79" s="13" t="s">
        <v>32</v>
      </c>
      <c r="J79" s="13"/>
      <c r="K79" s="13">
        <f t="shared" si="20"/>
        <v>0</v>
      </c>
      <c r="L79" s="13">
        <f t="shared" si="22"/>
        <v>0</v>
      </c>
      <c r="M79" s="13"/>
      <c r="N79" s="13"/>
      <c r="O79" s="13">
        <f t="shared" si="23"/>
        <v>0</v>
      </c>
      <c r="P79" s="15"/>
      <c r="Q79" s="15"/>
      <c r="R79" s="13"/>
      <c r="S79" s="13" t="e">
        <f t="shared" si="25"/>
        <v>#DIV/0!</v>
      </c>
      <c r="T79" s="13" t="e">
        <f t="shared" si="26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 t="s">
        <v>39</v>
      </c>
      <c r="AB79" s="13">
        <f t="shared" si="24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3" t="s">
        <v>115</v>
      </c>
      <c r="B80" s="13" t="s">
        <v>38</v>
      </c>
      <c r="C80" s="13"/>
      <c r="D80" s="13"/>
      <c r="E80" s="13"/>
      <c r="F80" s="13"/>
      <c r="G80" s="14">
        <v>0</v>
      </c>
      <c r="H80" s="13">
        <v>40</v>
      </c>
      <c r="I80" s="13" t="s">
        <v>32</v>
      </c>
      <c r="J80" s="13"/>
      <c r="K80" s="13">
        <f t="shared" si="20"/>
        <v>0</v>
      </c>
      <c r="L80" s="13">
        <f t="shared" si="22"/>
        <v>0</v>
      </c>
      <c r="M80" s="13"/>
      <c r="N80" s="13"/>
      <c r="O80" s="13">
        <f t="shared" si="23"/>
        <v>0</v>
      </c>
      <c r="P80" s="15"/>
      <c r="Q80" s="15"/>
      <c r="R80" s="13"/>
      <c r="S80" s="13" t="e">
        <f t="shared" si="25"/>
        <v>#DIV/0!</v>
      </c>
      <c r="T80" s="13" t="e">
        <f t="shared" si="26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 t="s">
        <v>39</v>
      </c>
      <c r="AB80" s="13">
        <f t="shared" si="24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116</v>
      </c>
      <c r="B81" s="1" t="s">
        <v>38</v>
      </c>
      <c r="C81" s="1">
        <v>114</v>
      </c>
      <c r="D81" s="1">
        <v>60</v>
      </c>
      <c r="E81" s="1">
        <v>52</v>
      </c>
      <c r="F81" s="1">
        <v>114</v>
      </c>
      <c r="G81" s="6">
        <v>0.4</v>
      </c>
      <c r="H81" s="1">
        <v>50</v>
      </c>
      <c r="I81" s="1" t="s">
        <v>32</v>
      </c>
      <c r="J81" s="1">
        <v>52</v>
      </c>
      <c r="K81" s="1">
        <f t="shared" si="20"/>
        <v>0</v>
      </c>
      <c r="L81" s="1">
        <f t="shared" si="22"/>
        <v>52</v>
      </c>
      <c r="M81" s="1"/>
      <c r="N81" s="1"/>
      <c r="O81" s="1">
        <f t="shared" si="23"/>
        <v>10.4</v>
      </c>
      <c r="P81" s="5"/>
      <c r="Q81" s="5"/>
      <c r="R81" s="1"/>
      <c r="S81" s="1">
        <f t="shared" si="25"/>
        <v>10.961538461538462</v>
      </c>
      <c r="T81" s="1">
        <f t="shared" si="26"/>
        <v>10.961538461538462</v>
      </c>
      <c r="U81" s="1">
        <v>12.4</v>
      </c>
      <c r="V81" s="1">
        <v>16.399999999999999</v>
      </c>
      <c r="W81" s="1">
        <v>9.4</v>
      </c>
      <c r="X81" s="1">
        <v>5.6</v>
      </c>
      <c r="Y81" s="1">
        <v>19.399999999999999</v>
      </c>
      <c r="Z81" s="1">
        <v>17.600000000000001</v>
      </c>
      <c r="AA81" s="1" t="s">
        <v>117</v>
      </c>
      <c r="AB81" s="1">
        <f t="shared" si="24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3" t="s">
        <v>118</v>
      </c>
      <c r="B82" s="13" t="s">
        <v>38</v>
      </c>
      <c r="C82" s="13"/>
      <c r="D82" s="13"/>
      <c r="E82" s="13"/>
      <c r="F82" s="13"/>
      <c r="G82" s="14">
        <v>0</v>
      </c>
      <c r="H82" s="13">
        <v>150</v>
      </c>
      <c r="I82" s="13" t="s">
        <v>32</v>
      </c>
      <c r="J82" s="13"/>
      <c r="K82" s="13">
        <f t="shared" si="20"/>
        <v>0</v>
      </c>
      <c r="L82" s="13">
        <f t="shared" si="22"/>
        <v>0</v>
      </c>
      <c r="M82" s="13"/>
      <c r="N82" s="13"/>
      <c r="O82" s="13">
        <f t="shared" si="23"/>
        <v>0</v>
      </c>
      <c r="P82" s="15"/>
      <c r="Q82" s="15"/>
      <c r="R82" s="13"/>
      <c r="S82" s="13" t="e">
        <f t="shared" si="25"/>
        <v>#DIV/0!</v>
      </c>
      <c r="T82" s="13" t="e">
        <f t="shared" si="26"/>
        <v>#DIV/0!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 t="s">
        <v>39</v>
      </c>
      <c r="AB82" s="13">
        <f t="shared" si="24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119</v>
      </c>
      <c r="B83" s="1" t="s">
        <v>38</v>
      </c>
      <c r="C83" s="1"/>
      <c r="D83" s="1">
        <v>60</v>
      </c>
      <c r="E83" s="1">
        <v>-2</v>
      </c>
      <c r="F83" s="1">
        <v>60</v>
      </c>
      <c r="G83" s="6">
        <v>0.06</v>
      </c>
      <c r="H83" s="1">
        <v>60</v>
      </c>
      <c r="I83" s="1" t="s">
        <v>32</v>
      </c>
      <c r="J83" s="1"/>
      <c r="K83" s="1">
        <f t="shared" si="20"/>
        <v>-2</v>
      </c>
      <c r="L83" s="1">
        <f t="shared" si="22"/>
        <v>-2</v>
      </c>
      <c r="M83" s="1"/>
      <c r="N83" s="1">
        <v>30</v>
      </c>
      <c r="O83" s="1">
        <f t="shared" si="23"/>
        <v>-0.4</v>
      </c>
      <c r="P83" s="5"/>
      <c r="Q83" s="5"/>
      <c r="R83" s="1"/>
      <c r="S83" s="1">
        <f t="shared" si="25"/>
        <v>-225</v>
      </c>
      <c r="T83" s="1">
        <f t="shared" si="26"/>
        <v>-225</v>
      </c>
      <c r="U83" s="1">
        <v>-1</v>
      </c>
      <c r="V83" s="1">
        <v>-1</v>
      </c>
      <c r="W83" s="1">
        <v>0</v>
      </c>
      <c r="X83" s="1">
        <v>0</v>
      </c>
      <c r="Y83" s="1">
        <v>-0.2</v>
      </c>
      <c r="Z83" s="1">
        <v>-0.2</v>
      </c>
      <c r="AA83" s="1" t="s">
        <v>120</v>
      </c>
      <c r="AB83" s="1">
        <f t="shared" si="24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6" t="s">
        <v>121</v>
      </c>
      <c r="B84" s="1" t="s">
        <v>38</v>
      </c>
      <c r="C84" s="1"/>
      <c r="D84" s="1"/>
      <c r="E84" s="1">
        <v>-2</v>
      </c>
      <c r="F84" s="1"/>
      <c r="G84" s="6">
        <v>0.15</v>
      </c>
      <c r="H84" s="1">
        <v>60</v>
      </c>
      <c r="I84" s="1" t="s">
        <v>32</v>
      </c>
      <c r="J84" s="1"/>
      <c r="K84" s="1">
        <f t="shared" si="20"/>
        <v>-2</v>
      </c>
      <c r="L84" s="1">
        <f t="shared" si="22"/>
        <v>-2</v>
      </c>
      <c r="M84" s="1"/>
      <c r="N84" s="16"/>
      <c r="O84" s="1">
        <f t="shared" si="23"/>
        <v>-0.4</v>
      </c>
      <c r="P84" s="17">
        <v>20</v>
      </c>
      <c r="Q84" s="5"/>
      <c r="R84" s="1"/>
      <c r="S84" s="1">
        <f t="shared" si="25"/>
        <v>-50</v>
      </c>
      <c r="T84" s="1">
        <f t="shared" si="26"/>
        <v>0</v>
      </c>
      <c r="U84" s="1">
        <v>-0.2</v>
      </c>
      <c r="V84" s="1">
        <v>-0.2</v>
      </c>
      <c r="W84" s="1">
        <v>0</v>
      </c>
      <c r="X84" s="1">
        <v>0</v>
      </c>
      <c r="Y84" s="1">
        <v>-0.6</v>
      </c>
      <c r="Z84" s="1">
        <v>-1.2</v>
      </c>
      <c r="AA84" s="16" t="s">
        <v>122</v>
      </c>
      <c r="AB84" s="1">
        <f t="shared" si="24"/>
        <v>3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123</v>
      </c>
      <c r="B85" s="1" t="s">
        <v>31</v>
      </c>
      <c r="C85" s="1">
        <v>83.238</v>
      </c>
      <c r="D85" s="1"/>
      <c r="E85" s="1">
        <v>10.025</v>
      </c>
      <c r="F85" s="1">
        <v>70.203999999999994</v>
      </c>
      <c r="G85" s="6">
        <v>1</v>
      </c>
      <c r="H85" s="1">
        <v>55</v>
      </c>
      <c r="I85" s="1" t="s">
        <v>32</v>
      </c>
      <c r="J85" s="1">
        <v>10.4</v>
      </c>
      <c r="K85" s="1">
        <f t="shared" si="20"/>
        <v>-0.375</v>
      </c>
      <c r="L85" s="1">
        <f t="shared" si="22"/>
        <v>10.025</v>
      </c>
      <c r="M85" s="1"/>
      <c r="N85" s="1"/>
      <c r="O85" s="1">
        <f t="shared" si="23"/>
        <v>2.0049999999999999</v>
      </c>
      <c r="P85" s="5"/>
      <c r="Q85" s="5"/>
      <c r="R85" s="1"/>
      <c r="S85" s="1">
        <f t="shared" si="25"/>
        <v>35.014463840399003</v>
      </c>
      <c r="T85" s="1">
        <f t="shared" si="26"/>
        <v>35.014463840399003</v>
      </c>
      <c r="U85" s="1">
        <v>1.0448</v>
      </c>
      <c r="V85" s="1">
        <v>0.51119999999999999</v>
      </c>
      <c r="W85" s="1">
        <v>1.8657999999999999</v>
      </c>
      <c r="X85" s="1">
        <v>2.0476000000000001</v>
      </c>
      <c r="Y85" s="1">
        <v>2.4114</v>
      </c>
      <c r="Z85" s="1">
        <v>4.2615999999999996</v>
      </c>
      <c r="AA85" s="20" t="s">
        <v>46</v>
      </c>
      <c r="AB85" s="1">
        <f t="shared" si="24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124</v>
      </c>
      <c r="B86" s="1" t="s">
        <v>38</v>
      </c>
      <c r="C86" s="1">
        <v>50</v>
      </c>
      <c r="D86" s="1">
        <v>10</v>
      </c>
      <c r="E86" s="1">
        <v>23</v>
      </c>
      <c r="F86" s="1">
        <v>32</v>
      </c>
      <c r="G86" s="6">
        <v>0.4</v>
      </c>
      <c r="H86" s="1">
        <v>55</v>
      </c>
      <c r="I86" s="1" t="s">
        <v>32</v>
      </c>
      <c r="J86" s="1">
        <v>30</v>
      </c>
      <c r="K86" s="1">
        <f t="shared" si="20"/>
        <v>-7</v>
      </c>
      <c r="L86" s="1">
        <f t="shared" si="22"/>
        <v>23</v>
      </c>
      <c r="M86" s="1"/>
      <c r="N86" s="1"/>
      <c r="O86" s="1">
        <f t="shared" si="23"/>
        <v>4.5999999999999996</v>
      </c>
      <c r="P86" s="5">
        <f t="shared" ref="P86:P88" si="27">10*O86-N86-F86</f>
        <v>14</v>
      </c>
      <c r="Q86" s="5"/>
      <c r="R86" s="1"/>
      <c r="S86" s="1">
        <f t="shared" si="25"/>
        <v>10</v>
      </c>
      <c r="T86" s="1">
        <f t="shared" si="26"/>
        <v>6.9565217391304355</v>
      </c>
      <c r="U86" s="1">
        <v>3.4</v>
      </c>
      <c r="V86" s="1">
        <v>3.8</v>
      </c>
      <c r="W86" s="1">
        <v>6</v>
      </c>
      <c r="X86" s="1">
        <v>6.2</v>
      </c>
      <c r="Y86" s="1">
        <v>5.2</v>
      </c>
      <c r="Z86" s="1">
        <v>5.2</v>
      </c>
      <c r="AA86" s="1"/>
      <c r="AB86" s="1">
        <f t="shared" si="24"/>
        <v>6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125</v>
      </c>
      <c r="B87" s="1" t="s">
        <v>31</v>
      </c>
      <c r="C87" s="1">
        <v>87.897999999999996</v>
      </c>
      <c r="D87" s="1">
        <v>1.3120000000000001</v>
      </c>
      <c r="E87" s="1">
        <v>30.148</v>
      </c>
      <c r="F87" s="1">
        <v>54.734000000000002</v>
      </c>
      <c r="G87" s="6">
        <v>1</v>
      </c>
      <c r="H87" s="1">
        <v>55</v>
      </c>
      <c r="I87" s="1" t="s">
        <v>32</v>
      </c>
      <c r="J87" s="1">
        <v>33.299999999999997</v>
      </c>
      <c r="K87" s="1">
        <f t="shared" si="20"/>
        <v>-3.1519999999999975</v>
      </c>
      <c r="L87" s="1">
        <f t="shared" si="22"/>
        <v>30.148</v>
      </c>
      <c r="M87" s="1"/>
      <c r="N87" s="1"/>
      <c r="O87" s="1">
        <f t="shared" si="23"/>
        <v>6.0296000000000003</v>
      </c>
      <c r="P87" s="5">
        <f t="shared" si="27"/>
        <v>5.5620000000000047</v>
      </c>
      <c r="Q87" s="5"/>
      <c r="R87" s="1"/>
      <c r="S87" s="1">
        <f t="shared" si="25"/>
        <v>10</v>
      </c>
      <c r="T87" s="1">
        <f t="shared" si="26"/>
        <v>9.0775507496351331</v>
      </c>
      <c r="U87" s="1">
        <v>5.7656000000000001</v>
      </c>
      <c r="V87" s="1">
        <v>5.4728000000000003</v>
      </c>
      <c r="W87" s="1">
        <v>5.8512000000000004</v>
      </c>
      <c r="X87" s="1">
        <v>6.6111999999999993</v>
      </c>
      <c r="Y87" s="1">
        <v>8.4055999999999997</v>
      </c>
      <c r="Z87" s="1">
        <v>9.9640000000000004</v>
      </c>
      <c r="AA87" s="1"/>
      <c r="AB87" s="1">
        <f t="shared" si="24"/>
        <v>6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126</v>
      </c>
      <c r="B88" s="1" t="s">
        <v>38</v>
      </c>
      <c r="C88" s="1">
        <v>36</v>
      </c>
      <c r="D88" s="1">
        <v>20</v>
      </c>
      <c r="E88" s="1">
        <v>26</v>
      </c>
      <c r="F88" s="1">
        <v>29</v>
      </c>
      <c r="G88" s="6">
        <v>0.4</v>
      </c>
      <c r="H88" s="1">
        <v>55</v>
      </c>
      <c r="I88" s="1" t="s">
        <v>32</v>
      </c>
      <c r="J88" s="1">
        <v>26</v>
      </c>
      <c r="K88" s="1">
        <f t="shared" si="20"/>
        <v>0</v>
      </c>
      <c r="L88" s="1">
        <f t="shared" si="22"/>
        <v>26</v>
      </c>
      <c r="M88" s="1"/>
      <c r="N88" s="1"/>
      <c r="O88" s="1">
        <f t="shared" si="23"/>
        <v>5.2</v>
      </c>
      <c r="P88" s="5">
        <f t="shared" si="27"/>
        <v>23</v>
      </c>
      <c r="Q88" s="5"/>
      <c r="R88" s="1"/>
      <c r="S88" s="1">
        <f t="shared" si="25"/>
        <v>10</v>
      </c>
      <c r="T88" s="1">
        <f t="shared" si="26"/>
        <v>5.5769230769230766</v>
      </c>
      <c r="U88" s="1">
        <v>3.2</v>
      </c>
      <c r="V88" s="1">
        <v>4</v>
      </c>
      <c r="W88" s="1">
        <v>5.8</v>
      </c>
      <c r="X88" s="1">
        <v>5.6</v>
      </c>
      <c r="Y88" s="1">
        <v>5.8</v>
      </c>
      <c r="Z88" s="1">
        <v>6</v>
      </c>
      <c r="AA88" s="1"/>
      <c r="AB88" s="1">
        <f t="shared" si="24"/>
        <v>9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3" t="s">
        <v>127</v>
      </c>
      <c r="B89" s="13" t="s">
        <v>31</v>
      </c>
      <c r="C89" s="13"/>
      <c r="D89" s="13"/>
      <c r="E89" s="13"/>
      <c r="F89" s="13"/>
      <c r="G89" s="14">
        <v>0</v>
      </c>
      <c r="H89" s="13">
        <v>50</v>
      </c>
      <c r="I89" s="13" t="s">
        <v>32</v>
      </c>
      <c r="J89" s="13"/>
      <c r="K89" s="13">
        <f t="shared" si="20"/>
        <v>0</v>
      </c>
      <c r="L89" s="13">
        <f t="shared" si="22"/>
        <v>0</v>
      </c>
      <c r="M89" s="13"/>
      <c r="N89" s="13"/>
      <c r="O89" s="13">
        <f t="shared" si="23"/>
        <v>0</v>
      </c>
      <c r="P89" s="15"/>
      <c r="Q89" s="15"/>
      <c r="R89" s="13"/>
      <c r="S89" s="13" t="e">
        <f t="shared" si="25"/>
        <v>#DIV/0!</v>
      </c>
      <c r="T89" s="13" t="e">
        <f t="shared" si="26"/>
        <v>#DIV/0!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 t="s">
        <v>39</v>
      </c>
      <c r="AB89" s="13">
        <f t="shared" si="24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128</v>
      </c>
      <c r="B90" s="1" t="s">
        <v>31</v>
      </c>
      <c r="C90" s="1">
        <v>303.09399999999999</v>
      </c>
      <c r="D90" s="1"/>
      <c r="E90" s="1">
        <v>250.32900000000001</v>
      </c>
      <c r="F90" s="1">
        <v>19.881</v>
      </c>
      <c r="G90" s="6">
        <v>1</v>
      </c>
      <c r="H90" s="1">
        <v>60</v>
      </c>
      <c r="I90" s="1" t="s">
        <v>32</v>
      </c>
      <c r="J90" s="1">
        <v>255.85</v>
      </c>
      <c r="K90" s="1">
        <f t="shared" si="20"/>
        <v>-5.5209999999999866</v>
      </c>
      <c r="L90" s="1">
        <f t="shared" si="22"/>
        <v>225.721</v>
      </c>
      <c r="M90" s="1">
        <v>24.608000000000001</v>
      </c>
      <c r="N90" s="1"/>
      <c r="O90" s="1">
        <f t="shared" si="23"/>
        <v>45.144199999999998</v>
      </c>
      <c r="P90" s="5">
        <f>8*O90-N90-F90</f>
        <v>341.27260000000001</v>
      </c>
      <c r="Q90" s="5"/>
      <c r="R90" s="1"/>
      <c r="S90" s="1">
        <f t="shared" si="25"/>
        <v>8</v>
      </c>
      <c r="T90" s="1">
        <f t="shared" si="26"/>
        <v>0.44038879856105551</v>
      </c>
      <c r="U90" s="1">
        <v>21.238800000000001</v>
      </c>
      <c r="V90" s="1">
        <v>18.309999999999999</v>
      </c>
      <c r="W90" s="1">
        <v>48.862400000000001</v>
      </c>
      <c r="X90" s="1">
        <v>53.7836</v>
      </c>
      <c r="Y90" s="1">
        <v>63.886200000000002</v>
      </c>
      <c r="Z90" s="1">
        <v>61.005000000000003</v>
      </c>
      <c r="AA90" s="1" t="s">
        <v>50</v>
      </c>
      <c r="AB90" s="1">
        <f t="shared" si="24"/>
        <v>341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0" t="s">
        <v>129</v>
      </c>
      <c r="B91" s="10" t="s">
        <v>38</v>
      </c>
      <c r="C91" s="10">
        <v>6</v>
      </c>
      <c r="D91" s="10"/>
      <c r="E91" s="10">
        <v>2</v>
      </c>
      <c r="F91" s="10">
        <v>1</v>
      </c>
      <c r="G91" s="11">
        <v>0</v>
      </c>
      <c r="H91" s="10">
        <v>40</v>
      </c>
      <c r="I91" s="10" t="s">
        <v>43</v>
      </c>
      <c r="J91" s="10">
        <v>4</v>
      </c>
      <c r="K91" s="10">
        <f t="shared" si="20"/>
        <v>-2</v>
      </c>
      <c r="L91" s="10">
        <f t="shared" si="22"/>
        <v>2</v>
      </c>
      <c r="M91" s="10"/>
      <c r="N91" s="10"/>
      <c r="O91" s="10">
        <f t="shared" si="23"/>
        <v>0.4</v>
      </c>
      <c r="P91" s="12"/>
      <c r="Q91" s="12"/>
      <c r="R91" s="10"/>
      <c r="S91" s="10">
        <f t="shared" si="25"/>
        <v>2.5</v>
      </c>
      <c r="T91" s="10">
        <f t="shared" si="26"/>
        <v>2.5</v>
      </c>
      <c r="U91" s="10">
        <v>0.6</v>
      </c>
      <c r="V91" s="10">
        <v>1</v>
      </c>
      <c r="W91" s="10">
        <v>3.6</v>
      </c>
      <c r="X91" s="10">
        <v>3</v>
      </c>
      <c r="Y91" s="10">
        <v>2.4</v>
      </c>
      <c r="Z91" s="10">
        <v>2.2000000000000002</v>
      </c>
      <c r="AA91" s="10" t="s">
        <v>44</v>
      </c>
      <c r="AB91" s="10">
        <f t="shared" si="24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130</v>
      </c>
      <c r="B92" s="1" t="s">
        <v>38</v>
      </c>
      <c r="C92" s="1">
        <v>48</v>
      </c>
      <c r="D92" s="1"/>
      <c r="E92" s="1">
        <v>7</v>
      </c>
      <c r="F92" s="1">
        <v>39</v>
      </c>
      <c r="G92" s="6">
        <v>0.3</v>
      </c>
      <c r="H92" s="1">
        <v>40</v>
      </c>
      <c r="I92" s="1" t="s">
        <v>32</v>
      </c>
      <c r="J92" s="1">
        <v>8</v>
      </c>
      <c r="K92" s="1">
        <f t="shared" si="20"/>
        <v>-1</v>
      </c>
      <c r="L92" s="1">
        <f t="shared" si="22"/>
        <v>7</v>
      </c>
      <c r="M92" s="1"/>
      <c r="N92" s="1"/>
      <c r="O92" s="1">
        <f t="shared" si="23"/>
        <v>1.4</v>
      </c>
      <c r="P92" s="5"/>
      <c r="Q92" s="5"/>
      <c r="R92" s="1"/>
      <c r="S92" s="1">
        <f t="shared" si="25"/>
        <v>27.857142857142858</v>
      </c>
      <c r="T92" s="1">
        <f t="shared" si="26"/>
        <v>27.857142857142858</v>
      </c>
      <c r="U92" s="1">
        <v>1.8</v>
      </c>
      <c r="V92" s="1">
        <v>2.4</v>
      </c>
      <c r="W92" s="1">
        <v>1.8</v>
      </c>
      <c r="X92" s="1">
        <v>2.6</v>
      </c>
      <c r="Y92" s="1">
        <v>4.8</v>
      </c>
      <c r="Z92" s="1">
        <v>2.4</v>
      </c>
      <c r="AA92" s="20" t="s">
        <v>46</v>
      </c>
      <c r="AB92" s="1">
        <f t="shared" si="24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131</v>
      </c>
      <c r="B93" s="1" t="s">
        <v>31</v>
      </c>
      <c r="C93" s="1">
        <v>1930.019</v>
      </c>
      <c r="D93" s="1">
        <v>4612.6689999999999</v>
      </c>
      <c r="E93" s="1">
        <v>5415.6980000000003</v>
      </c>
      <c r="F93" s="1">
        <v>802.97199999999998</v>
      </c>
      <c r="G93" s="6">
        <v>1</v>
      </c>
      <c r="H93" s="1">
        <v>60</v>
      </c>
      <c r="I93" s="1" t="s">
        <v>32</v>
      </c>
      <c r="J93" s="1">
        <v>5410.6949999999997</v>
      </c>
      <c r="K93" s="1">
        <f t="shared" si="20"/>
        <v>5.0030000000006112</v>
      </c>
      <c r="L93" s="1">
        <f t="shared" si="22"/>
        <v>1144.1980000000003</v>
      </c>
      <c r="M93" s="1">
        <v>4271.5</v>
      </c>
      <c r="N93" s="1">
        <v>131.78659999999971</v>
      </c>
      <c r="O93" s="1">
        <f t="shared" si="23"/>
        <v>228.83960000000008</v>
      </c>
      <c r="P93" s="5">
        <v>1600</v>
      </c>
      <c r="Q93" s="5"/>
      <c r="R93" s="1"/>
      <c r="S93" s="1">
        <f t="shared" si="25"/>
        <v>11.076573285392907</v>
      </c>
      <c r="T93" s="1">
        <f t="shared" si="26"/>
        <v>4.084776411075703</v>
      </c>
      <c r="U93" s="1">
        <v>188.023</v>
      </c>
      <c r="V93" s="1">
        <v>212.36099999999999</v>
      </c>
      <c r="W93" s="1">
        <v>294.72340000000003</v>
      </c>
      <c r="X93" s="1">
        <v>293.71820000000002</v>
      </c>
      <c r="Y93" s="1">
        <v>270.38400000000001</v>
      </c>
      <c r="Z93" s="1">
        <v>288.70600000000007</v>
      </c>
      <c r="AA93" s="1"/>
      <c r="AB93" s="1">
        <f t="shared" si="24"/>
        <v>1600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132</v>
      </c>
      <c r="B94" s="1" t="s">
        <v>31</v>
      </c>
      <c r="C94" s="1">
        <v>2913.13</v>
      </c>
      <c r="D94" s="1">
        <v>7625.5810000000001</v>
      </c>
      <c r="E94" s="1">
        <v>8174.8720000000003</v>
      </c>
      <c r="F94" s="1">
        <v>1743.4159999999999</v>
      </c>
      <c r="G94" s="6">
        <v>1</v>
      </c>
      <c r="H94" s="1">
        <v>60</v>
      </c>
      <c r="I94" s="1" t="s">
        <v>32</v>
      </c>
      <c r="J94" s="1">
        <v>8107.3050000000003</v>
      </c>
      <c r="K94" s="1">
        <f t="shared" si="20"/>
        <v>67.567000000000007</v>
      </c>
      <c r="L94" s="1">
        <f t="shared" si="22"/>
        <v>1728.7070000000003</v>
      </c>
      <c r="M94" s="1">
        <v>6446.165</v>
      </c>
      <c r="N94" s="1">
        <v>341.09977999999768</v>
      </c>
      <c r="O94" s="1">
        <f t="shared" si="23"/>
        <v>345.74140000000006</v>
      </c>
      <c r="P94" s="5">
        <v>1720</v>
      </c>
      <c r="Q94" s="5"/>
      <c r="R94" s="1"/>
      <c r="S94" s="1">
        <f t="shared" si="25"/>
        <v>11.00393467487549</v>
      </c>
      <c r="T94" s="1">
        <f t="shared" si="26"/>
        <v>6.0291182369250462</v>
      </c>
      <c r="U94" s="1">
        <v>324.89260000000002</v>
      </c>
      <c r="V94" s="1">
        <v>355.95080000000019</v>
      </c>
      <c r="W94" s="1">
        <v>415.10080000000022</v>
      </c>
      <c r="X94" s="1">
        <v>397.23599999999999</v>
      </c>
      <c r="Y94" s="1">
        <v>360.29779999999988</v>
      </c>
      <c r="Z94" s="1">
        <v>380.67239999999998</v>
      </c>
      <c r="AA94" s="1" t="s">
        <v>35</v>
      </c>
      <c r="AB94" s="1">
        <f t="shared" si="24"/>
        <v>1720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133</v>
      </c>
      <c r="B95" s="1" t="s">
        <v>31</v>
      </c>
      <c r="C95" s="1">
        <v>2888.7739999999999</v>
      </c>
      <c r="D95" s="1">
        <v>9483.5889999999999</v>
      </c>
      <c r="E95" s="1">
        <v>9868.0339999999997</v>
      </c>
      <c r="F95" s="1">
        <v>2016.201</v>
      </c>
      <c r="G95" s="6">
        <v>1</v>
      </c>
      <c r="H95" s="1">
        <v>60</v>
      </c>
      <c r="I95" s="1" t="s">
        <v>32</v>
      </c>
      <c r="J95" s="1">
        <v>9822.7849999999999</v>
      </c>
      <c r="K95" s="1">
        <f t="shared" si="20"/>
        <v>45.248999999999796</v>
      </c>
      <c r="L95" s="1">
        <f t="shared" si="22"/>
        <v>1833.1639999999998</v>
      </c>
      <c r="M95" s="1">
        <v>8034.87</v>
      </c>
      <c r="N95" s="1">
        <v>84.113980000000538</v>
      </c>
      <c r="O95" s="1">
        <f t="shared" si="23"/>
        <v>366.63279999999997</v>
      </c>
      <c r="P95" s="5">
        <v>1950</v>
      </c>
      <c r="Q95" s="5"/>
      <c r="R95" s="1"/>
      <c r="S95" s="1">
        <f t="shared" si="25"/>
        <v>11.047333953754276</v>
      </c>
      <c r="T95" s="1">
        <f t="shared" si="26"/>
        <v>5.728660883587068</v>
      </c>
      <c r="U95" s="1">
        <v>342.17500000000013</v>
      </c>
      <c r="V95" s="1">
        <v>401.45440000000002</v>
      </c>
      <c r="W95" s="1">
        <v>470.61499999999978</v>
      </c>
      <c r="X95" s="1">
        <v>437.59800000000001</v>
      </c>
      <c r="Y95" s="1">
        <v>406.13520000000011</v>
      </c>
      <c r="Z95" s="1">
        <v>454.27499999999998</v>
      </c>
      <c r="AA95" s="1" t="s">
        <v>35</v>
      </c>
      <c r="AB95" s="1">
        <f t="shared" si="24"/>
        <v>1950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134</v>
      </c>
      <c r="B96" s="1" t="s">
        <v>31</v>
      </c>
      <c r="C96" s="1">
        <v>182.08799999999999</v>
      </c>
      <c r="D96" s="1"/>
      <c r="E96" s="1">
        <v>53.14</v>
      </c>
      <c r="F96" s="1">
        <v>112.85</v>
      </c>
      <c r="G96" s="6">
        <v>1</v>
      </c>
      <c r="H96" s="1">
        <v>55</v>
      </c>
      <c r="I96" s="1" t="s">
        <v>32</v>
      </c>
      <c r="J96" s="1">
        <v>61.8</v>
      </c>
      <c r="K96" s="1">
        <f t="shared" si="20"/>
        <v>-8.6599999999999966</v>
      </c>
      <c r="L96" s="1">
        <f t="shared" si="22"/>
        <v>53.14</v>
      </c>
      <c r="M96" s="1"/>
      <c r="N96" s="1"/>
      <c r="O96" s="1">
        <f t="shared" si="23"/>
        <v>10.628</v>
      </c>
      <c r="P96" s="5"/>
      <c r="Q96" s="5"/>
      <c r="R96" s="1"/>
      <c r="S96" s="1">
        <f t="shared" si="25"/>
        <v>10.618178396687993</v>
      </c>
      <c r="T96" s="1">
        <f t="shared" si="26"/>
        <v>10.618178396687993</v>
      </c>
      <c r="U96" s="1">
        <v>8.4974000000000007</v>
      </c>
      <c r="V96" s="1">
        <v>6.6470000000000002</v>
      </c>
      <c r="W96" s="1">
        <v>12.6622</v>
      </c>
      <c r="X96" s="1">
        <v>16.133400000000002</v>
      </c>
      <c r="Y96" s="1">
        <v>22.359000000000002</v>
      </c>
      <c r="Z96" s="1">
        <v>19.413799999999998</v>
      </c>
      <c r="AA96" s="19" t="s">
        <v>46</v>
      </c>
      <c r="AB96" s="1">
        <f t="shared" si="24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135</v>
      </c>
      <c r="B97" s="1" t="s">
        <v>31</v>
      </c>
      <c r="C97" s="1">
        <v>206.566</v>
      </c>
      <c r="D97" s="1"/>
      <c r="E97" s="1">
        <v>52.966999999999999</v>
      </c>
      <c r="F97" s="1">
        <v>142.89599999999999</v>
      </c>
      <c r="G97" s="6">
        <v>1</v>
      </c>
      <c r="H97" s="1">
        <v>55</v>
      </c>
      <c r="I97" s="1" t="s">
        <v>32</v>
      </c>
      <c r="J97" s="1">
        <v>58.3</v>
      </c>
      <c r="K97" s="1">
        <f t="shared" si="20"/>
        <v>-5.3329999999999984</v>
      </c>
      <c r="L97" s="1">
        <f t="shared" si="22"/>
        <v>52.966999999999999</v>
      </c>
      <c r="M97" s="1"/>
      <c r="N97" s="1"/>
      <c r="O97" s="1">
        <f t="shared" si="23"/>
        <v>10.593399999999999</v>
      </c>
      <c r="P97" s="5"/>
      <c r="Q97" s="5"/>
      <c r="R97" s="1"/>
      <c r="S97" s="1">
        <f t="shared" si="25"/>
        <v>13.489153623954538</v>
      </c>
      <c r="T97" s="1">
        <f t="shared" si="26"/>
        <v>13.489153623954538</v>
      </c>
      <c r="U97" s="1">
        <v>12.8972</v>
      </c>
      <c r="V97" s="1">
        <v>11.067</v>
      </c>
      <c r="W97" s="1">
        <v>15.3072</v>
      </c>
      <c r="X97" s="1">
        <v>20.139600000000002</v>
      </c>
      <c r="Y97" s="1">
        <v>25.721800000000002</v>
      </c>
      <c r="Z97" s="1">
        <v>21.4162</v>
      </c>
      <c r="AA97" s="19" t="s">
        <v>46</v>
      </c>
      <c r="AB97" s="1">
        <f t="shared" si="24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136</v>
      </c>
      <c r="B98" s="1" t="s">
        <v>31</v>
      </c>
      <c r="C98" s="1">
        <v>111.52</v>
      </c>
      <c r="D98" s="1">
        <v>0.95399999999999996</v>
      </c>
      <c r="E98" s="1">
        <v>34.314999999999998</v>
      </c>
      <c r="F98" s="1">
        <v>69.302000000000007</v>
      </c>
      <c r="G98" s="6">
        <v>1</v>
      </c>
      <c r="H98" s="1">
        <v>55</v>
      </c>
      <c r="I98" s="1" t="s">
        <v>32</v>
      </c>
      <c r="J98" s="1">
        <v>38.1</v>
      </c>
      <c r="K98" s="1">
        <f t="shared" ref="K98:K104" si="28">E98-J98</f>
        <v>-3.7850000000000037</v>
      </c>
      <c r="L98" s="1">
        <f t="shared" si="22"/>
        <v>34.314999999999998</v>
      </c>
      <c r="M98" s="1"/>
      <c r="N98" s="1"/>
      <c r="O98" s="1">
        <f t="shared" si="23"/>
        <v>6.8629999999999995</v>
      </c>
      <c r="P98" s="5"/>
      <c r="Q98" s="5"/>
      <c r="R98" s="1"/>
      <c r="S98" s="1">
        <f t="shared" si="25"/>
        <v>10.097916363106515</v>
      </c>
      <c r="T98" s="1">
        <f t="shared" si="26"/>
        <v>10.097916363106515</v>
      </c>
      <c r="U98" s="1">
        <v>8.2775999999999996</v>
      </c>
      <c r="V98" s="1">
        <v>7.1995999999999993</v>
      </c>
      <c r="W98" s="1">
        <v>7.9468000000000014</v>
      </c>
      <c r="X98" s="1">
        <v>8.0001999999999995</v>
      </c>
      <c r="Y98" s="1">
        <v>14.2768</v>
      </c>
      <c r="Z98" s="1">
        <v>13.4176</v>
      </c>
      <c r="AA98" s="19" t="s">
        <v>46</v>
      </c>
      <c r="AB98" s="1">
        <f t="shared" si="24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3" t="s">
        <v>137</v>
      </c>
      <c r="B99" s="13" t="s">
        <v>31</v>
      </c>
      <c r="C99" s="13"/>
      <c r="D99" s="13"/>
      <c r="E99" s="13"/>
      <c r="F99" s="13"/>
      <c r="G99" s="14">
        <v>0</v>
      </c>
      <c r="H99" s="13">
        <v>60</v>
      </c>
      <c r="I99" s="13" t="s">
        <v>32</v>
      </c>
      <c r="J99" s="13"/>
      <c r="K99" s="13">
        <f t="shared" si="28"/>
        <v>0</v>
      </c>
      <c r="L99" s="13">
        <f t="shared" si="22"/>
        <v>0</v>
      </c>
      <c r="M99" s="13"/>
      <c r="N99" s="13"/>
      <c r="O99" s="13">
        <f t="shared" si="23"/>
        <v>0</v>
      </c>
      <c r="P99" s="15"/>
      <c r="Q99" s="15"/>
      <c r="R99" s="13"/>
      <c r="S99" s="13" t="e">
        <f t="shared" si="25"/>
        <v>#DIV/0!</v>
      </c>
      <c r="T99" s="13" t="e">
        <f t="shared" si="26"/>
        <v>#DIV/0!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 t="s">
        <v>39</v>
      </c>
      <c r="AB99" s="13">
        <f t="shared" si="24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138</v>
      </c>
      <c r="B100" s="1" t="s">
        <v>38</v>
      </c>
      <c r="C100" s="1">
        <v>16</v>
      </c>
      <c r="D100" s="1">
        <v>294</v>
      </c>
      <c r="E100" s="1">
        <v>1</v>
      </c>
      <c r="F100" s="1">
        <v>294</v>
      </c>
      <c r="G100" s="6">
        <v>0.3</v>
      </c>
      <c r="H100" s="1">
        <v>40</v>
      </c>
      <c r="I100" s="1" t="s">
        <v>32</v>
      </c>
      <c r="J100" s="1">
        <v>22</v>
      </c>
      <c r="K100" s="1">
        <f t="shared" si="28"/>
        <v>-21</v>
      </c>
      <c r="L100" s="1">
        <f t="shared" si="22"/>
        <v>1</v>
      </c>
      <c r="M100" s="1"/>
      <c r="N100" s="1"/>
      <c r="O100" s="1">
        <f t="shared" si="23"/>
        <v>0.2</v>
      </c>
      <c r="P100" s="5"/>
      <c r="Q100" s="5"/>
      <c r="R100" s="1"/>
      <c r="S100" s="1">
        <f t="shared" si="25"/>
        <v>1470</v>
      </c>
      <c r="T100" s="1">
        <f t="shared" si="26"/>
        <v>1470</v>
      </c>
      <c r="U100" s="1">
        <v>24.8</v>
      </c>
      <c r="V100" s="1">
        <v>36.6</v>
      </c>
      <c r="W100" s="1">
        <v>11.4</v>
      </c>
      <c r="X100" s="1">
        <v>0.2</v>
      </c>
      <c r="Y100" s="1">
        <v>16.2</v>
      </c>
      <c r="Z100" s="1">
        <v>19.8</v>
      </c>
      <c r="AA100" s="1" t="s">
        <v>139</v>
      </c>
      <c r="AB100" s="1">
        <f t="shared" si="24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140</v>
      </c>
      <c r="B101" s="1" t="s">
        <v>38</v>
      </c>
      <c r="C101" s="1">
        <v>8</v>
      </c>
      <c r="D101" s="1">
        <v>288</v>
      </c>
      <c r="E101" s="1"/>
      <c r="F101" s="1">
        <v>288</v>
      </c>
      <c r="G101" s="6">
        <v>0.3</v>
      </c>
      <c r="H101" s="1">
        <v>40</v>
      </c>
      <c r="I101" s="1" t="s">
        <v>32</v>
      </c>
      <c r="J101" s="1">
        <v>7</v>
      </c>
      <c r="K101" s="1">
        <f t="shared" si="28"/>
        <v>-7</v>
      </c>
      <c r="L101" s="1">
        <f t="shared" si="22"/>
        <v>0</v>
      </c>
      <c r="M101" s="1"/>
      <c r="N101" s="1"/>
      <c r="O101" s="1">
        <f t="shared" si="23"/>
        <v>0</v>
      </c>
      <c r="P101" s="5"/>
      <c r="Q101" s="5"/>
      <c r="R101" s="1"/>
      <c r="S101" s="1" t="e">
        <f t="shared" si="25"/>
        <v>#DIV/0!</v>
      </c>
      <c r="T101" s="1" t="e">
        <f t="shared" si="26"/>
        <v>#DIV/0!</v>
      </c>
      <c r="U101" s="1">
        <v>25.8</v>
      </c>
      <c r="V101" s="1">
        <v>35.6</v>
      </c>
      <c r="W101" s="1">
        <v>9.8000000000000007</v>
      </c>
      <c r="X101" s="1">
        <v>0.6</v>
      </c>
      <c r="Y101" s="1">
        <v>15.8</v>
      </c>
      <c r="Z101" s="1">
        <v>18.399999999999999</v>
      </c>
      <c r="AA101" s="1" t="s">
        <v>139</v>
      </c>
      <c r="AB101" s="1">
        <f t="shared" si="24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8" t="s">
        <v>141</v>
      </c>
      <c r="B102" s="1" t="s">
        <v>38</v>
      </c>
      <c r="C102" s="1"/>
      <c r="D102" s="1"/>
      <c r="E102" s="1"/>
      <c r="F102" s="1"/>
      <c r="G102" s="6">
        <v>0.2</v>
      </c>
      <c r="H102" s="1">
        <v>40</v>
      </c>
      <c r="I102" s="1" t="s">
        <v>32</v>
      </c>
      <c r="J102" s="1"/>
      <c r="K102" s="1">
        <f t="shared" si="28"/>
        <v>0</v>
      </c>
      <c r="L102" s="1">
        <f t="shared" si="22"/>
        <v>0</v>
      </c>
      <c r="M102" s="1"/>
      <c r="N102" s="1">
        <v>18</v>
      </c>
      <c r="O102" s="1">
        <f t="shared" si="23"/>
        <v>0</v>
      </c>
      <c r="P102" s="5"/>
      <c r="Q102" s="5"/>
      <c r="R102" s="1"/>
      <c r="S102" s="1" t="e">
        <f t="shared" si="25"/>
        <v>#DIV/0!</v>
      </c>
      <c r="T102" s="1" t="e">
        <f t="shared" si="26"/>
        <v>#DIV/0!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 t="s">
        <v>139</v>
      </c>
      <c r="AB102" s="1">
        <f t="shared" si="24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8" t="s">
        <v>142</v>
      </c>
      <c r="B103" s="1" t="s">
        <v>38</v>
      </c>
      <c r="C103" s="1"/>
      <c r="D103" s="1"/>
      <c r="E103" s="1"/>
      <c r="F103" s="1"/>
      <c r="G103" s="6">
        <v>0.2</v>
      </c>
      <c r="H103" s="1">
        <v>35</v>
      </c>
      <c r="I103" s="1" t="s">
        <v>32</v>
      </c>
      <c r="J103" s="1"/>
      <c r="K103" s="1">
        <f t="shared" si="28"/>
        <v>0</v>
      </c>
      <c r="L103" s="1">
        <f t="shared" si="22"/>
        <v>0</v>
      </c>
      <c r="M103" s="1"/>
      <c r="N103" s="1">
        <v>18</v>
      </c>
      <c r="O103" s="1">
        <f t="shared" si="23"/>
        <v>0</v>
      </c>
      <c r="P103" s="5"/>
      <c r="Q103" s="5"/>
      <c r="R103" s="1"/>
      <c r="S103" s="1" t="e">
        <f t="shared" si="25"/>
        <v>#DIV/0!</v>
      </c>
      <c r="T103" s="1" t="e">
        <f t="shared" si="26"/>
        <v>#DIV/0!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 t="s">
        <v>139</v>
      </c>
      <c r="AB103" s="1">
        <f t="shared" si="24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8" t="s">
        <v>143</v>
      </c>
      <c r="B104" s="1" t="s">
        <v>31</v>
      </c>
      <c r="C104" s="1"/>
      <c r="D104" s="1"/>
      <c r="E104" s="1"/>
      <c r="F104" s="1"/>
      <c r="G104" s="6">
        <v>1</v>
      </c>
      <c r="H104" s="1">
        <v>45</v>
      </c>
      <c r="I104" s="1" t="s">
        <v>32</v>
      </c>
      <c r="J104" s="1"/>
      <c r="K104" s="1">
        <f t="shared" si="28"/>
        <v>0</v>
      </c>
      <c r="L104" s="1">
        <f t="shared" si="22"/>
        <v>0</v>
      </c>
      <c r="M104" s="1"/>
      <c r="N104" s="1">
        <v>16.8</v>
      </c>
      <c r="O104" s="1">
        <f t="shared" si="23"/>
        <v>0</v>
      </c>
      <c r="P104" s="5"/>
      <c r="Q104" s="5"/>
      <c r="R104" s="1"/>
      <c r="S104" s="1" t="e">
        <f t="shared" si="25"/>
        <v>#DIV/0!</v>
      </c>
      <c r="T104" s="1" t="e">
        <f t="shared" si="26"/>
        <v>#DIV/0!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 t="s">
        <v>139</v>
      </c>
      <c r="AB104" s="1">
        <f t="shared" si="24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104" xr:uid="{5B5F3B7A-FA83-4AE2-9CA4-49F28A49709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2024-10-16T14:20:04Z</dcterms:created>
  <dcterms:modified xsi:type="dcterms:W3CDTF">2024-10-17T07:46:48Z</dcterms:modified>
</cp:coreProperties>
</file>