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КИ филиалы\Донецк\"/>
    </mc:Choice>
  </mc:AlternateContent>
  <xr:revisionPtr revIDLastSave="0" documentId="13_ncr:1_{DA143239-A933-4CCB-BE22-F5083E8D6C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9" i="1" l="1"/>
  <c r="Q118" i="1"/>
  <c r="AD118" i="1" s="1"/>
  <c r="Q117" i="1"/>
  <c r="Q109" i="1"/>
  <c r="AD109" i="1" s="1"/>
  <c r="Q108" i="1"/>
  <c r="Q107" i="1"/>
  <c r="AD107" i="1" s="1"/>
  <c r="Q104" i="1"/>
  <c r="Q98" i="1"/>
  <c r="Q97" i="1"/>
  <c r="AD97" i="1" s="1"/>
  <c r="Q96" i="1"/>
  <c r="Q94" i="1"/>
  <c r="AD94" i="1" s="1"/>
  <c r="Q93" i="1"/>
  <c r="Q92" i="1"/>
  <c r="AD92" i="1" s="1"/>
  <c r="Q91" i="1"/>
  <c r="Q88" i="1"/>
  <c r="AD88" i="1" s="1"/>
  <c r="Q86" i="1"/>
  <c r="Q80" i="1"/>
  <c r="AD80" i="1" s="1"/>
  <c r="Q73" i="1"/>
  <c r="Q69" i="1"/>
  <c r="Q65" i="1"/>
  <c r="AD65" i="1" s="1"/>
  <c r="Q64" i="1"/>
  <c r="Q61" i="1"/>
  <c r="AD61" i="1" s="1"/>
  <c r="Q57" i="1"/>
  <c r="Q47" i="1"/>
  <c r="Q45" i="1"/>
  <c r="Q44" i="1"/>
  <c r="AD44" i="1" s="1"/>
  <c r="Q42" i="1"/>
  <c r="AD42" i="1" s="1"/>
  <c r="Q32" i="1"/>
  <c r="AD32" i="1" s="1"/>
  <c r="Q25" i="1"/>
  <c r="Q22" i="1"/>
  <c r="AD22" i="1" s="1"/>
  <c r="Q16" i="1"/>
  <c r="AD16" i="1" s="1"/>
  <c r="Q14" i="1"/>
  <c r="Q12" i="1"/>
  <c r="AD12" i="1" s="1"/>
  <c r="Q9" i="1"/>
  <c r="Q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8" i="1"/>
  <c r="AD9" i="1"/>
  <c r="AD10" i="1"/>
  <c r="AD13" i="1"/>
  <c r="AD14" i="1"/>
  <c r="AD15" i="1"/>
  <c r="AD18" i="1"/>
  <c r="AD19" i="1"/>
  <c r="AD20" i="1"/>
  <c r="AD21" i="1"/>
  <c r="AD25" i="1"/>
  <c r="AD26" i="1"/>
  <c r="AD28" i="1"/>
  <c r="AD33" i="1"/>
  <c r="AD34" i="1"/>
  <c r="AD36" i="1"/>
  <c r="AD38" i="1"/>
  <c r="AD39" i="1"/>
  <c r="AD40" i="1"/>
  <c r="AD45" i="1"/>
  <c r="AD46" i="1"/>
  <c r="AD47" i="1"/>
  <c r="AD48" i="1"/>
  <c r="AD49" i="1"/>
  <c r="AD56" i="1"/>
  <c r="AD57" i="1"/>
  <c r="AD60" i="1"/>
  <c r="AD62" i="1"/>
  <c r="AD63" i="1"/>
  <c r="AD64" i="1"/>
  <c r="AD67" i="1"/>
  <c r="AD69" i="1"/>
  <c r="AD73" i="1"/>
  <c r="AD75" i="1"/>
  <c r="AD76" i="1"/>
  <c r="AD77" i="1"/>
  <c r="AD78" i="1"/>
  <c r="AD81" i="1"/>
  <c r="AD82" i="1"/>
  <c r="AD83" i="1"/>
  <c r="AD84" i="1"/>
  <c r="AD85" i="1"/>
  <c r="AD86" i="1"/>
  <c r="AD87" i="1"/>
  <c r="AD89" i="1"/>
  <c r="AD90" i="1"/>
  <c r="AD91" i="1"/>
  <c r="AD93" i="1"/>
  <c r="AD95" i="1"/>
  <c r="AD96" i="1"/>
  <c r="AD98" i="1"/>
  <c r="AD100" i="1"/>
  <c r="AD102" i="1"/>
  <c r="AD104" i="1"/>
  <c r="AD108" i="1"/>
  <c r="AD110" i="1"/>
  <c r="AD111" i="1"/>
  <c r="AD112" i="1"/>
  <c r="AD113" i="1"/>
  <c r="AD116" i="1"/>
  <c r="AD117" i="1"/>
  <c r="AD119" i="1"/>
  <c r="R5" i="1"/>
  <c r="AE5" i="1" l="1"/>
  <c r="E106" i="1"/>
  <c r="L7" i="1" l="1"/>
  <c r="O7" i="1" s="1"/>
  <c r="P7" i="1" s="1"/>
  <c r="Q7" i="1" s="1"/>
  <c r="L8" i="1"/>
  <c r="O8" i="1" s="1"/>
  <c r="L9" i="1"/>
  <c r="O9" i="1" s="1"/>
  <c r="L10" i="1"/>
  <c r="O10" i="1" s="1"/>
  <c r="U10" i="1" s="1"/>
  <c r="L11" i="1"/>
  <c r="O11" i="1" s="1"/>
  <c r="P11" i="1" s="1"/>
  <c r="Q11" i="1" s="1"/>
  <c r="AD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U19" i="1" s="1"/>
  <c r="L20" i="1"/>
  <c r="O20" i="1" s="1"/>
  <c r="L21" i="1"/>
  <c r="O21" i="1" s="1"/>
  <c r="U21" i="1" s="1"/>
  <c r="L22" i="1"/>
  <c r="O22" i="1" s="1"/>
  <c r="L23" i="1"/>
  <c r="O23" i="1" s="1"/>
  <c r="L24" i="1"/>
  <c r="O24" i="1" s="1"/>
  <c r="P24" i="1" s="1"/>
  <c r="Q24" i="1" s="1"/>
  <c r="AD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P30" i="1" s="1"/>
  <c r="Q30" i="1" s="1"/>
  <c r="AD30" i="1" s="1"/>
  <c r="L31" i="1"/>
  <c r="O31" i="1" s="1"/>
  <c r="L32" i="1"/>
  <c r="O32" i="1" s="1"/>
  <c r="L33" i="1"/>
  <c r="O33" i="1" s="1"/>
  <c r="U33" i="1" s="1"/>
  <c r="L34" i="1"/>
  <c r="O34" i="1" s="1"/>
  <c r="L35" i="1"/>
  <c r="O35" i="1" s="1"/>
  <c r="L36" i="1"/>
  <c r="O36" i="1" s="1"/>
  <c r="L37" i="1"/>
  <c r="O37" i="1" s="1"/>
  <c r="P37" i="1" s="1"/>
  <c r="Q37" i="1" s="1"/>
  <c r="AD37" i="1" s="1"/>
  <c r="L38" i="1"/>
  <c r="O38" i="1" s="1"/>
  <c r="U38" i="1" s="1"/>
  <c r="L39" i="1"/>
  <c r="O39" i="1" s="1"/>
  <c r="L40" i="1"/>
  <c r="O40" i="1" s="1"/>
  <c r="U40" i="1" s="1"/>
  <c r="L41" i="1"/>
  <c r="O41" i="1" s="1"/>
  <c r="P41" i="1" s="1"/>
  <c r="Q41" i="1" s="1"/>
  <c r="AD41" i="1" s="1"/>
  <c r="L42" i="1"/>
  <c r="O42" i="1" s="1"/>
  <c r="L43" i="1"/>
  <c r="O43" i="1" s="1"/>
  <c r="P43" i="1" s="1"/>
  <c r="Q43" i="1" s="1"/>
  <c r="AD43" i="1" s="1"/>
  <c r="L44" i="1"/>
  <c r="O44" i="1" s="1"/>
  <c r="L45" i="1"/>
  <c r="O45" i="1" s="1"/>
  <c r="L46" i="1"/>
  <c r="O46" i="1" s="1"/>
  <c r="U46" i="1" s="1"/>
  <c r="L47" i="1"/>
  <c r="O47" i="1" s="1"/>
  <c r="L48" i="1"/>
  <c r="O48" i="1" s="1"/>
  <c r="U48" i="1" s="1"/>
  <c r="L49" i="1"/>
  <c r="O49" i="1" s="1"/>
  <c r="V49" i="1" s="1"/>
  <c r="L50" i="1"/>
  <c r="O50" i="1" s="1"/>
  <c r="L51" i="1"/>
  <c r="O51" i="1" s="1"/>
  <c r="P51" i="1" s="1"/>
  <c r="Q51" i="1" s="1"/>
  <c r="AD51" i="1" s="1"/>
  <c r="L52" i="1"/>
  <c r="O52" i="1" s="1"/>
  <c r="L53" i="1"/>
  <c r="O53" i="1" s="1"/>
  <c r="L54" i="1"/>
  <c r="O54" i="1" s="1"/>
  <c r="P54" i="1" s="1"/>
  <c r="Q54" i="1" s="1"/>
  <c r="AD54" i="1" s="1"/>
  <c r="L55" i="1"/>
  <c r="O55" i="1" s="1"/>
  <c r="P55" i="1" s="1"/>
  <c r="Q55" i="1" s="1"/>
  <c r="AD55" i="1" s="1"/>
  <c r="L56" i="1"/>
  <c r="O56" i="1" s="1"/>
  <c r="U56" i="1" s="1"/>
  <c r="L57" i="1"/>
  <c r="O57" i="1" s="1"/>
  <c r="L58" i="1"/>
  <c r="O58" i="1" s="1"/>
  <c r="L59" i="1"/>
  <c r="O59" i="1" s="1"/>
  <c r="L60" i="1"/>
  <c r="O60" i="1" s="1"/>
  <c r="V60" i="1" s="1"/>
  <c r="L61" i="1"/>
  <c r="O61" i="1" s="1"/>
  <c r="L62" i="1"/>
  <c r="O62" i="1" s="1"/>
  <c r="U62" i="1" s="1"/>
  <c r="L63" i="1"/>
  <c r="O63" i="1" s="1"/>
  <c r="V63" i="1" s="1"/>
  <c r="L64" i="1"/>
  <c r="O64" i="1" s="1"/>
  <c r="L65" i="1"/>
  <c r="O65" i="1" s="1"/>
  <c r="L66" i="1"/>
  <c r="O66" i="1" s="1"/>
  <c r="L67" i="1"/>
  <c r="O67" i="1" s="1"/>
  <c r="V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V75" i="1" s="1"/>
  <c r="L76" i="1"/>
  <c r="O76" i="1" s="1"/>
  <c r="V76" i="1" s="1"/>
  <c r="L77" i="1"/>
  <c r="O77" i="1" s="1"/>
  <c r="V77" i="1" s="1"/>
  <c r="L78" i="1"/>
  <c r="O78" i="1" s="1"/>
  <c r="U78" i="1" s="1"/>
  <c r="L79" i="1"/>
  <c r="O79" i="1" s="1"/>
  <c r="L80" i="1"/>
  <c r="O80" i="1" s="1"/>
  <c r="L81" i="1"/>
  <c r="O81" i="1" s="1"/>
  <c r="V81" i="1" s="1"/>
  <c r="L82" i="1"/>
  <c r="O82" i="1" s="1"/>
  <c r="U82" i="1" s="1"/>
  <c r="L83" i="1"/>
  <c r="O83" i="1" s="1"/>
  <c r="V83" i="1" s="1"/>
  <c r="L84" i="1"/>
  <c r="O84" i="1" s="1"/>
  <c r="V84" i="1" s="1"/>
  <c r="L85" i="1"/>
  <c r="O85" i="1" s="1"/>
  <c r="V85" i="1" s="1"/>
  <c r="L86" i="1"/>
  <c r="O86" i="1" s="1"/>
  <c r="L87" i="1"/>
  <c r="O87" i="1" s="1"/>
  <c r="V87" i="1" s="1"/>
  <c r="L88" i="1"/>
  <c r="O88" i="1" s="1"/>
  <c r="L89" i="1"/>
  <c r="O89" i="1" s="1"/>
  <c r="V89" i="1" s="1"/>
  <c r="L90" i="1"/>
  <c r="O90" i="1" s="1"/>
  <c r="U90" i="1" s="1"/>
  <c r="L91" i="1"/>
  <c r="O91" i="1" s="1"/>
  <c r="L92" i="1"/>
  <c r="O92" i="1" s="1"/>
  <c r="L93" i="1"/>
  <c r="O93" i="1" s="1"/>
  <c r="L94" i="1"/>
  <c r="O94" i="1" s="1"/>
  <c r="L95" i="1"/>
  <c r="O95" i="1" s="1"/>
  <c r="V95" i="1" s="1"/>
  <c r="L96" i="1"/>
  <c r="O96" i="1" s="1"/>
  <c r="L97" i="1"/>
  <c r="O97" i="1" s="1"/>
  <c r="L98" i="1"/>
  <c r="O98" i="1" s="1"/>
  <c r="L99" i="1"/>
  <c r="O99" i="1" s="1"/>
  <c r="L100" i="1"/>
  <c r="O100" i="1" s="1"/>
  <c r="V100" i="1" s="1"/>
  <c r="L101" i="1"/>
  <c r="O101" i="1" s="1"/>
  <c r="L102" i="1"/>
  <c r="O102" i="1" s="1"/>
  <c r="U102" i="1" s="1"/>
  <c r="L103" i="1"/>
  <c r="O103" i="1" s="1"/>
  <c r="P103" i="1" s="1"/>
  <c r="Q103" i="1" s="1"/>
  <c r="AD103" i="1" s="1"/>
  <c r="L104" i="1"/>
  <c r="O104" i="1" s="1"/>
  <c r="L105" i="1"/>
  <c r="O105" i="1" s="1"/>
  <c r="P105" i="1" s="1"/>
  <c r="Q105" i="1" s="1"/>
  <c r="AD105" i="1" s="1"/>
  <c r="L106" i="1"/>
  <c r="O106" i="1" s="1"/>
  <c r="P106" i="1" s="1"/>
  <c r="Q106" i="1" s="1"/>
  <c r="AD106" i="1" s="1"/>
  <c r="L107" i="1"/>
  <c r="O107" i="1" s="1"/>
  <c r="L108" i="1"/>
  <c r="O108" i="1" s="1"/>
  <c r="L109" i="1"/>
  <c r="O109" i="1" s="1"/>
  <c r="L110" i="1"/>
  <c r="O110" i="1" s="1"/>
  <c r="V110" i="1" s="1"/>
  <c r="L111" i="1"/>
  <c r="O111" i="1" s="1"/>
  <c r="V111" i="1" s="1"/>
  <c r="L112" i="1"/>
  <c r="O112" i="1" s="1"/>
  <c r="V112" i="1" s="1"/>
  <c r="L113" i="1"/>
  <c r="O113" i="1" s="1"/>
  <c r="U113" i="1" s="1"/>
  <c r="L114" i="1"/>
  <c r="O114" i="1" s="1"/>
  <c r="L115" i="1"/>
  <c r="O115" i="1" s="1"/>
  <c r="L116" i="1"/>
  <c r="O116" i="1" s="1"/>
  <c r="V116" i="1" s="1"/>
  <c r="L117" i="1"/>
  <c r="O117" i="1" s="1"/>
  <c r="L118" i="1"/>
  <c r="O118" i="1" s="1"/>
  <c r="L119" i="1"/>
  <c r="O119" i="1" s="1"/>
  <c r="L6" i="1"/>
  <c r="O6" i="1" s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N5" i="1"/>
  <c r="M5" i="1"/>
  <c r="J5" i="1"/>
  <c r="F5" i="1"/>
  <c r="E5" i="1"/>
  <c r="AD7" i="1" l="1"/>
  <c r="V119" i="1"/>
  <c r="U117" i="1"/>
  <c r="V115" i="1"/>
  <c r="P115" i="1"/>
  <c r="Q115" i="1" s="1"/>
  <c r="AD115" i="1" s="1"/>
  <c r="U109" i="1"/>
  <c r="V107" i="1"/>
  <c r="V103" i="1"/>
  <c r="V101" i="1"/>
  <c r="P101" i="1"/>
  <c r="Q101" i="1" s="1"/>
  <c r="AD101" i="1" s="1"/>
  <c r="V99" i="1"/>
  <c r="P99" i="1"/>
  <c r="Q99" i="1" s="1"/>
  <c r="AD99" i="1" s="1"/>
  <c r="V97" i="1"/>
  <c r="V93" i="1"/>
  <c r="V91" i="1"/>
  <c r="V79" i="1"/>
  <c r="P79" i="1"/>
  <c r="Q79" i="1" s="1"/>
  <c r="AD79" i="1" s="1"/>
  <c r="V73" i="1"/>
  <c r="V71" i="1"/>
  <c r="P71" i="1"/>
  <c r="Q71" i="1" s="1"/>
  <c r="AD71" i="1" s="1"/>
  <c r="V69" i="1"/>
  <c r="V65" i="1"/>
  <c r="V61" i="1"/>
  <c r="V59" i="1"/>
  <c r="P59" i="1"/>
  <c r="Q59" i="1" s="1"/>
  <c r="AD59" i="1" s="1"/>
  <c r="V57" i="1"/>
  <c r="V53" i="1"/>
  <c r="P53" i="1"/>
  <c r="Q53" i="1" s="1"/>
  <c r="AD53" i="1" s="1"/>
  <c r="P35" i="1"/>
  <c r="Q35" i="1" s="1"/>
  <c r="AD35" i="1" s="1"/>
  <c r="P31" i="1"/>
  <c r="Q31" i="1" s="1"/>
  <c r="AD31" i="1" s="1"/>
  <c r="P29" i="1"/>
  <c r="Q29" i="1" s="1"/>
  <c r="AD29" i="1" s="1"/>
  <c r="P27" i="1"/>
  <c r="Q27" i="1" s="1"/>
  <c r="AD27" i="1" s="1"/>
  <c r="U25" i="1"/>
  <c r="P23" i="1"/>
  <c r="Q23" i="1" s="1"/>
  <c r="AD23" i="1" s="1"/>
  <c r="P17" i="1"/>
  <c r="Q17" i="1" s="1"/>
  <c r="AD17" i="1" s="1"/>
  <c r="V6" i="1"/>
  <c r="P6" i="1"/>
  <c r="Q6" i="1" s="1"/>
  <c r="AD6" i="1" s="1"/>
  <c r="V118" i="1"/>
  <c r="V114" i="1"/>
  <c r="P114" i="1"/>
  <c r="Q114" i="1" s="1"/>
  <c r="AD114" i="1" s="1"/>
  <c r="V108" i="1"/>
  <c r="V106" i="1"/>
  <c r="V104" i="1"/>
  <c r="V96" i="1"/>
  <c r="U94" i="1"/>
  <c r="V92" i="1"/>
  <c r="V88" i="1"/>
  <c r="U86" i="1"/>
  <c r="V80" i="1"/>
  <c r="P74" i="1"/>
  <c r="Q74" i="1" s="1"/>
  <c r="AD74" i="1" s="1"/>
  <c r="V72" i="1"/>
  <c r="P72" i="1"/>
  <c r="Q72" i="1" s="1"/>
  <c r="AD72" i="1" s="1"/>
  <c r="P70" i="1"/>
  <c r="Q70" i="1" s="1"/>
  <c r="AD70" i="1" s="1"/>
  <c r="V68" i="1"/>
  <c r="P68" i="1"/>
  <c r="Q68" i="1" s="1"/>
  <c r="AD68" i="1" s="1"/>
  <c r="P66" i="1"/>
  <c r="Q66" i="1" s="1"/>
  <c r="AD66" i="1" s="1"/>
  <c r="V64" i="1"/>
  <c r="P58" i="1"/>
  <c r="Q58" i="1" s="1"/>
  <c r="AD58" i="1" s="1"/>
  <c r="P52" i="1"/>
  <c r="Q52" i="1" s="1"/>
  <c r="AD52" i="1" s="1"/>
  <c r="P50" i="1"/>
  <c r="Q50" i="1" s="1"/>
  <c r="AD50" i="1" s="1"/>
  <c r="U44" i="1"/>
  <c r="U42" i="1"/>
  <c r="U16" i="1"/>
  <c r="U14" i="1"/>
  <c r="U12" i="1"/>
  <c r="U8" i="1"/>
  <c r="V12" i="1"/>
  <c r="V113" i="1"/>
  <c r="V105" i="1"/>
  <c r="V98" i="1"/>
  <c r="V90" i="1"/>
  <c r="V82" i="1"/>
  <c r="V74" i="1"/>
  <c r="V66" i="1"/>
  <c r="V58" i="1"/>
  <c r="V50" i="1"/>
  <c r="V42" i="1"/>
  <c r="V35" i="1"/>
  <c r="V27" i="1"/>
  <c r="V19" i="1"/>
  <c r="V117" i="1"/>
  <c r="V109" i="1"/>
  <c r="V102" i="1"/>
  <c r="V94" i="1"/>
  <c r="V86" i="1"/>
  <c r="V78" i="1"/>
  <c r="V70" i="1"/>
  <c r="V62" i="1"/>
  <c r="V54" i="1"/>
  <c r="V46" i="1"/>
  <c r="V38" i="1"/>
  <c r="V31" i="1"/>
  <c r="V23" i="1"/>
  <c r="V16" i="1"/>
  <c r="V8" i="1"/>
  <c r="V55" i="1"/>
  <c r="U55" i="1"/>
  <c r="V51" i="1"/>
  <c r="U51" i="1"/>
  <c r="V47" i="1"/>
  <c r="U47" i="1"/>
  <c r="V45" i="1"/>
  <c r="U45" i="1"/>
  <c r="V43" i="1"/>
  <c r="U43" i="1"/>
  <c r="V41" i="1"/>
  <c r="U41" i="1"/>
  <c r="V39" i="1"/>
  <c r="U39" i="1"/>
  <c r="V37" i="1"/>
  <c r="U37" i="1"/>
  <c r="V36" i="1"/>
  <c r="U36" i="1"/>
  <c r="V34" i="1"/>
  <c r="U34" i="1"/>
  <c r="V32" i="1"/>
  <c r="U32" i="1"/>
  <c r="V30" i="1"/>
  <c r="U30" i="1"/>
  <c r="V28" i="1"/>
  <c r="U28" i="1"/>
  <c r="V26" i="1"/>
  <c r="U26" i="1"/>
  <c r="V24" i="1"/>
  <c r="U24" i="1"/>
  <c r="V22" i="1"/>
  <c r="U22" i="1"/>
  <c r="V20" i="1"/>
  <c r="U20" i="1"/>
  <c r="V18" i="1"/>
  <c r="U18" i="1"/>
  <c r="V15" i="1"/>
  <c r="U15" i="1"/>
  <c r="V13" i="1"/>
  <c r="U13" i="1"/>
  <c r="V11" i="1"/>
  <c r="U11" i="1"/>
  <c r="V9" i="1"/>
  <c r="U9" i="1"/>
  <c r="V7" i="1"/>
  <c r="U7" i="1"/>
  <c r="U6" i="1"/>
  <c r="U116" i="1"/>
  <c r="U112" i="1"/>
  <c r="U108" i="1"/>
  <c r="U101" i="1"/>
  <c r="U97" i="1"/>
  <c r="U93" i="1"/>
  <c r="U89" i="1"/>
  <c r="U85" i="1"/>
  <c r="U81" i="1"/>
  <c r="U77" i="1"/>
  <c r="U73" i="1"/>
  <c r="U69" i="1"/>
  <c r="U65" i="1"/>
  <c r="U61" i="1"/>
  <c r="U57" i="1"/>
  <c r="U49" i="1"/>
  <c r="U118" i="1"/>
  <c r="U114" i="1"/>
  <c r="U110" i="1"/>
  <c r="U106" i="1"/>
  <c r="U95" i="1"/>
  <c r="U91" i="1"/>
  <c r="U87" i="1"/>
  <c r="U83" i="1"/>
  <c r="U75" i="1"/>
  <c r="U67" i="1"/>
  <c r="U63" i="1"/>
  <c r="U119" i="1"/>
  <c r="U111" i="1"/>
  <c r="U107" i="1"/>
  <c r="U104" i="1"/>
  <c r="U100" i="1"/>
  <c r="U96" i="1"/>
  <c r="U92" i="1"/>
  <c r="U88" i="1"/>
  <c r="U84" i="1"/>
  <c r="U80" i="1"/>
  <c r="U76" i="1"/>
  <c r="U64" i="1"/>
  <c r="U60" i="1"/>
  <c r="V56" i="1"/>
  <c r="V52" i="1"/>
  <c r="V48" i="1"/>
  <c r="V44" i="1"/>
  <c r="V40" i="1"/>
  <c r="V33" i="1"/>
  <c r="V29" i="1"/>
  <c r="V25" i="1"/>
  <c r="V21" i="1"/>
  <c r="V17" i="1"/>
  <c r="V14" i="1"/>
  <c r="V10" i="1"/>
  <c r="K5" i="1"/>
  <c r="O5" i="1"/>
  <c r="L5" i="1"/>
  <c r="Q5" i="1" l="1"/>
  <c r="U72" i="1"/>
  <c r="U59" i="1"/>
  <c r="U99" i="1"/>
  <c r="U68" i="1"/>
  <c r="U115" i="1"/>
  <c r="U53" i="1"/>
  <c r="U71" i="1"/>
  <c r="U79" i="1"/>
  <c r="U103" i="1"/>
  <c r="U50" i="1"/>
  <c r="U52" i="1"/>
  <c r="U54" i="1"/>
  <c r="U58" i="1"/>
  <c r="U66" i="1"/>
  <c r="U70" i="1"/>
  <c r="U74" i="1"/>
  <c r="U98" i="1"/>
  <c r="U17" i="1"/>
  <c r="U23" i="1"/>
  <c r="U27" i="1"/>
  <c r="U29" i="1"/>
  <c r="U31" i="1"/>
  <c r="U35" i="1"/>
  <c r="U105" i="1"/>
  <c r="AD5" i="1"/>
  <c r="P5" i="1"/>
</calcChain>
</file>

<file path=xl/sharedStrings.xml><?xml version="1.0" encoding="utf-8"?>
<sst xmlns="http://schemas.openxmlformats.org/spreadsheetml/2006/main" count="435" uniqueCount="170">
  <si>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</si>
  <si>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</si>
  <si>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</si>
  <si>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</si>
  <si>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</si>
  <si>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</si>
  <si>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</si>
  <si>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</si>
  <si>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</si>
  <si>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</si>
  <si>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</si>
  <si>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</si>
  <si>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</si>
  <si>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</si>
  <si>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</si>
  <si>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</si>
  <si>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</si>
  <si>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</si>
  <si>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</si>
  <si>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</si>
  <si>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</si>
  <si>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</si>
  <si>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</si>
  <si>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</si>
  <si>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16,10,</t>
  </si>
  <si>
    <t>10,10,</t>
  </si>
  <si>
    <t>09,10,</t>
  </si>
  <si>
    <t>03,10,</t>
  </si>
  <si>
    <t>02,10,</t>
  </si>
  <si>
    <t>26,09,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</si>
  <si>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</si>
  <si>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</si>
  <si>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</si>
  <si>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</si>
  <si>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</si>
  <si>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</si>
  <si>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</si>
  <si>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</si>
  <si>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</si>
  <si>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</si>
  <si>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</si>
  <si>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</si>
  <si>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</si>
  <si>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</si>
  <si>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</si>
  <si>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ТС Обжора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</si>
  <si>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</si>
  <si>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</si>
  <si>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>не в матрице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</si>
  <si>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</si>
  <si>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</si>
  <si>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</si>
  <si>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</si>
  <si>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</si>
  <si>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</si>
  <si>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</si>
  <si>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с 10,10,24 заказываем / ТС Обжора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</si>
  <si>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</si>
  <si>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</si>
  <si>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</si>
  <si>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</si>
  <si>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</si>
  <si>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</si>
  <si>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</si>
  <si>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</si>
  <si>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</si>
  <si>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</si>
  <si>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</si>
  <si>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</si>
  <si>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</si>
  <si>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</si>
  <si>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</si>
  <si>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</si>
  <si>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</si>
  <si>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</si>
  <si>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</si>
  <si>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</si>
  <si>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</si>
  <si>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</si>
  <si>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</si>
  <si>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</si>
  <si>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</si>
  <si>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</si>
  <si>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</si>
  <si>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</si>
  <si>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</si>
  <si>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</si>
  <si>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</si>
  <si>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</si>
  <si>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</si>
  <si>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</si>
  <si>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</si>
  <si>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</si>
  <si>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</si>
  <si>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</si>
  <si>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</si>
  <si>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</si>
  <si>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</si>
  <si>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</si>
  <si>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</si>
  <si>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</si>
  <si>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</si>
  <si>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</si>
  <si>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</si>
  <si>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</si>
  <si>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</si>
  <si>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</si>
  <si>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</si>
  <si>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</si>
  <si>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</si>
  <si>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</si>
  <si>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</si>
  <si>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</si>
  <si>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</si>
  <si>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</si>
  <si>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</si>
  <si>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</si>
  <si>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</si>
  <si>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</si>
  <si>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</si>
  <si>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</si>
  <si>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</si>
  <si>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</si>
  <si>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</si>
  <si>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</si>
  <si>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</si>
  <si>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</si>
  <si>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</si>
  <si>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</si>
  <si>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</si>
  <si>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</si>
  <si>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</si>
  <si>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</si>
  <si>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</si>
  <si>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</si>
  <si>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</si>
  <si>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>нет в бланке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</si>
  <si>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</si>
  <si>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</si>
  <si>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</si>
  <si>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</si>
  <si>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</si>
  <si>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</si>
  <si>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</si>
  <si>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</si>
  <si>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</si>
  <si>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</si>
  <si>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</si>
  <si>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</si>
  <si>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октябрь / 30,01,24 манипуляции с возвратом на складе №3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</si>
  <si>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</si>
  <si>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</si>
  <si>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</si>
  <si>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</si>
  <si>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</si>
  <si>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</si>
  <si>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</si>
  <si>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</si>
  <si>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</si>
  <si>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</si>
  <si>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</si>
  <si>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</si>
  <si>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</si>
  <si>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</si>
  <si>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</si>
  <si>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нет потребности / перемещение из Луганска (снижение продаж)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</si>
  <si>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с 05,09 заказываем / ТС Обжора</t>
    </r>
  </si>
  <si>
    <t>заказ</t>
  </si>
  <si>
    <t>19,10,(1)</t>
  </si>
  <si>
    <t>19,10,(2)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</si>
</sst>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C37" sqref="AC3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2.7109375" bestFit="1" customWidth="1"/>
    <col min="10" max="19" width="7" customWidth="1"/>
    <col min="20" max="20" width="21.5703125" customWidth="1"/>
    <col min="21" max="22" width="5.28515625" customWidth="1"/>
    <col min="23" max="28" width="5.85546875" customWidth="1"/>
    <col min="29" max="29" width="43.28515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167</v>
      </c>
      <c r="R3" s="3" t="s">
        <v>167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168</v>
      </c>
      <c r="R4" s="1" t="s">
        <v>169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168</v>
      </c>
      <c r="AE4" s="1" t="s">
        <v>169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36818.351999999992</v>
      </c>
      <c r="F5" s="4">
        <f>SUM(F6:F497)</f>
        <v>39944.974999999999</v>
      </c>
      <c r="G5" s="6"/>
      <c r="H5" s="1"/>
      <c r="I5" s="1"/>
      <c r="J5" s="4">
        <f t="shared" ref="J5:S5" si="0">SUM(J6:J497)</f>
        <v>37459.409999999996</v>
      </c>
      <c r="K5" s="4">
        <f t="shared" si="0"/>
        <v>-641.05800000000011</v>
      </c>
      <c r="L5" s="4">
        <f t="shared" si="0"/>
        <v>28845.360000000001</v>
      </c>
      <c r="M5" s="4">
        <f t="shared" si="0"/>
        <v>7972.9920000000002</v>
      </c>
      <c r="N5" s="4">
        <f t="shared" si="0"/>
        <v>7756.0761200000015</v>
      </c>
      <c r="O5" s="4">
        <f t="shared" si="0"/>
        <v>5769.0719999999983</v>
      </c>
      <c r="P5" s="4">
        <f t="shared" si="0"/>
        <v>16785.766819999993</v>
      </c>
      <c r="Q5" s="4">
        <f t="shared" si="0"/>
        <v>14285.766819999997</v>
      </c>
      <c r="R5" s="4">
        <f t="shared" ref="R5" si="1">SUM(R6:R497)</f>
        <v>2500</v>
      </c>
      <c r="S5" s="4">
        <f t="shared" si="0"/>
        <v>0</v>
      </c>
      <c r="T5" s="1"/>
      <c r="U5" s="1"/>
      <c r="V5" s="1"/>
      <c r="W5" s="4">
        <f t="shared" ref="W5:AB5" si="2">SUM(W6:W497)</f>
        <v>6038.8522000000003</v>
      </c>
      <c r="X5" s="4">
        <f t="shared" si="2"/>
        <v>6088.3485999999994</v>
      </c>
      <c r="Y5" s="4">
        <f t="shared" si="2"/>
        <v>7273.9625999999998</v>
      </c>
      <c r="Z5" s="4">
        <f t="shared" si="2"/>
        <v>7712.2412000000031</v>
      </c>
      <c r="AA5" s="4">
        <f t="shared" si="2"/>
        <v>7659.9654000000019</v>
      </c>
      <c r="AB5" s="4">
        <f t="shared" si="2"/>
        <v>7940.1789999999964</v>
      </c>
      <c r="AC5" s="1"/>
      <c r="AD5" s="4">
        <f>SUM(AD6:AD497)</f>
        <v>13015</v>
      </c>
      <c r="AE5" s="4">
        <f>SUM(AE6:AE497)</f>
        <v>2500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430.87200000000001</v>
      </c>
      <c r="D6" s="1">
        <v>80.02</v>
      </c>
      <c r="E6" s="1">
        <v>223.75</v>
      </c>
      <c r="F6" s="1">
        <v>234.73400000000001</v>
      </c>
      <c r="G6" s="6">
        <v>1</v>
      </c>
      <c r="H6" s="1">
        <v>50</v>
      </c>
      <c r="I6" s="1" t="s">
        <v>33</v>
      </c>
      <c r="J6" s="1">
        <v>217.2</v>
      </c>
      <c r="K6" s="1">
        <f t="shared" ref="K6:K36" si="3">E6-J6</f>
        <v>6.5500000000000114</v>
      </c>
      <c r="L6" s="1">
        <f>E6-M6</f>
        <v>223.75</v>
      </c>
      <c r="M6" s="1"/>
      <c r="N6" s="1">
        <v>30.8495199999997</v>
      </c>
      <c r="O6" s="1">
        <f>L6/5</f>
        <v>44.75</v>
      </c>
      <c r="P6" s="5">
        <f>10*O6-N6-F6</f>
        <v>181.91648000000029</v>
      </c>
      <c r="Q6" s="5">
        <f>P6-R6</f>
        <v>181.91648000000029</v>
      </c>
      <c r="R6" s="5"/>
      <c r="S6" s="5"/>
      <c r="T6" s="1"/>
      <c r="U6" s="1">
        <f>(F6+N6+P6)/O6</f>
        <v>10</v>
      </c>
      <c r="V6" s="1">
        <f>(F6+N6)/O6</f>
        <v>5.9348272625698248</v>
      </c>
      <c r="W6" s="1">
        <v>39.517399999999988</v>
      </c>
      <c r="X6" s="1">
        <v>43.375</v>
      </c>
      <c r="Y6" s="1">
        <v>53.234400000000008</v>
      </c>
      <c r="Z6" s="1">
        <v>57.281999999999996</v>
      </c>
      <c r="AA6" s="1">
        <v>56.475800000000007</v>
      </c>
      <c r="AB6" s="1">
        <v>54.754199999999997</v>
      </c>
      <c r="AC6" s="1"/>
      <c r="AD6" s="1">
        <f>ROUND(Q6*G6,0)</f>
        <v>182</v>
      </c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339.702</v>
      </c>
      <c r="D7" s="1">
        <v>175.71600000000001</v>
      </c>
      <c r="E7" s="1">
        <v>164.166</v>
      </c>
      <c r="F7" s="1">
        <v>307.51400000000001</v>
      </c>
      <c r="G7" s="6">
        <v>1</v>
      </c>
      <c r="H7" s="1">
        <v>45</v>
      </c>
      <c r="I7" s="1" t="s">
        <v>33</v>
      </c>
      <c r="J7" s="1">
        <v>163.19999999999999</v>
      </c>
      <c r="K7" s="1">
        <f t="shared" si="3"/>
        <v>0.96600000000000819</v>
      </c>
      <c r="L7" s="1">
        <f t="shared" ref="L7:L68" si="4">E7-M7</f>
        <v>164.166</v>
      </c>
      <c r="M7" s="1"/>
      <c r="N7" s="1"/>
      <c r="O7" s="1">
        <f t="shared" ref="O7:O68" si="5">L7/5</f>
        <v>32.833199999999998</v>
      </c>
      <c r="P7" s="5">
        <f t="shared" ref="P7" si="6">10*O7-N7-F7</f>
        <v>20.817999999999984</v>
      </c>
      <c r="Q7" s="5">
        <f t="shared" ref="Q7:Q9" si="7">P7-R7</f>
        <v>20.817999999999984</v>
      </c>
      <c r="R7" s="5"/>
      <c r="S7" s="5"/>
      <c r="T7" s="1"/>
      <c r="U7" s="1">
        <f t="shared" ref="U7:U68" si="8">(F7+N7+P7)/O7</f>
        <v>10</v>
      </c>
      <c r="V7" s="1">
        <f t="shared" ref="V7:V68" si="9">(F7+N7)/O7</f>
        <v>9.3659466637427986</v>
      </c>
      <c r="W7" s="1">
        <v>31.188800000000001</v>
      </c>
      <c r="X7" s="1">
        <v>39.585799999999999</v>
      </c>
      <c r="Y7" s="1">
        <v>51.709200000000003</v>
      </c>
      <c r="Z7" s="1">
        <v>49.761000000000003</v>
      </c>
      <c r="AA7" s="1">
        <v>56.493600000000001</v>
      </c>
      <c r="AB7" s="1">
        <v>57.287999999999997</v>
      </c>
      <c r="AC7" s="1"/>
      <c r="AD7" s="1">
        <f t="shared" ref="AD7:AD70" si="10">ROUND(Q7*G7,0)</f>
        <v>21</v>
      </c>
      <c r="AE7" s="1">
        <f t="shared" ref="AE7:AE70" si="11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1562.617</v>
      </c>
      <c r="D8" s="1">
        <v>1729.5840000000001</v>
      </c>
      <c r="E8" s="1">
        <v>1200.2449999999999</v>
      </c>
      <c r="F8" s="1">
        <v>1689.4680000000001</v>
      </c>
      <c r="G8" s="6">
        <v>1</v>
      </c>
      <c r="H8" s="1">
        <v>45</v>
      </c>
      <c r="I8" s="1" t="s">
        <v>33</v>
      </c>
      <c r="J8" s="1">
        <v>1185.5</v>
      </c>
      <c r="K8" s="1">
        <f t="shared" si="3"/>
        <v>14.744999999999891</v>
      </c>
      <c r="L8" s="1">
        <f t="shared" si="4"/>
        <v>1200.2449999999999</v>
      </c>
      <c r="M8" s="1"/>
      <c r="N8" s="1">
        <v>1361.1976400000001</v>
      </c>
      <c r="O8" s="1">
        <f t="shared" si="5"/>
        <v>240.04899999999998</v>
      </c>
      <c r="P8" s="5"/>
      <c r="Q8" s="5">
        <f t="shared" si="7"/>
        <v>0</v>
      </c>
      <c r="R8" s="5"/>
      <c r="S8" s="5"/>
      <c r="T8" s="1"/>
      <c r="U8" s="1">
        <f t="shared" si="8"/>
        <v>12.708512178763504</v>
      </c>
      <c r="V8" s="1">
        <f t="shared" si="9"/>
        <v>12.708512178763504</v>
      </c>
      <c r="W8" s="1">
        <v>335.41860000000003</v>
      </c>
      <c r="X8" s="1">
        <v>266.6764</v>
      </c>
      <c r="Y8" s="1">
        <v>166.94139999999999</v>
      </c>
      <c r="Z8" s="1">
        <v>199.03059999999999</v>
      </c>
      <c r="AA8" s="1">
        <v>133.90479999999999</v>
      </c>
      <c r="AB8" s="1">
        <v>124.8364</v>
      </c>
      <c r="AC8" s="1" t="s">
        <v>36</v>
      </c>
      <c r="AD8" s="1">
        <f t="shared" si="10"/>
        <v>0</v>
      </c>
      <c r="AE8" s="1">
        <f t="shared" si="11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15.461</v>
      </c>
      <c r="D9" s="1">
        <v>62.161000000000001</v>
      </c>
      <c r="E9" s="1">
        <v>21.463000000000001</v>
      </c>
      <c r="F9" s="1">
        <v>51.881</v>
      </c>
      <c r="G9" s="6">
        <v>1</v>
      </c>
      <c r="H9" s="1">
        <v>40</v>
      </c>
      <c r="I9" s="1" t="s">
        <v>33</v>
      </c>
      <c r="J9" s="1">
        <v>22.3</v>
      </c>
      <c r="K9" s="1">
        <f t="shared" si="3"/>
        <v>-0.83699999999999974</v>
      </c>
      <c r="L9" s="1">
        <f t="shared" si="4"/>
        <v>21.463000000000001</v>
      </c>
      <c r="M9" s="1"/>
      <c r="N9" s="1">
        <v>10</v>
      </c>
      <c r="O9" s="1">
        <f t="shared" si="5"/>
        <v>4.2926000000000002</v>
      </c>
      <c r="P9" s="5"/>
      <c r="Q9" s="5">
        <f t="shared" si="7"/>
        <v>0</v>
      </c>
      <c r="R9" s="5"/>
      <c r="S9" s="5"/>
      <c r="T9" s="1"/>
      <c r="U9" s="1">
        <f t="shared" si="8"/>
        <v>14.41573871313423</v>
      </c>
      <c r="V9" s="1">
        <f t="shared" si="9"/>
        <v>14.41573871313423</v>
      </c>
      <c r="W9" s="1">
        <v>4.548</v>
      </c>
      <c r="X9" s="1">
        <v>4.8254000000000001</v>
      </c>
      <c r="Y9" s="1">
        <v>3.3607999999999998</v>
      </c>
      <c r="Z9" s="1">
        <v>2.8064</v>
      </c>
      <c r="AA9" s="1">
        <v>2.1456</v>
      </c>
      <c r="AB9" s="1">
        <v>1.9558</v>
      </c>
      <c r="AC9" s="1"/>
      <c r="AD9" s="1">
        <f t="shared" si="10"/>
        <v>0</v>
      </c>
      <c r="AE9" s="1">
        <f t="shared" si="11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38</v>
      </c>
      <c r="B10" s="10" t="s">
        <v>39</v>
      </c>
      <c r="C10" s="10"/>
      <c r="D10" s="10">
        <v>150</v>
      </c>
      <c r="E10" s="10">
        <v>150</v>
      </c>
      <c r="F10" s="10"/>
      <c r="G10" s="11">
        <v>0</v>
      </c>
      <c r="H10" s="10" t="e">
        <v>#N/A</v>
      </c>
      <c r="I10" s="10" t="s">
        <v>48</v>
      </c>
      <c r="J10" s="10">
        <v>150</v>
      </c>
      <c r="K10" s="10">
        <f t="shared" si="3"/>
        <v>0</v>
      </c>
      <c r="L10" s="10">
        <f t="shared" si="4"/>
        <v>0</v>
      </c>
      <c r="M10" s="10">
        <v>150</v>
      </c>
      <c r="N10" s="10"/>
      <c r="O10" s="10">
        <f t="shared" si="5"/>
        <v>0</v>
      </c>
      <c r="P10" s="12"/>
      <c r="Q10" s="12"/>
      <c r="R10" s="12"/>
      <c r="S10" s="12"/>
      <c r="T10" s="10"/>
      <c r="U10" s="10" t="e">
        <f t="shared" si="8"/>
        <v>#DIV/0!</v>
      </c>
      <c r="V10" s="10" t="e">
        <f t="shared" si="9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/>
      <c r="AD10" s="10">
        <f t="shared" si="10"/>
        <v>0</v>
      </c>
      <c r="AE10" s="10">
        <f t="shared" si="11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1276</v>
      </c>
      <c r="D11" s="1">
        <v>624</v>
      </c>
      <c r="E11" s="1">
        <v>712</v>
      </c>
      <c r="F11" s="1">
        <v>887</v>
      </c>
      <c r="G11" s="6">
        <v>0.45</v>
      </c>
      <c r="H11" s="1">
        <v>45</v>
      </c>
      <c r="I11" s="1" t="s">
        <v>33</v>
      </c>
      <c r="J11" s="1">
        <v>818</v>
      </c>
      <c r="K11" s="1">
        <f t="shared" si="3"/>
        <v>-106</v>
      </c>
      <c r="L11" s="1">
        <f t="shared" si="4"/>
        <v>712</v>
      </c>
      <c r="M11" s="1"/>
      <c r="N11" s="1">
        <v>247</v>
      </c>
      <c r="O11" s="1">
        <f t="shared" si="5"/>
        <v>142.4</v>
      </c>
      <c r="P11" s="5">
        <f t="shared" ref="P11" si="12">10*O11-N11-F11</f>
        <v>290</v>
      </c>
      <c r="Q11" s="5">
        <f t="shared" ref="Q11:Q12" si="13">P11-R11</f>
        <v>290</v>
      </c>
      <c r="R11" s="5"/>
      <c r="S11" s="5"/>
      <c r="T11" s="1"/>
      <c r="U11" s="1">
        <f t="shared" si="8"/>
        <v>10</v>
      </c>
      <c r="V11" s="1">
        <f t="shared" si="9"/>
        <v>7.9634831460674151</v>
      </c>
      <c r="W11" s="1">
        <v>158</v>
      </c>
      <c r="X11" s="1">
        <v>157.19999999999999</v>
      </c>
      <c r="Y11" s="1">
        <v>159.80000000000001</v>
      </c>
      <c r="Z11" s="1">
        <v>172.6</v>
      </c>
      <c r="AA11" s="1">
        <v>151.6</v>
      </c>
      <c r="AB11" s="1">
        <v>152.80000000000001</v>
      </c>
      <c r="AC11" s="1"/>
      <c r="AD11" s="1">
        <f t="shared" si="10"/>
        <v>131</v>
      </c>
      <c r="AE11" s="1">
        <f t="shared" si="11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2135</v>
      </c>
      <c r="D12" s="1">
        <v>3000</v>
      </c>
      <c r="E12" s="1">
        <v>1522.4760000000001</v>
      </c>
      <c r="F12" s="1">
        <v>2693.5239999999999</v>
      </c>
      <c r="G12" s="6">
        <v>0.45</v>
      </c>
      <c r="H12" s="1">
        <v>45</v>
      </c>
      <c r="I12" s="1" t="s">
        <v>33</v>
      </c>
      <c r="J12" s="1">
        <v>1594</v>
      </c>
      <c r="K12" s="1">
        <f t="shared" si="3"/>
        <v>-71.523999999999887</v>
      </c>
      <c r="L12" s="1">
        <f t="shared" si="4"/>
        <v>1522.4760000000001</v>
      </c>
      <c r="M12" s="1"/>
      <c r="N12" s="1">
        <v>900</v>
      </c>
      <c r="O12" s="1">
        <f t="shared" si="5"/>
        <v>304.49520000000001</v>
      </c>
      <c r="P12" s="5"/>
      <c r="Q12" s="5">
        <f t="shared" si="13"/>
        <v>0</v>
      </c>
      <c r="R12" s="5"/>
      <c r="S12" s="5"/>
      <c r="T12" s="1"/>
      <c r="U12" s="1">
        <f t="shared" si="8"/>
        <v>11.801578481368507</v>
      </c>
      <c r="V12" s="1">
        <f t="shared" si="9"/>
        <v>11.801578481368507</v>
      </c>
      <c r="W12" s="1">
        <v>434</v>
      </c>
      <c r="X12" s="1">
        <v>415.4</v>
      </c>
      <c r="Y12" s="1">
        <v>337</v>
      </c>
      <c r="Z12" s="1">
        <v>323</v>
      </c>
      <c r="AA12" s="1">
        <v>200.8</v>
      </c>
      <c r="AB12" s="1">
        <v>212.4</v>
      </c>
      <c r="AC12" s="1" t="s">
        <v>42</v>
      </c>
      <c r="AD12" s="1">
        <f t="shared" si="10"/>
        <v>0</v>
      </c>
      <c r="AE12" s="1">
        <f t="shared" si="11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43</v>
      </c>
      <c r="B13" s="10" t="s">
        <v>39</v>
      </c>
      <c r="C13" s="10"/>
      <c r="D13" s="10">
        <v>60</v>
      </c>
      <c r="E13" s="10">
        <v>60</v>
      </c>
      <c r="F13" s="10"/>
      <c r="G13" s="11">
        <v>0</v>
      </c>
      <c r="H13" s="10" t="e">
        <v>#N/A</v>
      </c>
      <c r="I13" s="10" t="s">
        <v>48</v>
      </c>
      <c r="J13" s="10">
        <v>60</v>
      </c>
      <c r="K13" s="10">
        <f t="shared" si="3"/>
        <v>0</v>
      </c>
      <c r="L13" s="10">
        <f t="shared" si="4"/>
        <v>0</v>
      </c>
      <c r="M13" s="10">
        <v>60</v>
      </c>
      <c r="N13" s="10"/>
      <c r="O13" s="10">
        <f t="shared" si="5"/>
        <v>0</v>
      </c>
      <c r="P13" s="12"/>
      <c r="Q13" s="12"/>
      <c r="R13" s="12"/>
      <c r="S13" s="12"/>
      <c r="T13" s="10"/>
      <c r="U13" s="10" t="e">
        <f t="shared" si="8"/>
        <v>#DIV/0!</v>
      </c>
      <c r="V13" s="10" t="e">
        <f t="shared" si="9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/>
      <c r="AD13" s="10">
        <f t="shared" si="10"/>
        <v>0</v>
      </c>
      <c r="AE13" s="10">
        <f t="shared" si="11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>
        <v>45</v>
      </c>
      <c r="D14" s="1">
        <v>330</v>
      </c>
      <c r="E14" s="1">
        <v>156</v>
      </c>
      <c r="F14" s="1">
        <v>216</v>
      </c>
      <c r="G14" s="6">
        <v>0.17</v>
      </c>
      <c r="H14" s="1">
        <v>180</v>
      </c>
      <c r="I14" s="1" t="s">
        <v>33</v>
      </c>
      <c r="J14" s="1">
        <v>160</v>
      </c>
      <c r="K14" s="1">
        <f t="shared" si="3"/>
        <v>-4</v>
      </c>
      <c r="L14" s="1">
        <f t="shared" si="4"/>
        <v>21</v>
      </c>
      <c r="M14" s="1">
        <v>135</v>
      </c>
      <c r="N14" s="1"/>
      <c r="O14" s="1">
        <f t="shared" si="5"/>
        <v>4.2</v>
      </c>
      <c r="P14" s="5"/>
      <c r="Q14" s="5">
        <f>P14-R14</f>
        <v>0</v>
      </c>
      <c r="R14" s="5"/>
      <c r="S14" s="5"/>
      <c r="T14" s="1"/>
      <c r="U14" s="1">
        <f t="shared" si="8"/>
        <v>51.428571428571423</v>
      </c>
      <c r="V14" s="1">
        <f t="shared" si="9"/>
        <v>51.428571428571423</v>
      </c>
      <c r="W14" s="1">
        <v>5.6</v>
      </c>
      <c r="X14" s="1">
        <v>6.8</v>
      </c>
      <c r="Y14" s="1">
        <v>6.2</v>
      </c>
      <c r="Z14" s="1">
        <v>6.4</v>
      </c>
      <c r="AA14" s="1">
        <v>4.2</v>
      </c>
      <c r="AB14" s="1">
        <v>4.4000000000000004</v>
      </c>
      <c r="AC14" s="20" t="s">
        <v>101</v>
      </c>
      <c r="AD14" s="1">
        <f t="shared" si="10"/>
        <v>0</v>
      </c>
      <c r="AE14" s="1">
        <f t="shared" si="11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39</v>
      </c>
      <c r="C15" s="10"/>
      <c r="D15" s="10">
        <v>216</v>
      </c>
      <c r="E15" s="10">
        <v>216</v>
      </c>
      <c r="F15" s="10"/>
      <c r="G15" s="11">
        <v>0</v>
      </c>
      <c r="H15" s="10" t="e">
        <v>#N/A</v>
      </c>
      <c r="I15" s="10" t="s">
        <v>48</v>
      </c>
      <c r="J15" s="10">
        <v>216</v>
      </c>
      <c r="K15" s="10">
        <f t="shared" si="3"/>
        <v>0</v>
      </c>
      <c r="L15" s="10">
        <f t="shared" si="4"/>
        <v>0</v>
      </c>
      <c r="M15" s="10">
        <v>216</v>
      </c>
      <c r="N15" s="10"/>
      <c r="O15" s="10">
        <f t="shared" si="5"/>
        <v>0</v>
      </c>
      <c r="P15" s="12"/>
      <c r="Q15" s="12"/>
      <c r="R15" s="12"/>
      <c r="S15" s="12"/>
      <c r="T15" s="10"/>
      <c r="U15" s="10" t="e">
        <f t="shared" si="8"/>
        <v>#DIV/0!</v>
      </c>
      <c r="V15" s="10" t="e">
        <f t="shared" si="9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/>
      <c r="AD15" s="10">
        <f t="shared" si="10"/>
        <v>0</v>
      </c>
      <c r="AE15" s="10">
        <f t="shared" si="11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37</v>
      </c>
      <c r="D16" s="1">
        <v>72</v>
      </c>
      <c r="E16" s="1">
        <v>68</v>
      </c>
      <c r="F16" s="1">
        <v>35</v>
      </c>
      <c r="G16" s="6">
        <v>0.3</v>
      </c>
      <c r="H16" s="1">
        <v>40</v>
      </c>
      <c r="I16" s="1" t="s">
        <v>33</v>
      </c>
      <c r="J16" s="1">
        <v>71</v>
      </c>
      <c r="K16" s="1">
        <f t="shared" si="3"/>
        <v>-3</v>
      </c>
      <c r="L16" s="1">
        <f t="shared" si="4"/>
        <v>14</v>
      </c>
      <c r="M16" s="1">
        <v>54</v>
      </c>
      <c r="N16" s="1"/>
      <c r="O16" s="1">
        <f t="shared" si="5"/>
        <v>2.8</v>
      </c>
      <c r="P16" s="5"/>
      <c r="Q16" s="5">
        <f t="shared" ref="Q16:Q17" si="14">P16-R16</f>
        <v>0</v>
      </c>
      <c r="R16" s="5"/>
      <c r="S16" s="5"/>
      <c r="T16" s="1"/>
      <c r="U16" s="1">
        <f t="shared" si="8"/>
        <v>12.5</v>
      </c>
      <c r="V16" s="1">
        <f t="shared" si="9"/>
        <v>12.5</v>
      </c>
      <c r="W16" s="1">
        <v>4.4000000000000004</v>
      </c>
      <c r="X16" s="1">
        <v>4.8</v>
      </c>
      <c r="Y16" s="1">
        <v>4</v>
      </c>
      <c r="Z16" s="1">
        <v>6.4</v>
      </c>
      <c r="AA16" s="1">
        <v>6.6</v>
      </c>
      <c r="AB16" s="1">
        <v>4.8</v>
      </c>
      <c r="AC16" s="1"/>
      <c r="AD16" s="1">
        <f t="shared" si="10"/>
        <v>0</v>
      </c>
      <c r="AE16" s="1">
        <f t="shared" si="11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39</v>
      </c>
      <c r="C17" s="1">
        <v>212</v>
      </c>
      <c r="D17" s="1">
        <v>15</v>
      </c>
      <c r="E17" s="1">
        <v>75</v>
      </c>
      <c r="F17" s="1">
        <v>140</v>
      </c>
      <c r="G17" s="6">
        <v>0.17</v>
      </c>
      <c r="H17" s="1">
        <v>180</v>
      </c>
      <c r="I17" s="1" t="s">
        <v>33</v>
      </c>
      <c r="J17" s="1">
        <v>75</v>
      </c>
      <c r="K17" s="1">
        <f t="shared" si="3"/>
        <v>0</v>
      </c>
      <c r="L17" s="1">
        <f t="shared" si="4"/>
        <v>75</v>
      </c>
      <c r="M17" s="1"/>
      <c r="N17" s="1"/>
      <c r="O17" s="1">
        <f t="shared" si="5"/>
        <v>15</v>
      </c>
      <c r="P17" s="5">
        <f t="shared" ref="P17" si="15">10*O17-N17-F17</f>
        <v>10</v>
      </c>
      <c r="Q17" s="5">
        <f t="shared" si="14"/>
        <v>10</v>
      </c>
      <c r="R17" s="5"/>
      <c r="S17" s="5"/>
      <c r="T17" s="1"/>
      <c r="U17" s="1">
        <f t="shared" si="8"/>
        <v>10</v>
      </c>
      <c r="V17" s="1">
        <f t="shared" si="9"/>
        <v>9.3333333333333339</v>
      </c>
      <c r="W17" s="1">
        <v>19.2</v>
      </c>
      <c r="X17" s="1">
        <v>21</v>
      </c>
      <c r="Y17" s="1">
        <v>28.6</v>
      </c>
      <c r="Z17" s="1">
        <v>30.2</v>
      </c>
      <c r="AA17" s="1">
        <v>14</v>
      </c>
      <c r="AB17" s="1">
        <v>13.6</v>
      </c>
      <c r="AC17" s="1"/>
      <c r="AD17" s="1">
        <f t="shared" si="10"/>
        <v>2</v>
      </c>
      <c r="AE17" s="1">
        <f t="shared" si="11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50</v>
      </c>
      <c r="B18" s="10" t="s">
        <v>39</v>
      </c>
      <c r="C18" s="10"/>
      <c r="D18" s="10">
        <v>52</v>
      </c>
      <c r="E18" s="10">
        <v>52</v>
      </c>
      <c r="F18" s="10"/>
      <c r="G18" s="11">
        <v>0</v>
      </c>
      <c r="H18" s="10" t="e">
        <v>#N/A</v>
      </c>
      <c r="I18" s="10" t="s">
        <v>48</v>
      </c>
      <c r="J18" s="10">
        <v>52</v>
      </c>
      <c r="K18" s="10">
        <f t="shared" si="3"/>
        <v>0</v>
      </c>
      <c r="L18" s="10">
        <f t="shared" si="4"/>
        <v>0</v>
      </c>
      <c r="M18" s="10">
        <v>52</v>
      </c>
      <c r="N18" s="10"/>
      <c r="O18" s="10">
        <f t="shared" si="5"/>
        <v>0</v>
      </c>
      <c r="P18" s="12"/>
      <c r="Q18" s="12"/>
      <c r="R18" s="12"/>
      <c r="S18" s="12"/>
      <c r="T18" s="10"/>
      <c r="U18" s="10" t="e">
        <f t="shared" si="8"/>
        <v>#DIV/0!</v>
      </c>
      <c r="V18" s="10" t="e">
        <f t="shared" si="9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10">
        <f t="shared" si="10"/>
        <v>0</v>
      </c>
      <c r="AE18" s="10">
        <f t="shared" si="11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51</v>
      </c>
      <c r="B19" s="10" t="s">
        <v>39</v>
      </c>
      <c r="C19" s="10"/>
      <c r="D19" s="10">
        <v>144</v>
      </c>
      <c r="E19" s="10">
        <v>144</v>
      </c>
      <c r="F19" s="10"/>
      <c r="G19" s="11">
        <v>0</v>
      </c>
      <c r="H19" s="10" t="e">
        <v>#N/A</v>
      </c>
      <c r="I19" s="10" t="s">
        <v>48</v>
      </c>
      <c r="J19" s="10">
        <v>144</v>
      </c>
      <c r="K19" s="10">
        <f t="shared" si="3"/>
        <v>0</v>
      </c>
      <c r="L19" s="10">
        <f t="shared" si="4"/>
        <v>0</v>
      </c>
      <c r="M19" s="10">
        <v>144</v>
      </c>
      <c r="N19" s="10"/>
      <c r="O19" s="10">
        <f t="shared" si="5"/>
        <v>0</v>
      </c>
      <c r="P19" s="12"/>
      <c r="Q19" s="12"/>
      <c r="R19" s="12"/>
      <c r="S19" s="12"/>
      <c r="T19" s="10"/>
      <c r="U19" s="10" t="e">
        <f t="shared" si="8"/>
        <v>#DIV/0!</v>
      </c>
      <c r="V19" s="10" t="e">
        <f t="shared" si="9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/>
      <c r="AD19" s="10">
        <f t="shared" si="10"/>
        <v>0</v>
      </c>
      <c r="AE19" s="10">
        <f t="shared" si="11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52</v>
      </c>
      <c r="B20" s="10" t="s">
        <v>39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0" t="s">
        <v>48</v>
      </c>
      <c r="J20" s="10">
        <v>90</v>
      </c>
      <c r="K20" s="10">
        <f t="shared" si="3"/>
        <v>0</v>
      </c>
      <c r="L20" s="10">
        <f t="shared" si="4"/>
        <v>0</v>
      </c>
      <c r="M20" s="10">
        <v>90</v>
      </c>
      <c r="N20" s="10"/>
      <c r="O20" s="10">
        <f t="shared" si="5"/>
        <v>0</v>
      </c>
      <c r="P20" s="12"/>
      <c r="Q20" s="12"/>
      <c r="R20" s="12"/>
      <c r="S20" s="12"/>
      <c r="T20" s="10"/>
      <c r="U20" s="10" t="e">
        <f t="shared" si="8"/>
        <v>#DIV/0!</v>
      </c>
      <c r="V20" s="10" t="e">
        <f t="shared" si="9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/>
      <c r="AD20" s="10">
        <f t="shared" si="10"/>
        <v>0</v>
      </c>
      <c r="AE20" s="10">
        <f t="shared" si="11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53</v>
      </c>
      <c r="B21" s="13" t="s">
        <v>39</v>
      </c>
      <c r="C21" s="13"/>
      <c r="D21" s="13">
        <v>72</v>
      </c>
      <c r="E21" s="13">
        <v>72</v>
      </c>
      <c r="F21" s="13"/>
      <c r="G21" s="14">
        <v>0</v>
      </c>
      <c r="H21" s="13">
        <v>50</v>
      </c>
      <c r="I21" s="13" t="s">
        <v>33</v>
      </c>
      <c r="J21" s="13">
        <v>72</v>
      </c>
      <c r="K21" s="13">
        <f t="shared" si="3"/>
        <v>0</v>
      </c>
      <c r="L21" s="13">
        <f t="shared" si="4"/>
        <v>0</v>
      </c>
      <c r="M21" s="13">
        <v>72</v>
      </c>
      <c r="N21" s="13"/>
      <c r="O21" s="13">
        <f t="shared" si="5"/>
        <v>0</v>
      </c>
      <c r="P21" s="15"/>
      <c r="Q21" s="15"/>
      <c r="R21" s="15"/>
      <c r="S21" s="15"/>
      <c r="T21" s="13"/>
      <c r="U21" s="13" t="e">
        <f t="shared" si="8"/>
        <v>#DIV/0!</v>
      </c>
      <c r="V21" s="13" t="e">
        <f t="shared" si="9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 t="s">
        <v>54</v>
      </c>
      <c r="AD21" s="13">
        <f t="shared" si="10"/>
        <v>0</v>
      </c>
      <c r="AE21" s="13">
        <f t="shared" si="11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39</v>
      </c>
      <c r="C22" s="1"/>
      <c r="D22" s="1">
        <v>228</v>
      </c>
      <c r="E22" s="1">
        <v>72</v>
      </c>
      <c r="F22" s="1">
        <v>156</v>
      </c>
      <c r="G22" s="6">
        <v>0.35</v>
      </c>
      <c r="H22" s="1">
        <v>50</v>
      </c>
      <c r="I22" s="1" t="s">
        <v>33</v>
      </c>
      <c r="J22" s="1">
        <v>72</v>
      </c>
      <c r="K22" s="1">
        <f t="shared" si="3"/>
        <v>0</v>
      </c>
      <c r="L22" s="1">
        <f t="shared" si="4"/>
        <v>0</v>
      </c>
      <c r="M22" s="1">
        <v>72</v>
      </c>
      <c r="N22" s="1"/>
      <c r="O22" s="1">
        <f t="shared" si="5"/>
        <v>0</v>
      </c>
      <c r="P22" s="5"/>
      <c r="Q22" s="5">
        <f t="shared" ref="Q22:Q25" si="16">P22-R22</f>
        <v>0</v>
      </c>
      <c r="R22" s="5"/>
      <c r="S22" s="5"/>
      <c r="T22" s="1"/>
      <c r="U22" s="1" t="e">
        <f t="shared" si="8"/>
        <v>#DIV/0!</v>
      </c>
      <c r="V22" s="1" t="e">
        <f t="shared" si="9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 t="s">
        <v>56</v>
      </c>
      <c r="AD22" s="1">
        <f t="shared" si="10"/>
        <v>0</v>
      </c>
      <c r="AE22" s="1">
        <f t="shared" si="11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2085.7710000000002</v>
      </c>
      <c r="D23" s="1"/>
      <c r="E23" s="1">
        <v>766.18799999999999</v>
      </c>
      <c r="F23" s="1">
        <v>1159.556</v>
      </c>
      <c r="G23" s="6">
        <v>1</v>
      </c>
      <c r="H23" s="1">
        <v>55</v>
      </c>
      <c r="I23" s="1" t="s">
        <v>33</v>
      </c>
      <c r="J23" s="1">
        <v>718.05</v>
      </c>
      <c r="K23" s="1">
        <f t="shared" si="3"/>
        <v>48.138000000000034</v>
      </c>
      <c r="L23" s="1">
        <f t="shared" si="4"/>
        <v>766.18799999999999</v>
      </c>
      <c r="M23" s="1"/>
      <c r="N23" s="1"/>
      <c r="O23" s="1">
        <f t="shared" si="5"/>
        <v>153.23759999999999</v>
      </c>
      <c r="P23" s="5">
        <f t="shared" ref="P23" si="17">10*O23-N23-F23</f>
        <v>372.81999999999971</v>
      </c>
      <c r="Q23" s="5">
        <f t="shared" si="16"/>
        <v>372.81999999999971</v>
      </c>
      <c r="R23" s="5"/>
      <c r="S23" s="5"/>
      <c r="T23" s="1"/>
      <c r="U23" s="1">
        <f t="shared" si="8"/>
        <v>10</v>
      </c>
      <c r="V23" s="1">
        <f t="shared" si="9"/>
        <v>7.5670462079802876</v>
      </c>
      <c r="W23" s="1">
        <v>157.86179999999999</v>
      </c>
      <c r="X23" s="1">
        <v>166.7148</v>
      </c>
      <c r="Y23" s="1">
        <v>339.29680000000002</v>
      </c>
      <c r="Z23" s="1">
        <v>391.35739999999998</v>
      </c>
      <c r="AA23" s="1">
        <v>460.94760000000002</v>
      </c>
      <c r="AB23" s="1">
        <v>463.97680000000003</v>
      </c>
      <c r="AC23" s="1" t="s">
        <v>58</v>
      </c>
      <c r="AD23" s="1">
        <f t="shared" si="10"/>
        <v>373</v>
      </c>
      <c r="AE23" s="1">
        <f t="shared" si="11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5889.9690000000001</v>
      </c>
      <c r="D24" s="1">
        <v>1455.4169999999999</v>
      </c>
      <c r="E24" s="1">
        <v>2673.6210000000001</v>
      </c>
      <c r="F24" s="1">
        <v>4070.42</v>
      </c>
      <c r="G24" s="6">
        <v>1</v>
      </c>
      <c r="H24" s="1">
        <v>50</v>
      </c>
      <c r="I24" s="1" t="s">
        <v>33</v>
      </c>
      <c r="J24" s="1">
        <v>2722.6</v>
      </c>
      <c r="K24" s="1">
        <f t="shared" si="3"/>
        <v>-48.978999999999814</v>
      </c>
      <c r="L24" s="1">
        <f t="shared" si="4"/>
        <v>2673.6210000000001</v>
      </c>
      <c r="M24" s="1"/>
      <c r="N24" s="1"/>
      <c r="O24" s="1">
        <f t="shared" si="5"/>
        <v>534.7242</v>
      </c>
      <c r="P24" s="5">
        <f>10.5*O24-N24-F24</f>
        <v>1544.1840999999995</v>
      </c>
      <c r="Q24" s="5">
        <f t="shared" si="16"/>
        <v>1544.1840999999995</v>
      </c>
      <c r="R24" s="5"/>
      <c r="S24" s="5"/>
      <c r="T24" s="1"/>
      <c r="U24" s="1">
        <f t="shared" si="8"/>
        <v>10.5</v>
      </c>
      <c r="V24" s="1">
        <f t="shared" si="9"/>
        <v>7.6121858707722598</v>
      </c>
      <c r="W24" s="1">
        <v>526.87040000000002</v>
      </c>
      <c r="X24" s="1">
        <v>529.33960000000002</v>
      </c>
      <c r="Y24" s="1">
        <v>700.35200000000009</v>
      </c>
      <c r="Z24" s="1">
        <v>634.6884</v>
      </c>
      <c r="AA24" s="1">
        <v>500.65820000000002</v>
      </c>
      <c r="AB24" s="1">
        <v>515.92179999999996</v>
      </c>
      <c r="AC24" s="1" t="s">
        <v>36</v>
      </c>
      <c r="AD24" s="1">
        <f t="shared" si="10"/>
        <v>1544</v>
      </c>
      <c r="AE24" s="1">
        <f t="shared" si="11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32</v>
      </c>
      <c r="C25" s="1">
        <v>22.219000000000001</v>
      </c>
      <c r="D25" s="1">
        <v>810.14400000000001</v>
      </c>
      <c r="E25" s="1">
        <v>235.93899999999999</v>
      </c>
      <c r="F25" s="1">
        <v>574.15599999999995</v>
      </c>
      <c r="G25" s="6">
        <v>1</v>
      </c>
      <c r="H25" s="1">
        <v>60</v>
      </c>
      <c r="I25" s="1" t="s">
        <v>33</v>
      </c>
      <c r="J25" s="1">
        <v>303.85000000000002</v>
      </c>
      <c r="K25" s="1">
        <f t="shared" si="3"/>
        <v>-67.91100000000003</v>
      </c>
      <c r="L25" s="1">
        <f t="shared" si="4"/>
        <v>235.93899999999999</v>
      </c>
      <c r="M25" s="1"/>
      <c r="N25" s="1"/>
      <c r="O25" s="1">
        <f t="shared" si="5"/>
        <v>47.187799999999996</v>
      </c>
      <c r="P25" s="5"/>
      <c r="Q25" s="5">
        <f t="shared" si="16"/>
        <v>0</v>
      </c>
      <c r="R25" s="5"/>
      <c r="S25" s="5"/>
      <c r="T25" s="1"/>
      <c r="U25" s="1">
        <f t="shared" si="8"/>
        <v>12.167467014779243</v>
      </c>
      <c r="V25" s="1">
        <f t="shared" si="9"/>
        <v>12.167467014779243</v>
      </c>
      <c r="W25" s="1">
        <v>60.860199999999999</v>
      </c>
      <c r="X25" s="1">
        <v>74.470200000000006</v>
      </c>
      <c r="Y25" s="1">
        <v>41.436599999999999</v>
      </c>
      <c r="Z25" s="1">
        <v>27.828199999999999</v>
      </c>
      <c r="AA25" s="1">
        <v>0</v>
      </c>
      <c r="AB25" s="1">
        <v>0</v>
      </c>
      <c r="AC25" s="1" t="s">
        <v>61</v>
      </c>
      <c r="AD25" s="1">
        <f t="shared" si="10"/>
        <v>0</v>
      </c>
      <c r="AE25" s="1">
        <f t="shared" si="1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62</v>
      </c>
      <c r="B26" s="13" t="s">
        <v>32</v>
      </c>
      <c r="C26" s="13"/>
      <c r="D26" s="13"/>
      <c r="E26" s="13"/>
      <c r="F26" s="13"/>
      <c r="G26" s="14">
        <v>0</v>
      </c>
      <c r="H26" s="13">
        <v>60</v>
      </c>
      <c r="I26" s="13" t="s">
        <v>33</v>
      </c>
      <c r="J26" s="13"/>
      <c r="K26" s="13">
        <f t="shared" si="3"/>
        <v>0</v>
      </c>
      <c r="L26" s="13">
        <f t="shared" si="4"/>
        <v>0</v>
      </c>
      <c r="M26" s="13"/>
      <c r="N26" s="13"/>
      <c r="O26" s="13">
        <f t="shared" si="5"/>
        <v>0</v>
      </c>
      <c r="P26" s="15"/>
      <c r="Q26" s="15"/>
      <c r="R26" s="15"/>
      <c r="S26" s="15"/>
      <c r="T26" s="13"/>
      <c r="U26" s="13" t="e">
        <f t="shared" si="8"/>
        <v>#DIV/0!</v>
      </c>
      <c r="V26" s="13" t="e">
        <f t="shared" si="9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 t="s">
        <v>54</v>
      </c>
      <c r="AD26" s="13">
        <f t="shared" si="10"/>
        <v>0</v>
      </c>
      <c r="AE26" s="13">
        <f t="shared" si="11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2030.6690000000001</v>
      </c>
      <c r="D27" s="1">
        <v>379.76</v>
      </c>
      <c r="E27" s="1">
        <v>1226.22</v>
      </c>
      <c r="F27" s="1">
        <v>940.11500000000001</v>
      </c>
      <c r="G27" s="6">
        <v>1</v>
      </c>
      <c r="H27" s="1">
        <v>60</v>
      </c>
      <c r="I27" s="1" t="s">
        <v>33</v>
      </c>
      <c r="J27" s="1">
        <v>1145.7</v>
      </c>
      <c r="K27" s="1">
        <f t="shared" si="3"/>
        <v>80.519999999999982</v>
      </c>
      <c r="L27" s="1">
        <f t="shared" si="4"/>
        <v>1226.22</v>
      </c>
      <c r="M27" s="1"/>
      <c r="N27" s="1">
        <v>273.71320000000043</v>
      </c>
      <c r="O27" s="1">
        <f t="shared" si="5"/>
        <v>245.244</v>
      </c>
      <c r="P27" s="5">
        <f>10*O27-N27-F27</f>
        <v>1238.6117999999994</v>
      </c>
      <c r="Q27" s="5">
        <f>P27-R27</f>
        <v>1238.6117999999994</v>
      </c>
      <c r="R27" s="5"/>
      <c r="S27" s="5"/>
      <c r="T27" s="1"/>
      <c r="U27" s="1">
        <f t="shared" si="8"/>
        <v>9.9999999999999982</v>
      </c>
      <c r="V27" s="1">
        <f t="shared" si="9"/>
        <v>4.9494715467045083</v>
      </c>
      <c r="W27" s="1">
        <v>231.81360000000001</v>
      </c>
      <c r="X27" s="1">
        <v>239.2028</v>
      </c>
      <c r="Y27" s="1">
        <v>436.16980000000001</v>
      </c>
      <c r="Z27" s="1">
        <v>495.23180000000002</v>
      </c>
      <c r="AA27" s="1">
        <v>573.35979999999995</v>
      </c>
      <c r="AB27" s="1">
        <v>595.06780000000003</v>
      </c>
      <c r="AC27" s="1" t="s">
        <v>64</v>
      </c>
      <c r="AD27" s="1">
        <f t="shared" si="10"/>
        <v>1239</v>
      </c>
      <c r="AE27" s="1">
        <f t="shared" si="1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65</v>
      </c>
      <c r="B28" s="10" t="s">
        <v>32</v>
      </c>
      <c r="C28" s="10"/>
      <c r="D28" s="10">
        <v>7.8550000000000004</v>
      </c>
      <c r="E28" s="17">
        <v>7.133</v>
      </c>
      <c r="F28" s="10"/>
      <c r="G28" s="11">
        <v>0</v>
      </c>
      <c r="H28" s="10">
        <v>60</v>
      </c>
      <c r="I28" s="10" t="s">
        <v>48</v>
      </c>
      <c r="J28" s="10">
        <v>7.5</v>
      </c>
      <c r="K28" s="10">
        <f t="shared" si="3"/>
        <v>-0.36699999999999999</v>
      </c>
      <c r="L28" s="10">
        <f t="shared" si="4"/>
        <v>7.133</v>
      </c>
      <c r="M28" s="10"/>
      <c r="N28" s="10"/>
      <c r="O28" s="10">
        <f t="shared" si="5"/>
        <v>1.4266000000000001</v>
      </c>
      <c r="P28" s="12"/>
      <c r="Q28" s="12"/>
      <c r="R28" s="12"/>
      <c r="S28" s="12"/>
      <c r="T28" s="10"/>
      <c r="U28" s="10">
        <f t="shared" si="8"/>
        <v>0</v>
      </c>
      <c r="V28" s="10">
        <f t="shared" si="9"/>
        <v>0</v>
      </c>
      <c r="W28" s="10">
        <v>0.90660000000000007</v>
      </c>
      <c r="X28" s="10">
        <v>0</v>
      </c>
      <c r="Y28" s="10">
        <v>4.4504000000000001</v>
      </c>
      <c r="Z28" s="10">
        <v>4.4504000000000001</v>
      </c>
      <c r="AA28" s="10">
        <v>0.52900000000000003</v>
      </c>
      <c r="AB28" s="10">
        <v>-0.52</v>
      </c>
      <c r="AC28" s="10" t="s">
        <v>66</v>
      </c>
      <c r="AD28" s="10">
        <f t="shared" si="10"/>
        <v>0</v>
      </c>
      <c r="AE28" s="10">
        <f t="shared" si="11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1237.0830000000001</v>
      </c>
      <c r="D29" s="1">
        <v>442.66</v>
      </c>
      <c r="E29" s="1">
        <v>739.87300000000005</v>
      </c>
      <c r="F29" s="1">
        <v>792.56</v>
      </c>
      <c r="G29" s="6">
        <v>1</v>
      </c>
      <c r="H29" s="1">
        <v>60</v>
      </c>
      <c r="I29" s="1" t="s">
        <v>33</v>
      </c>
      <c r="J29" s="1">
        <v>711.8</v>
      </c>
      <c r="K29" s="1">
        <f t="shared" si="3"/>
        <v>28.073000000000093</v>
      </c>
      <c r="L29" s="1">
        <f t="shared" si="4"/>
        <v>739.87300000000005</v>
      </c>
      <c r="M29" s="1"/>
      <c r="N29" s="1">
        <v>267.30496000000011</v>
      </c>
      <c r="O29" s="1">
        <f t="shared" si="5"/>
        <v>147.97460000000001</v>
      </c>
      <c r="P29" s="5">
        <f t="shared" ref="P29:P31" si="18">10*O29-N29-F29</f>
        <v>419.88103999999998</v>
      </c>
      <c r="Q29" s="5">
        <f t="shared" ref="Q29:Q32" si="19">P29-R29</f>
        <v>419.88103999999998</v>
      </c>
      <c r="R29" s="5"/>
      <c r="S29" s="5"/>
      <c r="T29" s="1"/>
      <c r="U29" s="1">
        <f t="shared" si="8"/>
        <v>10</v>
      </c>
      <c r="V29" s="1">
        <f t="shared" si="9"/>
        <v>7.162478965984703</v>
      </c>
      <c r="W29" s="1">
        <v>138.97</v>
      </c>
      <c r="X29" s="1">
        <v>141.90880000000001</v>
      </c>
      <c r="Y29" s="1">
        <v>152.73599999999999</v>
      </c>
      <c r="Z29" s="1">
        <v>143.73099999999999</v>
      </c>
      <c r="AA29" s="1">
        <v>93.109000000000009</v>
      </c>
      <c r="AB29" s="1">
        <v>100.9862</v>
      </c>
      <c r="AC29" s="1" t="s">
        <v>36</v>
      </c>
      <c r="AD29" s="1">
        <f t="shared" si="10"/>
        <v>420</v>
      </c>
      <c r="AE29" s="1">
        <f t="shared" si="11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32</v>
      </c>
      <c r="C30" s="1">
        <v>803.51900000000001</v>
      </c>
      <c r="D30" s="1">
        <v>126.53700000000001</v>
      </c>
      <c r="E30" s="1">
        <v>483.572</v>
      </c>
      <c r="F30" s="1">
        <v>381.97</v>
      </c>
      <c r="G30" s="6">
        <v>1</v>
      </c>
      <c r="H30" s="1">
        <v>60</v>
      </c>
      <c r="I30" s="1" t="s">
        <v>33</v>
      </c>
      <c r="J30" s="1">
        <v>450.25799999999998</v>
      </c>
      <c r="K30" s="1">
        <f t="shared" si="3"/>
        <v>33.314000000000021</v>
      </c>
      <c r="L30" s="1">
        <f t="shared" si="4"/>
        <v>483.572</v>
      </c>
      <c r="M30" s="1"/>
      <c r="N30" s="1">
        <v>134.39619999999999</v>
      </c>
      <c r="O30" s="1">
        <f t="shared" si="5"/>
        <v>96.714399999999998</v>
      </c>
      <c r="P30" s="5">
        <f t="shared" si="18"/>
        <v>450.77779999999996</v>
      </c>
      <c r="Q30" s="5">
        <f t="shared" si="19"/>
        <v>450.77779999999996</v>
      </c>
      <c r="R30" s="5"/>
      <c r="S30" s="5"/>
      <c r="T30" s="1"/>
      <c r="U30" s="1">
        <f t="shared" si="8"/>
        <v>10</v>
      </c>
      <c r="V30" s="1">
        <f t="shared" si="9"/>
        <v>5.3390829080261062</v>
      </c>
      <c r="W30" s="1">
        <v>93.292999999999992</v>
      </c>
      <c r="X30" s="1">
        <v>94.421199999999999</v>
      </c>
      <c r="Y30" s="1">
        <v>164.18799999999999</v>
      </c>
      <c r="Z30" s="1">
        <v>180.32759999999999</v>
      </c>
      <c r="AA30" s="1">
        <v>191.8254</v>
      </c>
      <c r="AB30" s="1">
        <v>216.3528</v>
      </c>
      <c r="AC30" s="1" t="s">
        <v>58</v>
      </c>
      <c r="AD30" s="1">
        <f t="shared" si="10"/>
        <v>451</v>
      </c>
      <c r="AE30" s="1">
        <f t="shared" si="11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32</v>
      </c>
      <c r="C31" s="1">
        <v>1795.3150000000001</v>
      </c>
      <c r="D31" s="1"/>
      <c r="E31" s="1">
        <v>765.43700000000001</v>
      </c>
      <c r="F31" s="1">
        <v>871.21900000000005</v>
      </c>
      <c r="G31" s="6">
        <v>1</v>
      </c>
      <c r="H31" s="1">
        <v>60</v>
      </c>
      <c r="I31" s="1" t="s">
        <v>33</v>
      </c>
      <c r="J31" s="1">
        <v>723.2</v>
      </c>
      <c r="K31" s="1">
        <f t="shared" si="3"/>
        <v>42.236999999999966</v>
      </c>
      <c r="L31" s="1">
        <f t="shared" si="4"/>
        <v>765.43700000000001</v>
      </c>
      <c r="M31" s="1"/>
      <c r="N31" s="1"/>
      <c r="O31" s="1">
        <f t="shared" si="5"/>
        <v>153.0874</v>
      </c>
      <c r="P31" s="5">
        <f t="shared" si="18"/>
        <v>659.65499999999997</v>
      </c>
      <c r="Q31" s="5">
        <f t="shared" si="19"/>
        <v>659.65499999999997</v>
      </c>
      <c r="R31" s="5"/>
      <c r="S31" s="5"/>
      <c r="T31" s="1"/>
      <c r="U31" s="1">
        <f t="shared" si="8"/>
        <v>10</v>
      </c>
      <c r="V31" s="1">
        <f t="shared" si="9"/>
        <v>5.6909908980098951</v>
      </c>
      <c r="W31" s="1">
        <v>153.94460000000001</v>
      </c>
      <c r="X31" s="1">
        <v>161.0436</v>
      </c>
      <c r="Y31" s="1">
        <v>308.80020000000002</v>
      </c>
      <c r="Z31" s="1">
        <v>347.93900000000002</v>
      </c>
      <c r="AA31" s="1">
        <v>383.13159999999999</v>
      </c>
      <c r="AB31" s="1">
        <v>372.4796</v>
      </c>
      <c r="AC31" s="1" t="s">
        <v>58</v>
      </c>
      <c r="AD31" s="1">
        <f t="shared" si="10"/>
        <v>660</v>
      </c>
      <c r="AE31" s="1">
        <f t="shared" si="11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86.308999999999997</v>
      </c>
      <c r="D32" s="1">
        <v>20.68</v>
      </c>
      <c r="E32" s="1">
        <v>35.034999999999997</v>
      </c>
      <c r="F32" s="1">
        <v>61.545000000000002</v>
      </c>
      <c r="G32" s="6">
        <v>1</v>
      </c>
      <c r="H32" s="1">
        <v>35</v>
      </c>
      <c r="I32" s="1" t="s">
        <v>33</v>
      </c>
      <c r="J32" s="1">
        <v>39.6</v>
      </c>
      <c r="K32" s="1">
        <f t="shared" si="3"/>
        <v>-4.5650000000000048</v>
      </c>
      <c r="L32" s="1">
        <f t="shared" si="4"/>
        <v>35.034999999999997</v>
      </c>
      <c r="M32" s="1"/>
      <c r="N32" s="1"/>
      <c r="O32" s="1">
        <f t="shared" si="5"/>
        <v>7.0069999999999997</v>
      </c>
      <c r="P32" s="5">
        <v>10</v>
      </c>
      <c r="Q32" s="5">
        <f t="shared" si="19"/>
        <v>10</v>
      </c>
      <c r="R32" s="5"/>
      <c r="S32" s="5"/>
      <c r="T32" s="1"/>
      <c r="U32" s="1">
        <f t="shared" si="8"/>
        <v>10.210503781932355</v>
      </c>
      <c r="V32" s="1">
        <f t="shared" si="9"/>
        <v>8.783359497645213</v>
      </c>
      <c r="W32" s="1">
        <v>4.6095999999999986</v>
      </c>
      <c r="X32" s="1">
        <v>5.4531999999999998</v>
      </c>
      <c r="Y32" s="1">
        <v>9.5879999999999992</v>
      </c>
      <c r="Z32" s="1">
        <v>9.2140000000000004</v>
      </c>
      <c r="AA32" s="1">
        <v>6.8852000000000002</v>
      </c>
      <c r="AB32" s="1">
        <v>6.0204000000000004</v>
      </c>
      <c r="AC32" s="1"/>
      <c r="AD32" s="1">
        <f t="shared" si="10"/>
        <v>10</v>
      </c>
      <c r="AE32" s="1">
        <f t="shared" si="11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72</v>
      </c>
      <c r="B33" s="13" t="s">
        <v>32</v>
      </c>
      <c r="C33" s="13"/>
      <c r="D33" s="13"/>
      <c r="E33" s="13"/>
      <c r="F33" s="13"/>
      <c r="G33" s="14">
        <v>0</v>
      </c>
      <c r="H33" s="13">
        <v>30</v>
      </c>
      <c r="I33" s="13" t="s">
        <v>33</v>
      </c>
      <c r="J33" s="13"/>
      <c r="K33" s="13">
        <f t="shared" si="3"/>
        <v>0</v>
      </c>
      <c r="L33" s="13">
        <f t="shared" si="4"/>
        <v>0</v>
      </c>
      <c r="M33" s="13"/>
      <c r="N33" s="13"/>
      <c r="O33" s="13">
        <f t="shared" si="5"/>
        <v>0</v>
      </c>
      <c r="P33" s="15"/>
      <c r="Q33" s="15"/>
      <c r="R33" s="15"/>
      <c r="S33" s="15"/>
      <c r="T33" s="13"/>
      <c r="U33" s="13" t="e">
        <f t="shared" si="8"/>
        <v>#DIV/0!</v>
      </c>
      <c r="V33" s="13" t="e">
        <f t="shared" si="9"/>
        <v>#DIV/0!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 t="s">
        <v>54</v>
      </c>
      <c r="AD33" s="13">
        <f t="shared" si="10"/>
        <v>0</v>
      </c>
      <c r="AE33" s="13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73</v>
      </c>
      <c r="B34" s="13" t="s">
        <v>32</v>
      </c>
      <c r="C34" s="13">
        <v>235.161</v>
      </c>
      <c r="D34" s="13">
        <v>393.99200000000002</v>
      </c>
      <c r="E34" s="13">
        <v>444.31700000000001</v>
      </c>
      <c r="F34" s="13">
        <v>175.67099999999999</v>
      </c>
      <c r="G34" s="14">
        <v>0</v>
      </c>
      <c r="H34" s="13">
        <v>30</v>
      </c>
      <c r="I34" s="13" t="s">
        <v>33</v>
      </c>
      <c r="J34" s="13">
        <v>444.34199999999998</v>
      </c>
      <c r="K34" s="13">
        <f t="shared" si="3"/>
        <v>-2.4999999999977263E-2</v>
      </c>
      <c r="L34" s="13">
        <f t="shared" si="4"/>
        <v>50.324999999999989</v>
      </c>
      <c r="M34" s="13">
        <v>393.99200000000002</v>
      </c>
      <c r="N34" s="13"/>
      <c r="O34" s="13">
        <f t="shared" si="5"/>
        <v>10.064999999999998</v>
      </c>
      <c r="P34" s="15"/>
      <c r="Q34" s="15"/>
      <c r="R34" s="15"/>
      <c r="S34" s="15"/>
      <c r="T34" s="13"/>
      <c r="U34" s="13">
        <f t="shared" si="8"/>
        <v>17.453651266766023</v>
      </c>
      <c r="V34" s="13">
        <f t="shared" si="9"/>
        <v>17.453651266766023</v>
      </c>
      <c r="W34" s="13">
        <v>6.6045999999999996</v>
      </c>
      <c r="X34" s="13">
        <v>2.3532000000000002</v>
      </c>
      <c r="Y34" s="13">
        <v>0</v>
      </c>
      <c r="Z34" s="13">
        <v>0</v>
      </c>
      <c r="AA34" s="13">
        <v>0</v>
      </c>
      <c r="AB34" s="13">
        <v>0</v>
      </c>
      <c r="AC34" s="20" t="s">
        <v>165</v>
      </c>
      <c r="AD34" s="13">
        <f t="shared" si="10"/>
        <v>0</v>
      </c>
      <c r="AE34" s="13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1035.559</v>
      </c>
      <c r="D35" s="1">
        <v>1320.5540000000001</v>
      </c>
      <c r="E35" s="1">
        <v>906.27</v>
      </c>
      <c r="F35" s="1">
        <v>1250.3389999999999</v>
      </c>
      <c r="G35" s="6">
        <v>1</v>
      </c>
      <c r="H35" s="1">
        <v>30</v>
      </c>
      <c r="I35" s="1" t="s">
        <v>33</v>
      </c>
      <c r="J35" s="1">
        <v>930</v>
      </c>
      <c r="K35" s="1">
        <f t="shared" si="3"/>
        <v>-23.730000000000018</v>
      </c>
      <c r="L35" s="1">
        <f t="shared" si="4"/>
        <v>906.27</v>
      </c>
      <c r="M35" s="1"/>
      <c r="N35" s="1">
        <v>227.54372000000009</v>
      </c>
      <c r="O35" s="1">
        <f t="shared" si="5"/>
        <v>181.25399999999999</v>
      </c>
      <c r="P35" s="5">
        <f>10*O35-N35-F35</f>
        <v>334.6572799999999</v>
      </c>
      <c r="Q35" s="5">
        <f>P35-R35</f>
        <v>334.6572799999999</v>
      </c>
      <c r="R35" s="5"/>
      <c r="S35" s="5"/>
      <c r="T35" s="1"/>
      <c r="U35" s="1">
        <f t="shared" si="8"/>
        <v>10</v>
      </c>
      <c r="V35" s="1">
        <f t="shared" si="9"/>
        <v>8.1536557538040544</v>
      </c>
      <c r="W35" s="1">
        <v>185.4342</v>
      </c>
      <c r="X35" s="1">
        <v>200.34</v>
      </c>
      <c r="Y35" s="1">
        <v>172.9084</v>
      </c>
      <c r="Z35" s="1">
        <v>148.453</v>
      </c>
      <c r="AA35" s="1">
        <v>126.2684</v>
      </c>
      <c r="AB35" s="1">
        <v>124.05419999999999</v>
      </c>
      <c r="AC35" s="1" t="s">
        <v>36</v>
      </c>
      <c r="AD35" s="1">
        <f t="shared" si="10"/>
        <v>335</v>
      </c>
      <c r="AE35" s="1">
        <f t="shared" si="11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75</v>
      </c>
      <c r="B36" s="13" t="s">
        <v>32</v>
      </c>
      <c r="C36" s="13"/>
      <c r="D36" s="13"/>
      <c r="E36" s="13"/>
      <c r="F36" s="13"/>
      <c r="G36" s="14">
        <v>0</v>
      </c>
      <c r="H36" s="13">
        <v>45</v>
      </c>
      <c r="I36" s="13" t="s">
        <v>33</v>
      </c>
      <c r="J36" s="13"/>
      <c r="K36" s="13">
        <f t="shared" si="3"/>
        <v>0</v>
      </c>
      <c r="L36" s="13">
        <f t="shared" si="4"/>
        <v>0</v>
      </c>
      <c r="M36" s="13"/>
      <c r="N36" s="13"/>
      <c r="O36" s="13">
        <f t="shared" si="5"/>
        <v>0</v>
      </c>
      <c r="P36" s="15"/>
      <c r="Q36" s="15"/>
      <c r="R36" s="15"/>
      <c r="S36" s="15"/>
      <c r="T36" s="13"/>
      <c r="U36" s="13" t="e">
        <f t="shared" si="8"/>
        <v>#DIV/0!</v>
      </c>
      <c r="V36" s="13" t="e">
        <f t="shared" si="9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 t="s">
        <v>54</v>
      </c>
      <c r="AD36" s="13">
        <f t="shared" si="10"/>
        <v>0</v>
      </c>
      <c r="AE36" s="13">
        <f t="shared" si="11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4841.2749999999996</v>
      </c>
      <c r="D37" s="1"/>
      <c r="E37" s="1">
        <v>1538.3330000000001</v>
      </c>
      <c r="F37" s="1">
        <v>3007.998</v>
      </c>
      <c r="G37" s="6">
        <v>1</v>
      </c>
      <c r="H37" s="1">
        <v>40</v>
      </c>
      <c r="I37" s="1" t="s">
        <v>33</v>
      </c>
      <c r="J37" s="1">
        <v>1560.6</v>
      </c>
      <c r="K37" s="1">
        <f t="shared" ref="K37:K67" si="20">E37-J37</f>
        <v>-22.266999999999825</v>
      </c>
      <c r="L37" s="1">
        <f t="shared" si="4"/>
        <v>1538.3330000000001</v>
      </c>
      <c r="M37" s="1"/>
      <c r="N37" s="1"/>
      <c r="O37" s="1">
        <f t="shared" si="5"/>
        <v>307.66660000000002</v>
      </c>
      <c r="P37" s="5">
        <f>10*O37-N37-F37</f>
        <v>68.66800000000012</v>
      </c>
      <c r="Q37" s="5">
        <f>P37-R37</f>
        <v>68.66800000000012</v>
      </c>
      <c r="R37" s="5"/>
      <c r="S37" s="5"/>
      <c r="T37" s="1"/>
      <c r="U37" s="1">
        <f t="shared" si="8"/>
        <v>10</v>
      </c>
      <c r="V37" s="1">
        <f t="shared" si="9"/>
        <v>9.7768103525049508</v>
      </c>
      <c r="W37" s="1">
        <v>325.69439999999997</v>
      </c>
      <c r="X37" s="1">
        <v>325.95179999999999</v>
      </c>
      <c r="Y37" s="1">
        <v>723.22239999999999</v>
      </c>
      <c r="Z37" s="1">
        <v>879.5415999999999</v>
      </c>
      <c r="AA37" s="1">
        <v>998.8546</v>
      </c>
      <c r="AB37" s="1">
        <v>1033.01</v>
      </c>
      <c r="AC37" s="1"/>
      <c r="AD37" s="1">
        <f t="shared" si="10"/>
        <v>69</v>
      </c>
      <c r="AE37" s="1">
        <f t="shared" si="11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77</v>
      </c>
      <c r="B38" s="13" t="s">
        <v>32</v>
      </c>
      <c r="C38" s="13"/>
      <c r="D38" s="13"/>
      <c r="E38" s="13"/>
      <c r="F38" s="13"/>
      <c r="G38" s="14">
        <v>0</v>
      </c>
      <c r="H38" s="13">
        <v>40</v>
      </c>
      <c r="I38" s="13" t="s">
        <v>33</v>
      </c>
      <c r="J38" s="13"/>
      <c r="K38" s="13">
        <f t="shared" si="20"/>
        <v>0</v>
      </c>
      <c r="L38" s="13">
        <f t="shared" si="4"/>
        <v>0</v>
      </c>
      <c r="M38" s="13"/>
      <c r="N38" s="13"/>
      <c r="O38" s="13">
        <f t="shared" si="5"/>
        <v>0</v>
      </c>
      <c r="P38" s="15"/>
      <c r="Q38" s="15"/>
      <c r="R38" s="15"/>
      <c r="S38" s="15"/>
      <c r="T38" s="13"/>
      <c r="U38" s="13" t="e">
        <f t="shared" si="8"/>
        <v>#DIV/0!</v>
      </c>
      <c r="V38" s="13" t="e">
        <f t="shared" si="9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54</v>
      </c>
      <c r="AD38" s="13">
        <f t="shared" si="10"/>
        <v>0</v>
      </c>
      <c r="AE38" s="13">
        <f t="shared" si="11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78</v>
      </c>
      <c r="B39" s="13" t="s">
        <v>32</v>
      </c>
      <c r="C39" s="13"/>
      <c r="D39" s="13"/>
      <c r="E39" s="13"/>
      <c r="F39" s="13"/>
      <c r="G39" s="14">
        <v>0</v>
      </c>
      <c r="H39" s="13">
        <v>30</v>
      </c>
      <c r="I39" s="13" t="s">
        <v>33</v>
      </c>
      <c r="J39" s="13"/>
      <c r="K39" s="13">
        <f t="shared" si="20"/>
        <v>0</v>
      </c>
      <c r="L39" s="13">
        <f t="shared" si="4"/>
        <v>0</v>
      </c>
      <c r="M39" s="13"/>
      <c r="N39" s="13"/>
      <c r="O39" s="13">
        <f t="shared" si="5"/>
        <v>0</v>
      </c>
      <c r="P39" s="15"/>
      <c r="Q39" s="15"/>
      <c r="R39" s="15"/>
      <c r="S39" s="15"/>
      <c r="T39" s="13"/>
      <c r="U39" s="13" t="e">
        <f t="shared" si="8"/>
        <v>#DIV/0!</v>
      </c>
      <c r="V39" s="13" t="e">
        <f t="shared" si="9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54</v>
      </c>
      <c r="AD39" s="13">
        <f t="shared" si="10"/>
        <v>0</v>
      </c>
      <c r="AE39" s="13">
        <f t="shared" si="11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79</v>
      </c>
      <c r="B40" s="13" t="s">
        <v>32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20"/>
        <v>0</v>
      </c>
      <c r="L40" s="13">
        <f t="shared" si="4"/>
        <v>0</v>
      </c>
      <c r="M40" s="13"/>
      <c r="N40" s="13"/>
      <c r="O40" s="13">
        <f t="shared" si="5"/>
        <v>0</v>
      </c>
      <c r="P40" s="15"/>
      <c r="Q40" s="15"/>
      <c r="R40" s="15"/>
      <c r="S40" s="15"/>
      <c r="T40" s="13"/>
      <c r="U40" s="13" t="e">
        <f t="shared" si="8"/>
        <v>#DIV/0!</v>
      </c>
      <c r="V40" s="13" t="e">
        <f t="shared" si="9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54</v>
      </c>
      <c r="AD40" s="13">
        <f t="shared" si="10"/>
        <v>0</v>
      </c>
      <c r="AE40" s="13">
        <f t="shared" si="11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103.018</v>
      </c>
      <c r="D41" s="1">
        <v>12.667999999999999</v>
      </c>
      <c r="E41" s="1">
        <v>50.143999999999998</v>
      </c>
      <c r="F41" s="1">
        <v>59.79</v>
      </c>
      <c r="G41" s="6">
        <v>1</v>
      </c>
      <c r="H41" s="1">
        <v>50</v>
      </c>
      <c r="I41" s="1" t="s">
        <v>33</v>
      </c>
      <c r="J41" s="1">
        <v>51.4</v>
      </c>
      <c r="K41" s="1">
        <f t="shared" si="20"/>
        <v>-1.2560000000000002</v>
      </c>
      <c r="L41" s="1">
        <f t="shared" si="4"/>
        <v>50.143999999999998</v>
      </c>
      <c r="M41" s="1"/>
      <c r="N41" s="1">
        <v>26.140599999999989</v>
      </c>
      <c r="O41" s="1">
        <f t="shared" si="5"/>
        <v>10.0288</v>
      </c>
      <c r="P41" s="5">
        <f t="shared" ref="P41:P43" si="21">10*O41-N41-F41</f>
        <v>14.35740000000002</v>
      </c>
      <c r="Q41" s="5">
        <f t="shared" ref="Q41:Q45" si="22">P41-R41</f>
        <v>14.35740000000002</v>
      </c>
      <c r="R41" s="5"/>
      <c r="S41" s="5"/>
      <c r="T41" s="1"/>
      <c r="U41" s="1">
        <f t="shared" si="8"/>
        <v>10</v>
      </c>
      <c r="V41" s="1">
        <f t="shared" si="9"/>
        <v>8.5683830567964243</v>
      </c>
      <c r="W41" s="1">
        <v>10.428599999999999</v>
      </c>
      <c r="X41" s="1">
        <v>9.9323999999999995</v>
      </c>
      <c r="Y41" s="1">
        <v>12.355</v>
      </c>
      <c r="Z41" s="1">
        <v>13.885</v>
      </c>
      <c r="AA41" s="1">
        <v>15.837999999999999</v>
      </c>
      <c r="AB41" s="1">
        <v>13.084</v>
      </c>
      <c r="AC41" s="1"/>
      <c r="AD41" s="1">
        <f t="shared" si="10"/>
        <v>14</v>
      </c>
      <c r="AE41" s="1">
        <f t="shared" si="11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50.527000000000001</v>
      </c>
      <c r="D42" s="1">
        <v>61.317999999999998</v>
      </c>
      <c r="E42" s="1">
        <v>31.032</v>
      </c>
      <c r="F42" s="1">
        <v>72.944000000000003</v>
      </c>
      <c r="G42" s="6">
        <v>1</v>
      </c>
      <c r="H42" s="1">
        <v>50</v>
      </c>
      <c r="I42" s="1" t="s">
        <v>33</v>
      </c>
      <c r="J42" s="1">
        <v>38.6</v>
      </c>
      <c r="K42" s="1">
        <f t="shared" si="20"/>
        <v>-7.5680000000000014</v>
      </c>
      <c r="L42" s="1">
        <f t="shared" si="4"/>
        <v>31.032</v>
      </c>
      <c r="M42" s="1"/>
      <c r="N42" s="1"/>
      <c r="O42" s="1">
        <f t="shared" si="5"/>
        <v>6.2064000000000004</v>
      </c>
      <c r="P42" s="5"/>
      <c r="Q42" s="5">
        <f t="shared" si="22"/>
        <v>0</v>
      </c>
      <c r="R42" s="5"/>
      <c r="S42" s="5"/>
      <c r="T42" s="1"/>
      <c r="U42" s="1">
        <f t="shared" si="8"/>
        <v>11.753029131219385</v>
      </c>
      <c r="V42" s="1">
        <f t="shared" si="9"/>
        <v>11.753029131219385</v>
      </c>
      <c r="W42" s="1">
        <v>4.1417999999999999</v>
      </c>
      <c r="X42" s="1">
        <v>6.7239999999999993</v>
      </c>
      <c r="Y42" s="1">
        <v>9.9212000000000007</v>
      </c>
      <c r="Z42" s="1">
        <v>7.6436000000000011</v>
      </c>
      <c r="AA42" s="1">
        <v>7.1256000000000004</v>
      </c>
      <c r="AB42" s="1">
        <v>6.9749999999999996</v>
      </c>
      <c r="AC42" s="1"/>
      <c r="AD42" s="1">
        <f t="shared" si="10"/>
        <v>0</v>
      </c>
      <c r="AE42" s="1">
        <f t="shared" si="11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39</v>
      </c>
      <c r="C43" s="1">
        <v>1977</v>
      </c>
      <c r="D43" s="1">
        <v>972</v>
      </c>
      <c r="E43" s="1">
        <v>1238</v>
      </c>
      <c r="F43" s="1">
        <v>1320</v>
      </c>
      <c r="G43" s="6">
        <v>0.4</v>
      </c>
      <c r="H43" s="1">
        <v>45</v>
      </c>
      <c r="I43" s="1" t="s">
        <v>33</v>
      </c>
      <c r="J43" s="1">
        <v>1339</v>
      </c>
      <c r="K43" s="1">
        <f t="shared" si="20"/>
        <v>-101</v>
      </c>
      <c r="L43" s="1">
        <f t="shared" si="4"/>
        <v>1142</v>
      </c>
      <c r="M43" s="1">
        <v>96</v>
      </c>
      <c r="N43" s="1">
        <v>372.19999999999982</v>
      </c>
      <c r="O43" s="1">
        <f t="shared" si="5"/>
        <v>228.4</v>
      </c>
      <c r="P43" s="5">
        <f t="shared" si="21"/>
        <v>591.80000000000018</v>
      </c>
      <c r="Q43" s="5">
        <f t="shared" si="22"/>
        <v>591.80000000000018</v>
      </c>
      <c r="R43" s="5"/>
      <c r="S43" s="5"/>
      <c r="T43" s="1"/>
      <c r="U43" s="1">
        <f t="shared" si="8"/>
        <v>10</v>
      </c>
      <c r="V43" s="1">
        <f t="shared" si="9"/>
        <v>7.4089316987740794</v>
      </c>
      <c r="W43" s="1">
        <v>236.2</v>
      </c>
      <c r="X43" s="1">
        <v>244.6</v>
      </c>
      <c r="Y43" s="1">
        <v>217.8</v>
      </c>
      <c r="Z43" s="1">
        <v>229.6</v>
      </c>
      <c r="AA43" s="1">
        <v>225.6</v>
      </c>
      <c r="AB43" s="1">
        <v>217.4</v>
      </c>
      <c r="AC43" s="1"/>
      <c r="AD43" s="1">
        <f t="shared" si="10"/>
        <v>237</v>
      </c>
      <c r="AE43" s="1">
        <f t="shared" si="11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39</v>
      </c>
      <c r="C44" s="1"/>
      <c r="D44" s="1">
        <v>160</v>
      </c>
      <c r="E44" s="1"/>
      <c r="F44" s="1">
        <v>160</v>
      </c>
      <c r="G44" s="6">
        <v>0.45</v>
      </c>
      <c r="H44" s="1">
        <v>50</v>
      </c>
      <c r="I44" s="1" t="s">
        <v>33</v>
      </c>
      <c r="J44" s="1"/>
      <c r="K44" s="1">
        <f t="shared" si="20"/>
        <v>0</v>
      </c>
      <c r="L44" s="1">
        <f t="shared" si="4"/>
        <v>0</v>
      </c>
      <c r="M44" s="1"/>
      <c r="N44" s="1"/>
      <c r="O44" s="1">
        <f t="shared" si="5"/>
        <v>0</v>
      </c>
      <c r="P44" s="5"/>
      <c r="Q44" s="5">
        <f t="shared" si="22"/>
        <v>0</v>
      </c>
      <c r="R44" s="5"/>
      <c r="S44" s="5"/>
      <c r="T44" s="1"/>
      <c r="U44" s="1" t="e">
        <f t="shared" si="8"/>
        <v>#DIV/0!</v>
      </c>
      <c r="V44" s="1" t="e">
        <f t="shared" si="9"/>
        <v>#DIV/0!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 t="s">
        <v>56</v>
      </c>
      <c r="AD44" s="1">
        <f t="shared" si="10"/>
        <v>0</v>
      </c>
      <c r="AE44" s="1">
        <f t="shared" si="11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39</v>
      </c>
      <c r="C45" s="1">
        <v>233</v>
      </c>
      <c r="D45" s="1">
        <v>1914</v>
      </c>
      <c r="E45" s="1">
        <v>366</v>
      </c>
      <c r="F45" s="1">
        <v>1544</v>
      </c>
      <c r="G45" s="6">
        <v>0.4</v>
      </c>
      <c r="H45" s="1">
        <v>45</v>
      </c>
      <c r="I45" s="1" t="s">
        <v>33</v>
      </c>
      <c r="J45" s="1">
        <v>793</v>
      </c>
      <c r="K45" s="1">
        <f t="shared" si="20"/>
        <v>-427</v>
      </c>
      <c r="L45" s="1">
        <f t="shared" si="4"/>
        <v>246</v>
      </c>
      <c r="M45" s="1">
        <v>120</v>
      </c>
      <c r="N45" s="1"/>
      <c r="O45" s="1">
        <f t="shared" si="5"/>
        <v>49.2</v>
      </c>
      <c r="P45" s="5"/>
      <c r="Q45" s="5">
        <f t="shared" si="22"/>
        <v>0</v>
      </c>
      <c r="R45" s="5"/>
      <c r="S45" s="5"/>
      <c r="T45" s="1"/>
      <c r="U45" s="1">
        <f t="shared" si="8"/>
        <v>31.382113821138208</v>
      </c>
      <c r="V45" s="1">
        <f t="shared" si="9"/>
        <v>31.382113821138208</v>
      </c>
      <c r="W45" s="1">
        <v>155</v>
      </c>
      <c r="X45" s="1">
        <v>198.2</v>
      </c>
      <c r="Y45" s="1">
        <v>138</v>
      </c>
      <c r="Z45" s="1">
        <v>148.4</v>
      </c>
      <c r="AA45" s="1">
        <v>177.4</v>
      </c>
      <c r="AB45" s="1">
        <v>165.8</v>
      </c>
      <c r="AC45" s="16" t="s">
        <v>71</v>
      </c>
      <c r="AD45" s="1">
        <f t="shared" si="10"/>
        <v>0</v>
      </c>
      <c r="AE45" s="1">
        <f t="shared" si="11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85</v>
      </c>
      <c r="B46" s="10" t="s">
        <v>39</v>
      </c>
      <c r="C46" s="10"/>
      <c r="D46" s="10">
        <v>330</v>
      </c>
      <c r="E46" s="10">
        <v>330</v>
      </c>
      <c r="F46" s="10"/>
      <c r="G46" s="11">
        <v>0</v>
      </c>
      <c r="H46" s="10" t="e">
        <v>#N/A</v>
      </c>
      <c r="I46" s="10" t="s">
        <v>48</v>
      </c>
      <c r="J46" s="10">
        <v>330</v>
      </c>
      <c r="K46" s="10">
        <f t="shared" si="20"/>
        <v>0</v>
      </c>
      <c r="L46" s="10">
        <f t="shared" si="4"/>
        <v>0</v>
      </c>
      <c r="M46" s="10">
        <v>330</v>
      </c>
      <c r="N46" s="10"/>
      <c r="O46" s="10">
        <f t="shared" si="5"/>
        <v>0</v>
      </c>
      <c r="P46" s="12"/>
      <c r="Q46" s="12"/>
      <c r="R46" s="12"/>
      <c r="S46" s="12"/>
      <c r="T46" s="10"/>
      <c r="U46" s="10" t="e">
        <f t="shared" si="8"/>
        <v>#DIV/0!</v>
      </c>
      <c r="V46" s="10" t="e">
        <f t="shared" si="9"/>
        <v>#DIV/0!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/>
      <c r="AD46" s="10">
        <f t="shared" si="10"/>
        <v>0</v>
      </c>
      <c r="AE46" s="10">
        <f t="shared" si="11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32</v>
      </c>
      <c r="C47" s="1">
        <v>522.73900000000003</v>
      </c>
      <c r="D47" s="1">
        <v>172.209</v>
      </c>
      <c r="E47" s="1">
        <v>265.15699999999998</v>
      </c>
      <c r="F47" s="1">
        <v>393.08699999999999</v>
      </c>
      <c r="G47" s="6">
        <v>1</v>
      </c>
      <c r="H47" s="1">
        <v>45</v>
      </c>
      <c r="I47" s="1" t="s">
        <v>33</v>
      </c>
      <c r="J47" s="1">
        <v>256.8</v>
      </c>
      <c r="K47" s="1">
        <f t="shared" si="20"/>
        <v>8.3569999999999709</v>
      </c>
      <c r="L47" s="1">
        <f t="shared" si="4"/>
        <v>265.15699999999998</v>
      </c>
      <c r="M47" s="1"/>
      <c r="N47" s="1">
        <v>143.7052000000003</v>
      </c>
      <c r="O47" s="1">
        <f t="shared" si="5"/>
        <v>53.031399999999998</v>
      </c>
      <c r="P47" s="5"/>
      <c r="Q47" s="5">
        <f>P47-R47</f>
        <v>0</v>
      </c>
      <c r="R47" s="5"/>
      <c r="S47" s="5"/>
      <c r="T47" s="1"/>
      <c r="U47" s="1">
        <f t="shared" si="8"/>
        <v>10.122157815935472</v>
      </c>
      <c r="V47" s="1">
        <f t="shared" si="9"/>
        <v>10.122157815935472</v>
      </c>
      <c r="W47" s="1">
        <v>61.749400000000001</v>
      </c>
      <c r="X47" s="1">
        <v>59.744199999999999</v>
      </c>
      <c r="Y47" s="1">
        <v>75.618399999999994</v>
      </c>
      <c r="Z47" s="1">
        <v>77.100400000000008</v>
      </c>
      <c r="AA47" s="1">
        <v>72.625599999999991</v>
      </c>
      <c r="AB47" s="1">
        <v>69.493799999999993</v>
      </c>
      <c r="AC47" s="1"/>
      <c r="AD47" s="1">
        <f t="shared" si="10"/>
        <v>0</v>
      </c>
      <c r="AE47" s="1">
        <f t="shared" si="11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87</v>
      </c>
      <c r="B48" s="13" t="s">
        <v>39</v>
      </c>
      <c r="C48" s="13"/>
      <c r="D48" s="13">
        <v>240</v>
      </c>
      <c r="E48" s="13">
        <v>240</v>
      </c>
      <c r="F48" s="13"/>
      <c r="G48" s="14">
        <v>0</v>
      </c>
      <c r="H48" s="13">
        <v>45</v>
      </c>
      <c r="I48" s="13" t="s">
        <v>33</v>
      </c>
      <c r="J48" s="13">
        <v>240</v>
      </c>
      <c r="K48" s="13">
        <f t="shared" si="20"/>
        <v>0</v>
      </c>
      <c r="L48" s="13">
        <f t="shared" si="4"/>
        <v>0</v>
      </c>
      <c r="M48" s="13">
        <v>240</v>
      </c>
      <c r="N48" s="13"/>
      <c r="O48" s="13">
        <f t="shared" si="5"/>
        <v>0</v>
      </c>
      <c r="P48" s="15"/>
      <c r="Q48" s="15"/>
      <c r="R48" s="15"/>
      <c r="S48" s="15"/>
      <c r="T48" s="13"/>
      <c r="U48" s="13" t="e">
        <f t="shared" si="8"/>
        <v>#DIV/0!</v>
      </c>
      <c r="V48" s="13" t="e">
        <f t="shared" si="9"/>
        <v>#DIV/0!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 t="s">
        <v>54</v>
      </c>
      <c r="AD48" s="13">
        <f t="shared" si="10"/>
        <v>0</v>
      </c>
      <c r="AE48" s="13">
        <f t="shared" si="11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88</v>
      </c>
      <c r="B49" s="10" t="s">
        <v>39</v>
      </c>
      <c r="C49" s="10"/>
      <c r="D49" s="10">
        <v>440</v>
      </c>
      <c r="E49" s="10">
        <v>440</v>
      </c>
      <c r="F49" s="10"/>
      <c r="G49" s="11">
        <v>0</v>
      </c>
      <c r="H49" s="10" t="e">
        <v>#N/A</v>
      </c>
      <c r="I49" s="10" t="s">
        <v>48</v>
      </c>
      <c r="J49" s="10">
        <v>440</v>
      </c>
      <c r="K49" s="10">
        <f t="shared" si="20"/>
        <v>0</v>
      </c>
      <c r="L49" s="10">
        <f t="shared" si="4"/>
        <v>0</v>
      </c>
      <c r="M49" s="10">
        <v>440</v>
      </c>
      <c r="N49" s="10"/>
      <c r="O49" s="10">
        <f t="shared" si="5"/>
        <v>0</v>
      </c>
      <c r="P49" s="12"/>
      <c r="Q49" s="12"/>
      <c r="R49" s="12"/>
      <c r="S49" s="12"/>
      <c r="T49" s="10"/>
      <c r="U49" s="10" t="e">
        <f t="shared" si="8"/>
        <v>#DIV/0!</v>
      </c>
      <c r="V49" s="10" t="e">
        <f t="shared" si="9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/>
      <c r="AD49" s="10">
        <f t="shared" si="10"/>
        <v>0</v>
      </c>
      <c r="AE49" s="10">
        <f t="shared" si="11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39</v>
      </c>
      <c r="C50" s="1">
        <v>259.89999999999998</v>
      </c>
      <c r="D50" s="1">
        <v>216</v>
      </c>
      <c r="E50" s="1">
        <v>201</v>
      </c>
      <c r="F50" s="1">
        <v>199.9</v>
      </c>
      <c r="G50" s="6">
        <v>0.35</v>
      </c>
      <c r="H50" s="1">
        <v>40</v>
      </c>
      <c r="I50" s="1" t="s">
        <v>33</v>
      </c>
      <c r="J50" s="1">
        <v>224</v>
      </c>
      <c r="K50" s="1">
        <f t="shared" si="20"/>
        <v>-23</v>
      </c>
      <c r="L50" s="1">
        <f t="shared" si="4"/>
        <v>201</v>
      </c>
      <c r="M50" s="1"/>
      <c r="N50" s="1">
        <v>53.200000000000017</v>
      </c>
      <c r="O50" s="1">
        <f t="shared" si="5"/>
        <v>40.200000000000003</v>
      </c>
      <c r="P50" s="5">
        <f t="shared" ref="P50:P55" si="23">10*O50-N50-F50</f>
        <v>148.89999999999995</v>
      </c>
      <c r="Q50" s="5">
        <f t="shared" ref="Q50:Q55" si="24">P50-R50</f>
        <v>148.89999999999995</v>
      </c>
      <c r="R50" s="5"/>
      <c r="S50" s="5"/>
      <c r="T50" s="1"/>
      <c r="U50" s="1">
        <f t="shared" si="8"/>
        <v>10</v>
      </c>
      <c r="V50" s="1">
        <f t="shared" si="9"/>
        <v>6.2960199004975124</v>
      </c>
      <c r="W50" s="1">
        <v>40.200000000000003</v>
      </c>
      <c r="X50" s="1">
        <v>41.4</v>
      </c>
      <c r="Y50" s="1">
        <v>39.4</v>
      </c>
      <c r="Z50" s="1">
        <v>43.2</v>
      </c>
      <c r="AA50" s="1">
        <v>43.2</v>
      </c>
      <c r="AB50" s="1">
        <v>40.619999999999997</v>
      </c>
      <c r="AC50" s="1"/>
      <c r="AD50" s="1">
        <f t="shared" si="10"/>
        <v>52</v>
      </c>
      <c r="AE50" s="1">
        <f t="shared" si="11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32</v>
      </c>
      <c r="C51" s="1">
        <v>50.951999999999998</v>
      </c>
      <c r="D51" s="1">
        <v>38.383000000000003</v>
      </c>
      <c r="E51" s="1">
        <v>41.018999999999998</v>
      </c>
      <c r="F51" s="1">
        <v>37.639000000000003</v>
      </c>
      <c r="G51" s="6">
        <v>1</v>
      </c>
      <c r="H51" s="1">
        <v>40</v>
      </c>
      <c r="I51" s="1" t="s">
        <v>33</v>
      </c>
      <c r="J51" s="1">
        <v>53.2</v>
      </c>
      <c r="K51" s="1">
        <f t="shared" si="20"/>
        <v>-12.181000000000004</v>
      </c>
      <c r="L51" s="1">
        <f t="shared" si="4"/>
        <v>41.018999999999998</v>
      </c>
      <c r="M51" s="1"/>
      <c r="N51" s="1">
        <v>10</v>
      </c>
      <c r="O51" s="1">
        <f t="shared" si="5"/>
        <v>8.2037999999999993</v>
      </c>
      <c r="P51" s="5">
        <f t="shared" si="23"/>
        <v>34.398999999999994</v>
      </c>
      <c r="Q51" s="5">
        <f t="shared" si="24"/>
        <v>34.398999999999994</v>
      </c>
      <c r="R51" s="5"/>
      <c r="S51" s="5"/>
      <c r="T51" s="1"/>
      <c r="U51" s="1">
        <f t="shared" si="8"/>
        <v>10</v>
      </c>
      <c r="V51" s="1">
        <f t="shared" si="9"/>
        <v>5.8069431239181855</v>
      </c>
      <c r="W51" s="1">
        <v>7.6664000000000003</v>
      </c>
      <c r="X51" s="1">
        <v>7.8041999999999998</v>
      </c>
      <c r="Y51" s="1">
        <v>5.3849999999999998</v>
      </c>
      <c r="Z51" s="1">
        <v>5.1093999999999999</v>
      </c>
      <c r="AA51" s="1">
        <v>8.9540000000000006</v>
      </c>
      <c r="AB51" s="1">
        <v>9.2279999999999998</v>
      </c>
      <c r="AC51" s="1"/>
      <c r="AD51" s="1">
        <f t="shared" si="10"/>
        <v>34</v>
      </c>
      <c r="AE51" s="1">
        <f t="shared" si="11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39</v>
      </c>
      <c r="C52" s="1">
        <v>538</v>
      </c>
      <c r="D52" s="1">
        <v>810</v>
      </c>
      <c r="E52" s="1">
        <v>787</v>
      </c>
      <c r="F52" s="1">
        <v>451</v>
      </c>
      <c r="G52" s="6">
        <v>0.4</v>
      </c>
      <c r="H52" s="1">
        <v>40</v>
      </c>
      <c r="I52" s="1" t="s">
        <v>33</v>
      </c>
      <c r="J52" s="1">
        <v>814</v>
      </c>
      <c r="K52" s="1">
        <f t="shared" si="20"/>
        <v>-27</v>
      </c>
      <c r="L52" s="1">
        <f t="shared" si="4"/>
        <v>367</v>
      </c>
      <c r="M52" s="1">
        <v>420</v>
      </c>
      <c r="N52" s="1">
        <v>190</v>
      </c>
      <c r="O52" s="1">
        <f t="shared" si="5"/>
        <v>73.400000000000006</v>
      </c>
      <c r="P52" s="5">
        <f t="shared" si="23"/>
        <v>93</v>
      </c>
      <c r="Q52" s="5">
        <f t="shared" si="24"/>
        <v>93</v>
      </c>
      <c r="R52" s="5"/>
      <c r="S52" s="5"/>
      <c r="T52" s="1"/>
      <c r="U52" s="1">
        <f t="shared" si="8"/>
        <v>10</v>
      </c>
      <c r="V52" s="1">
        <f t="shared" si="9"/>
        <v>8.7329700272479549</v>
      </c>
      <c r="W52" s="1">
        <v>80</v>
      </c>
      <c r="X52" s="1">
        <v>83</v>
      </c>
      <c r="Y52" s="1">
        <v>90.2</v>
      </c>
      <c r="Z52" s="1">
        <v>87</v>
      </c>
      <c r="AA52" s="1">
        <v>88.8</v>
      </c>
      <c r="AB52" s="1">
        <v>100</v>
      </c>
      <c r="AC52" s="1"/>
      <c r="AD52" s="1">
        <f t="shared" si="10"/>
        <v>37</v>
      </c>
      <c r="AE52" s="1">
        <f t="shared" si="11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39</v>
      </c>
      <c r="C53" s="1">
        <v>882</v>
      </c>
      <c r="D53" s="1">
        <v>918</v>
      </c>
      <c r="E53" s="1">
        <v>835</v>
      </c>
      <c r="F53" s="1">
        <v>767</v>
      </c>
      <c r="G53" s="6">
        <v>0.4</v>
      </c>
      <c r="H53" s="1">
        <v>45</v>
      </c>
      <c r="I53" s="1" t="s">
        <v>33</v>
      </c>
      <c r="J53" s="1">
        <v>850</v>
      </c>
      <c r="K53" s="1">
        <f t="shared" si="20"/>
        <v>-15</v>
      </c>
      <c r="L53" s="1">
        <f t="shared" si="4"/>
        <v>679</v>
      </c>
      <c r="M53" s="1">
        <v>156</v>
      </c>
      <c r="N53" s="1">
        <v>351.40000000000009</v>
      </c>
      <c r="O53" s="1">
        <f t="shared" si="5"/>
        <v>135.80000000000001</v>
      </c>
      <c r="P53" s="5">
        <f t="shared" si="23"/>
        <v>239.59999999999991</v>
      </c>
      <c r="Q53" s="5">
        <f t="shared" si="24"/>
        <v>239.59999999999991</v>
      </c>
      <c r="R53" s="5"/>
      <c r="S53" s="5"/>
      <c r="T53" s="1"/>
      <c r="U53" s="1">
        <f t="shared" si="8"/>
        <v>10</v>
      </c>
      <c r="V53" s="1">
        <f t="shared" si="9"/>
        <v>8.2356406480117812</v>
      </c>
      <c r="W53" s="1">
        <v>146.4</v>
      </c>
      <c r="X53" s="1">
        <v>145.4</v>
      </c>
      <c r="Y53" s="1">
        <v>146.4</v>
      </c>
      <c r="Z53" s="1">
        <v>145.6</v>
      </c>
      <c r="AA53" s="1">
        <v>163.80000000000001</v>
      </c>
      <c r="AB53" s="1">
        <v>180.08</v>
      </c>
      <c r="AC53" s="1"/>
      <c r="AD53" s="1">
        <f t="shared" si="10"/>
        <v>96</v>
      </c>
      <c r="AE53" s="1">
        <f t="shared" si="11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32</v>
      </c>
      <c r="C54" s="1">
        <v>93.132999999999996</v>
      </c>
      <c r="D54" s="1">
        <v>30.193999999999999</v>
      </c>
      <c r="E54" s="1">
        <v>70.808999999999997</v>
      </c>
      <c r="F54" s="1">
        <v>40.271999999999998</v>
      </c>
      <c r="G54" s="6">
        <v>1</v>
      </c>
      <c r="H54" s="1">
        <v>40</v>
      </c>
      <c r="I54" s="1" t="s">
        <v>33</v>
      </c>
      <c r="J54" s="1">
        <v>73.2</v>
      </c>
      <c r="K54" s="1">
        <f t="shared" si="20"/>
        <v>-2.3910000000000053</v>
      </c>
      <c r="L54" s="1">
        <f t="shared" si="4"/>
        <v>70.808999999999997</v>
      </c>
      <c r="M54" s="1"/>
      <c r="N54" s="1"/>
      <c r="O54" s="1">
        <f t="shared" si="5"/>
        <v>14.161799999999999</v>
      </c>
      <c r="P54" s="5">
        <f>9.5*O54-N54-F54</f>
        <v>94.265100000000018</v>
      </c>
      <c r="Q54" s="5">
        <f t="shared" si="24"/>
        <v>94.265100000000018</v>
      </c>
      <c r="R54" s="5"/>
      <c r="S54" s="5"/>
      <c r="T54" s="1"/>
      <c r="U54" s="1">
        <f t="shared" si="8"/>
        <v>9.5000000000000018</v>
      </c>
      <c r="V54" s="1">
        <f t="shared" si="9"/>
        <v>2.8437063085201033</v>
      </c>
      <c r="W54" s="1">
        <v>9.18</v>
      </c>
      <c r="X54" s="1">
        <v>9.4786000000000001</v>
      </c>
      <c r="Y54" s="1">
        <v>13.184799999999999</v>
      </c>
      <c r="Z54" s="1">
        <v>12.467000000000001</v>
      </c>
      <c r="AA54" s="1">
        <v>8.3230000000000004</v>
      </c>
      <c r="AB54" s="1">
        <v>10.4756</v>
      </c>
      <c r="AC54" s="1"/>
      <c r="AD54" s="1">
        <f t="shared" si="10"/>
        <v>94</v>
      </c>
      <c r="AE54" s="1">
        <f t="shared" si="11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39</v>
      </c>
      <c r="C55" s="1">
        <v>340</v>
      </c>
      <c r="D55" s="1">
        <v>414</v>
      </c>
      <c r="E55" s="1">
        <v>275</v>
      </c>
      <c r="F55" s="1">
        <v>422</v>
      </c>
      <c r="G55" s="6">
        <v>0.35</v>
      </c>
      <c r="H55" s="1">
        <v>40</v>
      </c>
      <c r="I55" s="1" t="s">
        <v>33</v>
      </c>
      <c r="J55" s="1">
        <v>276</v>
      </c>
      <c r="K55" s="1">
        <f t="shared" si="20"/>
        <v>-1</v>
      </c>
      <c r="L55" s="1">
        <f t="shared" si="4"/>
        <v>275</v>
      </c>
      <c r="M55" s="1"/>
      <c r="N55" s="1"/>
      <c r="O55" s="1">
        <f t="shared" si="5"/>
        <v>55</v>
      </c>
      <c r="P55" s="5">
        <f t="shared" si="23"/>
        <v>128</v>
      </c>
      <c r="Q55" s="5">
        <f t="shared" si="24"/>
        <v>128</v>
      </c>
      <c r="R55" s="5"/>
      <c r="S55" s="5"/>
      <c r="T55" s="1"/>
      <c r="U55" s="1">
        <f t="shared" si="8"/>
        <v>10</v>
      </c>
      <c r="V55" s="1">
        <f t="shared" si="9"/>
        <v>7.6727272727272728</v>
      </c>
      <c r="W55" s="1">
        <v>52</v>
      </c>
      <c r="X55" s="1">
        <v>54</v>
      </c>
      <c r="Y55" s="1">
        <v>54.6</v>
      </c>
      <c r="Z55" s="1">
        <v>54.6</v>
      </c>
      <c r="AA55" s="1">
        <v>60.8</v>
      </c>
      <c r="AB55" s="1">
        <v>61.4</v>
      </c>
      <c r="AC55" s="1" t="s">
        <v>45</v>
      </c>
      <c r="AD55" s="1">
        <f t="shared" si="10"/>
        <v>45</v>
      </c>
      <c r="AE55" s="1">
        <f t="shared" si="11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95</v>
      </c>
      <c r="B56" s="10" t="s">
        <v>39</v>
      </c>
      <c r="C56" s="10"/>
      <c r="D56" s="10">
        <v>56</v>
      </c>
      <c r="E56" s="10">
        <v>56</v>
      </c>
      <c r="F56" s="10"/>
      <c r="G56" s="11">
        <v>0</v>
      </c>
      <c r="H56" s="10" t="e">
        <v>#N/A</v>
      </c>
      <c r="I56" s="10" t="s">
        <v>48</v>
      </c>
      <c r="J56" s="10">
        <v>56</v>
      </c>
      <c r="K56" s="10">
        <f t="shared" si="20"/>
        <v>0</v>
      </c>
      <c r="L56" s="10">
        <f t="shared" si="4"/>
        <v>0</v>
      </c>
      <c r="M56" s="10">
        <v>56</v>
      </c>
      <c r="N56" s="10"/>
      <c r="O56" s="10">
        <f t="shared" si="5"/>
        <v>0</v>
      </c>
      <c r="P56" s="12"/>
      <c r="Q56" s="12"/>
      <c r="R56" s="12"/>
      <c r="S56" s="12"/>
      <c r="T56" s="10"/>
      <c r="U56" s="10" t="e">
        <f t="shared" si="8"/>
        <v>#DIV/0!</v>
      </c>
      <c r="V56" s="10" t="e">
        <f t="shared" si="9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/>
      <c r="AD56" s="10">
        <f t="shared" si="10"/>
        <v>0</v>
      </c>
      <c r="AE56" s="10">
        <f t="shared" si="11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39</v>
      </c>
      <c r="C57" s="1">
        <v>359</v>
      </c>
      <c r="D57" s="1">
        <v>870</v>
      </c>
      <c r="E57" s="1">
        <v>453</v>
      </c>
      <c r="F57" s="1">
        <v>696</v>
      </c>
      <c r="G57" s="6">
        <v>0.4</v>
      </c>
      <c r="H57" s="1">
        <v>40</v>
      </c>
      <c r="I57" s="1" t="s">
        <v>33</v>
      </c>
      <c r="J57" s="1">
        <v>461</v>
      </c>
      <c r="K57" s="1">
        <f t="shared" si="20"/>
        <v>-8</v>
      </c>
      <c r="L57" s="1">
        <f t="shared" si="4"/>
        <v>303</v>
      </c>
      <c r="M57" s="1">
        <v>150</v>
      </c>
      <c r="N57" s="1"/>
      <c r="O57" s="1">
        <f t="shared" si="5"/>
        <v>60.6</v>
      </c>
      <c r="P57" s="5"/>
      <c r="Q57" s="5">
        <f t="shared" ref="Q57:Q59" si="25">P57-R57</f>
        <v>0</v>
      </c>
      <c r="R57" s="5"/>
      <c r="S57" s="5"/>
      <c r="T57" s="1"/>
      <c r="U57" s="1">
        <f t="shared" si="8"/>
        <v>11.485148514851485</v>
      </c>
      <c r="V57" s="1">
        <f t="shared" si="9"/>
        <v>11.485148514851485</v>
      </c>
      <c r="W57" s="1">
        <v>75.599999999999994</v>
      </c>
      <c r="X57" s="1">
        <v>84.4</v>
      </c>
      <c r="Y57" s="1">
        <v>76.8</v>
      </c>
      <c r="Z57" s="1">
        <v>70.400000000000006</v>
      </c>
      <c r="AA57" s="1">
        <v>66.400000000000006</v>
      </c>
      <c r="AB57" s="1">
        <v>69.400000000000006</v>
      </c>
      <c r="AC57" s="1" t="s">
        <v>45</v>
      </c>
      <c r="AD57" s="1">
        <f t="shared" si="10"/>
        <v>0</v>
      </c>
      <c r="AE57" s="1">
        <f t="shared" si="11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226.874</v>
      </c>
      <c r="D58" s="1">
        <v>129.24</v>
      </c>
      <c r="E58" s="1">
        <v>145.30199999999999</v>
      </c>
      <c r="F58" s="1">
        <v>177.02</v>
      </c>
      <c r="G58" s="6">
        <v>1</v>
      </c>
      <c r="H58" s="1">
        <v>50</v>
      </c>
      <c r="I58" s="1" t="s">
        <v>33</v>
      </c>
      <c r="J58" s="1">
        <v>142.6</v>
      </c>
      <c r="K58" s="1">
        <f t="shared" si="20"/>
        <v>2.7019999999999982</v>
      </c>
      <c r="L58" s="1">
        <f t="shared" si="4"/>
        <v>145.30199999999999</v>
      </c>
      <c r="M58" s="1"/>
      <c r="N58" s="1">
        <v>24.05580000000003</v>
      </c>
      <c r="O58" s="1">
        <f t="shared" si="5"/>
        <v>29.060399999999998</v>
      </c>
      <c r="P58" s="5">
        <f t="shared" ref="P58:P59" si="26">10*O58-N58-F58</f>
        <v>89.528199999999941</v>
      </c>
      <c r="Q58" s="5">
        <f t="shared" si="25"/>
        <v>89.528199999999941</v>
      </c>
      <c r="R58" s="5"/>
      <c r="S58" s="5"/>
      <c r="T58" s="1"/>
      <c r="U58" s="1">
        <f t="shared" si="8"/>
        <v>10</v>
      </c>
      <c r="V58" s="1">
        <f t="shared" si="9"/>
        <v>6.9192371749872699</v>
      </c>
      <c r="W58" s="1">
        <v>27.027799999999999</v>
      </c>
      <c r="X58" s="1">
        <v>30.035</v>
      </c>
      <c r="Y58" s="1">
        <v>31.172799999999999</v>
      </c>
      <c r="Z58" s="1">
        <v>31.885999999999999</v>
      </c>
      <c r="AA58" s="1">
        <v>39.8414</v>
      </c>
      <c r="AB58" s="1">
        <v>44.476199999999999</v>
      </c>
      <c r="AC58" s="1"/>
      <c r="AD58" s="1">
        <f t="shared" si="10"/>
        <v>90</v>
      </c>
      <c r="AE58" s="1">
        <f t="shared" si="11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521.06299999999999</v>
      </c>
      <c r="D59" s="1">
        <v>302.71600000000001</v>
      </c>
      <c r="E59" s="1">
        <v>292.46199999999999</v>
      </c>
      <c r="F59" s="1">
        <v>469.322</v>
      </c>
      <c r="G59" s="6">
        <v>1</v>
      </c>
      <c r="H59" s="1">
        <v>50</v>
      </c>
      <c r="I59" s="1" t="s">
        <v>33</v>
      </c>
      <c r="J59" s="1">
        <v>288.10000000000002</v>
      </c>
      <c r="K59" s="1">
        <f t="shared" si="20"/>
        <v>4.3619999999999663</v>
      </c>
      <c r="L59" s="1">
        <f t="shared" si="4"/>
        <v>292.46199999999999</v>
      </c>
      <c r="M59" s="1"/>
      <c r="N59" s="1"/>
      <c r="O59" s="1">
        <f t="shared" si="5"/>
        <v>58.492399999999996</v>
      </c>
      <c r="P59" s="5">
        <f t="shared" si="26"/>
        <v>115.60199999999998</v>
      </c>
      <c r="Q59" s="5">
        <f t="shared" si="25"/>
        <v>115.60199999999998</v>
      </c>
      <c r="R59" s="5"/>
      <c r="S59" s="5"/>
      <c r="T59" s="1"/>
      <c r="U59" s="1">
        <f t="shared" si="8"/>
        <v>10</v>
      </c>
      <c r="V59" s="1">
        <f t="shared" si="9"/>
        <v>8.0236406781051901</v>
      </c>
      <c r="W59" s="1">
        <v>63.779200000000003</v>
      </c>
      <c r="X59" s="1">
        <v>74.234400000000008</v>
      </c>
      <c r="Y59" s="1">
        <v>77.690200000000004</v>
      </c>
      <c r="Z59" s="1">
        <v>82.230999999999995</v>
      </c>
      <c r="AA59" s="1">
        <v>89.19980000000001</v>
      </c>
      <c r="AB59" s="1">
        <v>84.753200000000007</v>
      </c>
      <c r="AC59" s="1"/>
      <c r="AD59" s="1">
        <f t="shared" si="10"/>
        <v>116</v>
      </c>
      <c r="AE59" s="1">
        <f t="shared" si="11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99</v>
      </c>
      <c r="B60" s="13" t="s">
        <v>32</v>
      </c>
      <c r="C60" s="13"/>
      <c r="D60" s="13"/>
      <c r="E60" s="13"/>
      <c r="F60" s="13"/>
      <c r="G60" s="14">
        <v>0</v>
      </c>
      <c r="H60" s="13">
        <v>40</v>
      </c>
      <c r="I60" s="13" t="s">
        <v>33</v>
      </c>
      <c r="J60" s="13"/>
      <c r="K60" s="13">
        <f t="shared" si="20"/>
        <v>0</v>
      </c>
      <c r="L60" s="13">
        <f t="shared" si="4"/>
        <v>0</v>
      </c>
      <c r="M60" s="13"/>
      <c r="N60" s="13"/>
      <c r="O60" s="13">
        <f t="shared" si="5"/>
        <v>0</v>
      </c>
      <c r="P60" s="15"/>
      <c r="Q60" s="15"/>
      <c r="R60" s="15"/>
      <c r="S60" s="15"/>
      <c r="T60" s="13"/>
      <c r="U60" s="13" t="e">
        <f t="shared" si="8"/>
        <v>#DIV/0!</v>
      </c>
      <c r="V60" s="13" t="e">
        <f t="shared" si="9"/>
        <v>#DIV/0!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 t="s">
        <v>54</v>
      </c>
      <c r="AD60" s="13">
        <f t="shared" si="10"/>
        <v>0</v>
      </c>
      <c r="AE60" s="13">
        <f t="shared" si="11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39</v>
      </c>
      <c r="C61" s="1">
        <v>175</v>
      </c>
      <c r="D61" s="1">
        <v>190</v>
      </c>
      <c r="E61" s="1">
        <v>99</v>
      </c>
      <c r="F61" s="1">
        <v>232</v>
      </c>
      <c r="G61" s="6">
        <v>0.45</v>
      </c>
      <c r="H61" s="1">
        <v>50</v>
      </c>
      <c r="I61" s="1" t="s">
        <v>33</v>
      </c>
      <c r="J61" s="1">
        <v>99</v>
      </c>
      <c r="K61" s="1">
        <f t="shared" si="20"/>
        <v>0</v>
      </c>
      <c r="L61" s="1">
        <f t="shared" si="4"/>
        <v>99</v>
      </c>
      <c r="M61" s="1"/>
      <c r="N61" s="1"/>
      <c r="O61" s="1">
        <f t="shared" si="5"/>
        <v>19.8</v>
      </c>
      <c r="P61" s="5"/>
      <c r="Q61" s="5">
        <f>P61-R61</f>
        <v>0</v>
      </c>
      <c r="R61" s="5"/>
      <c r="S61" s="5"/>
      <c r="T61" s="1"/>
      <c r="U61" s="1">
        <f t="shared" si="8"/>
        <v>11.717171717171716</v>
      </c>
      <c r="V61" s="1">
        <f t="shared" si="9"/>
        <v>11.717171717171716</v>
      </c>
      <c r="W61" s="1">
        <v>20</v>
      </c>
      <c r="X61" s="1">
        <v>17.2</v>
      </c>
      <c r="Y61" s="1">
        <v>19.2</v>
      </c>
      <c r="Z61" s="1">
        <v>21.6</v>
      </c>
      <c r="AA61" s="1">
        <v>22.6</v>
      </c>
      <c r="AB61" s="1">
        <v>21.664000000000001</v>
      </c>
      <c r="AC61" s="21" t="s">
        <v>45</v>
      </c>
      <c r="AD61" s="1">
        <f t="shared" si="10"/>
        <v>0</v>
      </c>
      <c r="AE61" s="1">
        <f t="shared" si="11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102</v>
      </c>
      <c r="B62" s="10" t="s">
        <v>39</v>
      </c>
      <c r="C62" s="10"/>
      <c r="D62" s="10">
        <v>132</v>
      </c>
      <c r="E62" s="10">
        <v>132</v>
      </c>
      <c r="F62" s="10"/>
      <c r="G62" s="11">
        <v>0</v>
      </c>
      <c r="H62" s="10" t="e">
        <v>#N/A</v>
      </c>
      <c r="I62" s="10" t="s">
        <v>48</v>
      </c>
      <c r="J62" s="10">
        <v>132</v>
      </c>
      <c r="K62" s="10">
        <f t="shared" si="20"/>
        <v>0</v>
      </c>
      <c r="L62" s="10">
        <f t="shared" si="4"/>
        <v>0</v>
      </c>
      <c r="M62" s="10">
        <v>132</v>
      </c>
      <c r="N62" s="10"/>
      <c r="O62" s="10">
        <f t="shared" si="5"/>
        <v>0</v>
      </c>
      <c r="P62" s="12"/>
      <c r="Q62" s="12"/>
      <c r="R62" s="12"/>
      <c r="S62" s="12"/>
      <c r="T62" s="10"/>
      <c r="U62" s="10" t="e">
        <f t="shared" si="8"/>
        <v>#DIV/0!</v>
      </c>
      <c r="V62" s="10" t="e">
        <f t="shared" si="9"/>
        <v>#DIV/0!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/>
      <c r="AD62" s="10">
        <f t="shared" si="10"/>
        <v>0</v>
      </c>
      <c r="AE62" s="10">
        <f t="shared" si="11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103</v>
      </c>
      <c r="B63" s="13" t="s">
        <v>32</v>
      </c>
      <c r="C63" s="13"/>
      <c r="D63" s="13"/>
      <c r="E63" s="13"/>
      <c r="F63" s="13"/>
      <c r="G63" s="14">
        <v>0</v>
      </c>
      <c r="H63" s="13">
        <v>40</v>
      </c>
      <c r="I63" s="13" t="s">
        <v>33</v>
      </c>
      <c r="J63" s="13"/>
      <c r="K63" s="13">
        <f t="shared" si="20"/>
        <v>0</v>
      </c>
      <c r="L63" s="13">
        <f t="shared" si="4"/>
        <v>0</v>
      </c>
      <c r="M63" s="13"/>
      <c r="N63" s="13"/>
      <c r="O63" s="13">
        <f t="shared" si="5"/>
        <v>0</v>
      </c>
      <c r="P63" s="15"/>
      <c r="Q63" s="15"/>
      <c r="R63" s="15"/>
      <c r="S63" s="15"/>
      <c r="T63" s="13"/>
      <c r="U63" s="13" t="e">
        <f t="shared" si="8"/>
        <v>#DIV/0!</v>
      </c>
      <c r="V63" s="13" t="e">
        <f t="shared" si="9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 t="s">
        <v>54</v>
      </c>
      <c r="AD63" s="13">
        <f t="shared" si="10"/>
        <v>0</v>
      </c>
      <c r="AE63" s="13">
        <f t="shared" si="11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39</v>
      </c>
      <c r="C64" s="1">
        <v>92</v>
      </c>
      <c r="D64" s="1">
        <v>252</v>
      </c>
      <c r="E64" s="1">
        <v>108</v>
      </c>
      <c r="F64" s="1">
        <v>199</v>
      </c>
      <c r="G64" s="6">
        <v>0.4</v>
      </c>
      <c r="H64" s="1">
        <v>40</v>
      </c>
      <c r="I64" s="1" t="s">
        <v>33</v>
      </c>
      <c r="J64" s="1">
        <v>111</v>
      </c>
      <c r="K64" s="1">
        <f t="shared" si="20"/>
        <v>-3</v>
      </c>
      <c r="L64" s="1">
        <f t="shared" si="4"/>
        <v>108</v>
      </c>
      <c r="M64" s="1"/>
      <c r="N64" s="1">
        <v>74.599999999999994</v>
      </c>
      <c r="O64" s="1">
        <f t="shared" si="5"/>
        <v>21.6</v>
      </c>
      <c r="P64" s="5"/>
      <c r="Q64" s="5">
        <f t="shared" ref="Q64:Q66" si="27">P64-R64</f>
        <v>0</v>
      </c>
      <c r="R64" s="5"/>
      <c r="S64" s="5"/>
      <c r="T64" s="1"/>
      <c r="U64" s="1">
        <f t="shared" si="8"/>
        <v>12.666666666666666</v>
      </c>
      <c r="V64" s="1">
        <f t="shared" si="9"/>
        <v>12.666666666666666</v>
      </c>
      <c r="W64" s="1">
        <v>27.6</v>
      </c>
      <c r="X64" s="1">
        <v>26.2</v>
      </c>
      <c r="Y64" s="1">
        <v>17</v>
      </c>
      <c r="Z64" s="1">
        <v>18</v>
      </c>
      <c r="AA64" s="1">
        <v>20.6</v>
      </c>
      <c r="AB64" s="1">
        <v>20.8</v>
      </c>
      <c r="AC64" s="1"/>
      <c r="AD64" s="1">
        <f t="shared" si="10"/>
        <v>0</v>
      </c>
      <c r="AE64" s="1">
        <f t="shared" si="11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103</v>
      </c>
      <c r="D65" s="1">
        <v>147</v>
      </c>
      <c r="E65" s="1">
        <v>79</v>
      </c>
      <c r="F65" s="1">
        <v>133</v>
      </c>
      <c r="G65" s="6">
        <v>0.4</v>
      </c>
      <c r="H65" s="1">
        <v>40</v>
      </c>
      <c r="I65" s="1" t="s">
        <v>33</v>
      </c>
      <c r="J65" s="1">
        <v>101</v>
      </c>
      <c r="K65" s="1">
        <f t="shared" si="20"/>
        <v>-22</v>
      </c>
      <c r="L65" s="1">
        <f t="shared" si="4"/>
        <v>79</v>
      </c>
      <c r="M65" s="1"/>
      <c r="N65" s="1">
        <v>77.600000000000023</v>
      </c>
      <c r="O65" s="1">
        <f t="shared" si="5"/>
        <v>15.8</v>
      </c>
      <c r="P65" s="5"/>
      <c r="Q65" s="5">
        <f t="shared" si="27"/>
        <v>0</v>
      </c>
      <c r="R65" s="5"/>
      <c r="S65" s="5"/>
      <c r="T65" s="1"/>
      <c r="U65" s="1">
        <f t="shared" si="8"/>
        <v>13.329113924050633</v>
      </c>
      <c r="V65" s="1">
        <f t="shared" si="9"/>
        <v>13.329113924050633</v>
      </c>
      <c r="W65" s="1">
        <v>22.6</v>
      </c>
      <c r="X65" s="1">
        <v>19.8</v>
      </c>
      <c r="Y65" s="1">
        <v>15.4</v>
      </c>
      <c r="Z65" s="1">
        <v>16.2</v>
      </c>
      <c r="AA65" s="1">
        <v>19.8</v>
      </c>
      <c r="AB65" s="1">
        <v>20</v>
      </c>
      <c r="AC65" s="1"/>
      <c r="AD65" s="1">
        <f t="shared" si="10"/>
        <v>0</v>
      </c>
      <c r="AE65" s="1">
        <f t="shared" si="11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343.48</v>
      </c>
      <c r="D66" s="1">
        <v>77.290000000000006</v>
      </c>
      <c r="E66" s="1">
        <v>186.57900000000001</v>
      </c>
      <c r="F66" s="1">
        <v>191.559</v>
      </c>
      <c r="G66" s="6">
        <v>1</v>
      </c>
      <c r="H66" s="1">
        <v>50</v>
      </c>
      <c r="I66" s="1" t="s">
        <v>33</v>
      </c>
      <c r="J66" s="1">
        <v>175.7</v>
      </c>
      <c r="K66" s="1">
        <f t="shared" si="20"/>
        <v>10.879000000000019</v>
      </c>
      <c r="L66" s="1">
        <f t="shared" si="4"/>
        <v>186.57900000000001</v>
      </c>
      <c r="M66" s="1"/>
      <c r="N66" s="1">
        <v>69.079800000000034</v>
      </c>
      <c r="O66" s="1">
        <f t="shared" si="5"/>
        <v>37.315800000000003</v>
      </c>
      <c r="P66" s="5">
        <f t="shared" ref="P66" si="28">10*O66-N66-F66</f>
        <v>112.51919999999998</v>
      </c>
      <c r="Q66" s="5">
        <f t="shared" si="27"/>
        <v>112.51919999999998</v>
      </c>
      <c r="R66" s="5"/>
      <c r="S66" s="5"/>
      <c r="T66" s="1"/>
      <c r="U66" s="1">
        <f t="shared" si="8"/>
        <v>10</v>
      </c>
      <c r="V66" s="1">
        <f t="shared" si="9"/>
        <v>6.9846767321081158</v>
      </c>
      <c r="W66" s="1">
        <v>35.903799999999997</v>
      </c>
      <c r="X66" s="1">
        <v>36.324399999999997</v>
      </c>
      <c r="Y66" s="1">
        <v>42.151400000000002</v>
      </c>
      <c r="Z66" s="1">
        <v>46.172400000000003</v>
      </c>
      <c r="AA66" s="1">
        <v>38.775599999999997</v>
      </c>
      <c r="AB66" s="1">
        <v>39.379600000000003</v>
      </c>
      <c r="AC66" s="1"/>
      <c r="AD66" s="1">
        <f t="shared" si="10"/>
        <v>113</v>
      </c>
      <c r="AE66" s="1">
        <f t="shared" si="11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39</v>
      </c>
      <c r="C67" s="10">
        <v>3</v>
      </c>
      <c r="D67" s="10"/>
      <c r="E67" s="10">
        <v>3</v>
      </c>
      <c r="F67" s="10"/>
      <c r="G67" s="11">
        <v>0</v>
      </c>
      <c r="H67" s="10" t="e">
        <v>#N/A</v>
      </c>
      <c r="I67" s="10" t="s">
        <v>48</v>
      </c>
      <c r="J67" s="10">
        <v>3</v>
      </c>
      <c r="K67" s="10">
        <f t="shared" si="20"/>
        <v>0</v>
      </c>
      <c r="L67" s="10">
        <f t="shared" si="4"/>
        <v>3</v>
      </c>
      <c r="M67" s="10"/>
      <c r="N67" s="10"/>
      <c r="O67" s="10">
        <f t="shared" si="5"/>
        <v>0.6</v>
      </c>
      <c r="P67" s="12"/>
      <c r="Q67" s="12"/>
      <c r="R67" s="12"/>
      <c r="S67" s="12"/>
      <c r="T67" s="10"/>
      <c r="U67" s="10">
        <f t="shared" si="8"/>
        <v>0</v>
      </c>
      <c r="V67" s="10">
        <f t="shared" si="9"/>
        <v>0</v>
      </c>
      <c r="W67" s="10">
        <v>0</v>
      </c>
      <c r="X67" s="10">
        <v>0</v>
      </c>
      <c r="Y67" s="10">
        <v>1</v>
      </c>
      <c r="Z67" s="10">
        <v>2</v>
      </c>
      <c r="AA67" s="10">
        <v>1</v>
      </c>
      <c r="AB67" s="10">
        <v>0</v>
      </c>
      <c r="AC67" s="10"/>
      <c r="AD67" s="10">
        <f t="shared" si="10"/>
        <v>0</v>
      </c>
      <c r="AE67" s="10">
        <f t="shared" si="11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365.73599999999999</v>
      </c>
      <c r="D68" s="1">
        <v>96.718999999999994</v>
      </c>
      <c r="E68" s="1">
        <v>227.08600000000001</v>
      </c>
      <c r="F68" s="1">
        <v>190.964</v>
      </c>
      <c r="G68" s="6">
        <v>1</v>
      </c>
      <c r="H68" s="1">
        <v>50</v>
      </c>
      <c r="I68" s="1" t="s">
        <v>33</v>
      </c>
      <c r="J68" s="1">
        <v>222.4</v>
      </c>
      <c r="K68" s="1">
        <f t="shared" ref="K68:K99" si="29">E68-J68</f>
        <v>4.686000000000007</v>
      </c>
      <c r="L68" s="1">
        <f t="shared" si="4"/>
        <v>227.08600000000001</v>
      </c>
      <c r="M68" s="1"/>
      <c r="N68" s="1">
        <v>87.648399999999924</v>
      </c>
      <c r="O68" s="1">
        <f t="shared" si="5"/>
        <v>45.417200000000001</v>
      </c>
      <c r="P68" s="5">
        <f t="shared" ref="P68:P74" si="30">10*O68-N68-F68</f>
        <v>175.5596000000001</v>
      </c>
      <c r="Q68" s="5">
        <f t="shared" ref="Q68:Q74" si="31">P68-R68</f>
        <v>175.5596000000001</v>
      </c>
      <c r="R68" s="5"/>
      <c r="S68" s="5"/>
      <c r="T68" s="1"/>
      <c r="U68" s="1">
        <f t="shared" si="8"/>
        <v>10</v>
      </c>
      <c r="V68" s="1">
        <f t="shared" si="9"/>
        <v>6.1345129158116292</v>
      </c>
      <c r="W68" s="1">
        <v>38.9696</v>
      </c>
      <c r="X68" s="1">
        <v>37.557200000000002</v>
      </c>
      <c r="Y68" s="1">
        <v>47.394399999999997</v>
      </c>
      <c r="Z68" s="1">
        <v>48.766000000000012</v>
      </c>
      <c r="AA68" s="1">
        <v>48.789000000000001</v>
      </c>
      <c r="AB68" s="1">
        <v>50.189</v>
      </c>
      <c r="AC68" s="1"/>
      <c r="AD68" s="1">
        <f t="shared" si="10"/>
        <v>176</v>
      </c>
      <c r="AE68" s="1">
        <f t="shared" si="11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93.168999999999997</v>
      </c>
      <c r="D69" s="1">
        <v>22.305</v>
      </c>
      <c r="E69" s="1">
        <v>28.052</v>
      </c>
      <c r="F69" s="1">
        <v>71.948999999999998</v>
      </c>
      <c r="G69" s="6">
        <v>1</v>
      </c>
      <c r="H69" s="1">
        <v>50</v>
      </c>
      <c r="I69" s="1" t="s">
        <v>33</v>
      </c>
      <c r="J69" s="1">
        <v>27.3</v>
      </c>
      <c r="K69" s="1">
        <f t="shared" si="29"/>
        <v>0.75199999999999889</v>
      </c>
      <c r="L69" s="1">
        <f t="shared" ref="L69:L119" si="32">E69-M69</f>
        <v>28.052</v>
      </c>
      <c r="M69" s="1"/>
      <c r="N69" s="1">
        <v>10.442600000000001</v>
      </c>
      <c r="O69" s="1">
        <f t="shared" ref="O69:O119" si="33">L69/5</f>
        <v>5.6104000000000003</v>
      </c>
      <c r="P69" s="5"/>
      <c r="Q69" s="5">
        <f t="shared" si="31"/>
        <v>0</v>
      </c>
      <c r="R69" s="5"/>
      <c r="S69" s="5"/>
      <c r="T69" s="1"/>
      <c r="U69" s="1">
        <f t="shared" ref="U69:U119" si="34">(F69+N69+P69)/O69</f>
        <v>14.685512619421074</v>
      </c>
      <c r="V69" s="1">
        <f t="shared" ref="V69:V119" si="35">(F69+N69)/O69</f>
        <v>14.685512619421074</v>
      </c>
      <c r="W69" s="1">
        <v>8.9925999999999995</v>
      </c>
      <c r="X69" s="1">
        <v>9.5325999999999986</v>
      </c>
      <c r="Y69" s="1">
        <v>8.1810000000000009</v>
      </c>
      <c r="Z69" s="1">
        <v>11.948</v>
      </c>
      <c r="AA69" s="1">
        <v>12.4442</v>
      </c>
      <c r="AB69" s="1">
        <v>10.329599999999999</v>
      </c>
      <c r="AC69" s="1" t="s">
        <v>110</v>
      </c>
      <c r="AD69" s="1">
        <f t="shared" si="10"/>
        <v>0</v>
      </c>
      <c r="AE69" s="1">
        <f t="shared" si="11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39</v>
      </c>
      <c r="C70" s="1">
        <v>237.92</v>
      </c>
      <c r="D70" s="1"/>
      <c r="E70" s="1">
        <v>104</v>
      </c>
      <c r="F70" s="1">
        <v>105.92</v>
      </c>
      <c r="G70" s="6">
        <v>0.4</v>
      </c>
      <c r="H70" s="1">
        <v>50</v>
      </c>
      <c r="I70" s="1" t="s">
        <v>33</v>
      </c>
      <c r="J70" s="1">
        <v>104</v>
      </c>
      <c r="K70" s="1">
        <f t="shared" si="29"/>
        <v>0</v>
      </c>
      <c r="L70" s="1">
        <f t="shared" si="32"/>
        <v>104</v>
      </c>
      <c r="M70" s="1"/>
      <c r="N70" s="1">
        <v>63.880000000000017</v>
      </c>
      <c r="O70" s="1">
        <f t="shared" si="33"/>
        <v>20.8</v>
      </c>
      <c r="P70" s="5">
        <f t="shared" si="30"/>
        <v>38.199999999999974</v>
      </c>
      <c r="Q70" s="5">
        <f t="shared" si="31"/>
        <v>38.199999999999974</v>
      </c>
      <c r="R70" s="5"/>
      <c r="S70" s="5"/>
      <c r="T70" s="1"/>
      <c r="U70" s="1">
        <f t="shared" si="34"/>
        <v>10</v>
      </c>
      <c r="V70" s="1">
        <f t="shared" si="35"/>
        <v>8.1634615384615383</v>
      </c>
      <c r="W70" s="1">
        <v>22.8</v>
      </c>
      <c r="X70" s="1">
        <v>20.8</v>
      </c>
      <c r="Y70" s="1">
        <v>26.163599999999999</v>
      </c>
      <c r="Z70" s="1">
        <v>30.9636</v>
      </c>
      <c r="AA70" s="1">
        <v>24.8</v>
      </c>
      <c r="AB70" s="1">
        <v>28.285</v>
      </c>
      <c r="AC70" s="1"/>
      <c r="AD70" s="1">
        <f t="shared" si="10"/>
        <v>15</v>
      </c>
      <c r="AE70" s="1">
        <f t="shared" si="11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39</v>
      </c>
      <c r="C71" s="1">
        <v>830</v>
      </c>
      <c r="D71" s="1">
        <v>726</v>
      </c>
      <c r="E71" s="1">
        <v>583</v>
      </c>
      <c r="F71" s="1">
        <v>777</v>
      </c>
      <c r="G71" s="6">
        <v>0.4</v>
      </c>
      <c r="H71" s="1">
        <v>40</v>
      </c>
      <c r="I71" s="1" t="s">
        <v>33</v>
      </c>
      <c r="J71" s="1">
        <v>614</v>
      </c>
      <c r="K71" s="1">
        <f t="shared" si="29"/>
        <v>-31</v>
      </c>
      <c r="L71" s="1">
        <f t="shared" si="32"/>
        <v>583</v>
      </c>
      <c r="M71" s="1"/>
      <c r="N71" s="1">
        <v>184.59999999999991</v>
      </c>
      <c r="O71" s="1">
        <f t="shared" si="33"/>
        <v>116.6</v>
      </c>
      <c r="P71" s="5">
        <f t="shared" si="30"/>
        <v>204.40000000000009</v>
      </c>
      <c r="Q71" s="5">
        <f t="shared" si="31"/>
        <v>204.40000000000009</v>
      </c>
      <c r="R71" s="5"/>
      <c r="S71" s="5"/>
      <c r="T71" s="1"/>
      <c r="U71" s="1">
        <f t="shared" si="34"/>
        <v>10</v>
      </c>
      <c r="V71" s="1">
        <f t="shared" si="35"/>
        <v>8.2469982847341328</v>
      </c>
      <c r="W71" s="1">
        <v>133.6</v>
      </c>
      <c r="X71" s="1">
        <v>137.19999999999999</v>
      </c>
      <c r="Y71" s="1">
        <v>124.4</v>
      </c>
      <c r="Z71" s="1">
        <v>134</v>
      </c>
      <c r="AA71" s="1">
        <v>143.19999999999999</v>
      </c>
      <c r="AB71" s="1">
        <v>135.4</v>
      </c>
      <c r="AC71" s="1"/>
      <c r="AD71" s="1">
        <f t="shared" ref="AD71:AD119" si="36">ROUND(Q71*G71,0)</f>
        <v>82</v>
      </c>
      <c r="AE71" s="1">
        <f t="shared" ref="AE71:AE119" si="37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39</v>
      </c>
      <c r="C72" s="1">
        <v>667</v>
      </c>
      <c r="D72" s="1">
        <v>606</v>
      </c>
      <c r="E72" s="1">
        <v>490</v>
      </c>
      <c r="F72" s="1">
        <v>637</v>
      </c>
      <c r="G72" s="6">
        <v>0.4</v>
      </c>
      <c r="H72" s="1">
        <v>40</v>
      </c>
      <c r="I72" s="1" t="s">
        <v>33</v>
      </c>
      <c r="J72" s="1">
        <v>526</v>
      </c>
      <c r="K72" s="1">
        <f t="shared" si="29"/>
        <v>-36</v>
      </c>
      <c r="L72" s="1">
        <f t="shared" si="32"/>
        <v>490</v>
      </c>
      <c r="M72" s="1"/>
      <c r="N72" s="1">
        <v>182.59999999999991</v>
      </c>
      <c r="O72" s="1">
        <f t="shared" si="33"/>
        <v>98</v>
      </c>
      <c r="P72" s="5">
        <f t="shared" si="30"/>
        <v>160.40000000000009</v>
      </c>
      <c r="Q72" s="5">
        <f t="shared" si="31"/>
        <v>160.40000000000009</v>
      </c>
      <c r="R72" s="5"/>
      <c r="S72" s="5"/>
      <c r="T72" s="1"/>
      <c r="U72" s="1">
        <f t="shared" si="34"/>
        <v>10</v>
      </c>
      <c r="V72" s="1">
        <f t="shared" si="35"/>
        <v>8.3632653061224485</v>
      </c>
      <c r="W72" s="1">
        <v>113.6</v>
      </c>
      <c r="X72" s="1">
        <v>114</v>
      </c>
      <c r="Y72" s="1">
        <v>99.6</v>
      </c>
      <c r="Z72" s="1">
        <v>110.4</v>
      </c>
      <c r="AA72" s="1">
        <v>113</v>
      </c>
      <c r="AB72" s="1">
        <v>101.6</v>
      </c>
      <c r="AC72" s="1"/>
      <c r="AD72" s="1">
        <f t="shared" si="36"/>
        <v>64</v>
      </c>
      <c r="AE72" s="1">
        <f t="shared" si="3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32</v>
      </c>
      <c r="C73" s="1">
        <v>206.55500000000001</v>
      </c>
      <c r="D73" s="1">
        <v>97.430999999999997</v>
      </c>
      <c r="E73" s="1">
        <v>102.73</v>
      </c>
      <c r="F73" s="1">
        <v>148.86600000000001</v>
      </c>
      <c r="G73" s="6">
        <v>1</v>
      </c>
      <c r="H73" s="1">
        <v>40</v>
      </c>
      <c r="I73" s="1" t="s">
        <v>33</v>
      </c>
      <c r="J73" s="1">
        <v>102.3</v>
      </c>
      <c r="K73" s="1">
        <f t="shared" si="29"/>
        <v>0.43000000000000682</v>
      </c>
      <c r="L73" s="1">
        <f t="shared" si="32"/>
        <v>102.73</v>
      </c>
      <c r="M73" s="1"/>
      <c r="N73" s="1">
        <v>68.09020000000001</v>
      </c>
      <c r="O73" s="1">
        <f t="shared" si="33"/>
        <v>20.545999999999999</v>
      </c>
      <c r="P73" s="5"/>
      <c r="Q73" s="5">
        <f t="shared" si="31"/>
        <v>0</v>
      </c>
      <c r="R73" s="5"/>
      <c r="S73" s="5"/>
      <c r="T73" s="1"/>
      <c r="U73" s="1">
        <f t="shared" si="34"/>
        <v>10.559534702618516</v>
      </c>
      <c r="V73" s="1">
        <f t="shared" si="35"/>
        <v>10.559534702618516</v>
      </c>
      <c r="W73" s="1">
        <v>27.156199999999998</v>
      </c>
      <c r="X73" s="1">
        <v>24.7576</v>
      </c>
      <c r="Y73" s="1">
        <v>23.6402</v>
      </c>
      <c r="Z73" s="1">
        <v>27.341000000000001</v>
      </c>
      <c r="AA73" s="1">
        <v>25.7484</v>
      </c>
      <c r="AB73" s="1">
        <v>25.803000000000001</v>
      </c>
      <c r="AC73" s="1"/>
      <c r="AD73" s="1">
        <f t="shared" si="36"/>
        <v>0</v>
      </c>
      <c r="AE73" s="1">
        <f t="shared" si="3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32</v>
      </c>
      <c r="C74" s="1">
        <v>98.218999999999994</v>
      </c>
      <c r="D74" s="1">
        <v>48.512999999999998</v>
      </c>
      <c r="E74" s="1">
        <v>63.695999999999998</v>
      </c>
      <c r="F74" s="1">
        <v>58.465000000000003</v>
      </c>
      <c r="G74" s="6">
        <v>1</v>
      </c>
      <c r="H74" s="1">
        <v>40</v>
      </c>
      <c r="I74" s="1" t="s">
        <v>33</v>
      </c>
      <c r="J74" s="1">
        <v>70</v>
      </c>
      <c r="K74" s="1">
        <f t="shared" si="29"/>
        <v>-6.304000000000002</v>
      </c>
      <c r="L74" s="1">
        <f t="shared" si="32"/>
        <v>63.695999999999998</v>
      </c>
      <c r="M74" s="1"/>
      <c r="N74" s="1">
        <v>23.817399999999981</v>
      </c>
      <c r="O74" s="1">
        <f t="shared" si="33"/>
        <v>12.7392</v>
      </c>
      <c r="P74" s="5">
        <f t="shared" si="30"/>
        <v>45.109600000000015</v>
      </c>
      <c r="Q74" s="5">
        <f t="shared" si="31"/>
        <v>45.109600000000015</v>
      </c>
      <c r="R74" s="5"/>
      <c r="S74" s="5"/>
      <c r="T74" s="1"/>
      <c r="U74" s="1">
        <f t="shared" si="34"/>
        <v>10</v>
      </c>
      <c r="V74" s="1">
        <f t="shared" si="35"/>
        <v>6.4589927153981392</v>
      </c>
      <c r="W74" s="1">
        <v>12.3904</v>
      </c>
      <c r="X74" s="1">
        <v>12.141400000000001</v>
      </c>
      <c r="Y74" s="1">
        <v>13.9682</v>
      </c>
      <c r="Z74" s="1">
        <v>14.044</v>
      </c>
      <c r="AA74" s="1">
        <v>18.956800000000001</v>
      </c>
      <c r="AB74" s="1">
        <v>19.1356</v>
      </c>
      <c r="AC74" s="1"/>
      <c r="AD74" s="1">
        <f t="shared" si="36"/>
        <v>45</v>
      </c>
      <c r="AE74" s="1">
        <f t="shared" si="3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116</v>
      </c>
      <c r="B75" s="13" t="s">
        <v>32</v>
      </c>
      <c r="C75" s="13"/>
      <c r="D75" s="13"/>
      <c r="E75" s="13"/>
      <c r="F75" s="13"/>
      <c r="G75" s="14">
        <v>0</v>
      </c>
      <c r="H75" s="13">
        <v>40</v>
      </c>
      <c r="I75" s="13" t="s">
        <v>33</v>
      </c>
      <c r="J75" s="13"/>
      <c r="K75" s="13">
        <f t="shared" si="29"/>
        <v>0</v>
      </c>
      <c r="L75" s="13">
        <f t="shared" si="32"/>
        <v>0</v>
      </c>
      <c r="M75" s="13"/>
      <c r="N75" s="13"/>
      <c r="O75" s="13">
        <f t="shared" si="33"/>
        <v>0</v>
      </c>
      <c r="P75" s="15"/>
      <c r="Q75" s="15"/>
      <c r="R75" s="15"/>
      <c r="S75" s="15"/>
      <c r="T75" s="13"/>
      <c r="U75" s="13" t="e">
        <f t="shared" si="34"/>
        <v>#DIV/0!</v>
      </c>
      <c r="V75" s="13" t="e">
        <f t="shared" si="35"/>
        <v>#DIV/0!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 t="s">
        <v>54</v>
      </c>
      <c r="AD75" s="13">
        <f t="shared" si="36"/>
        <v>0</v>
      </c>
      <c r="AE75" s="13">
        <f t="shared" si="3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117</v>
      </c>
      <c r="B76" s="10" t="s">
        <v>39</v>
      </c>
      <c r="C76" s="10"/>
      <c r="D76" s="10">
        <v>60</v>
      </c>
      <c r="E76" s="10">
        <v>60</v>
      </c>
      <c r="F76" s="10"/>
      <c r="G76" s="11">
        <v>0</v>
      </c>
      <c r="H76" s="10" t="e">
        <v>#N/A</v>
      </c>
      <c r="I76" s="10" t="s">
        <v>48</v>
      </c>
      <c r="J76" s="10">
        <v>60</v>
      </c>
      <c r="K76" s="10">
        <f t="shared" si="29"/>
        <v>0</v>
      </c>
      <c r="L76" s="10">
        <f t="shared" si="32"/>
        <v>0</v>
      </c>
      <c r="M76" s="10">
        <v>60</v>
      </c>
      <c r="N76" s="10"/>
      <c r="O76" s="10">
        <f t="shared" si="33"/>
        <v>0</v>
      </c>
      <c r="P76" s="12"/>
      <c r="Q76" s="12"/>
      <c r="R76" s="12"/>
      <c r="S76" s="12"/>
      <c r="T76" s="10"/>
      <c r="U76" s="10" t="e">
        <f t="shared" si="34"/>
        <v>#DIV/0!</v>
      </c>
      <c r="V76" s="10" t="e">
        <f t="shared" si="35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10">
        <f t="shared" si="36"/>
        <v>0</v>
      </c>
      <c r="AE76" s="10">
        <f t="shared" si="3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118</v>
      </c>
      <c r="B77" s="10" t="s">
        <v>39</v>
      </c>
      <c r="C77" s="10"/>
      <c r="D77" s="10">
        <v>120</v>
      </c>
      <c r="E77" s="10">
        <v>120</v>
      </c>
      <c r="F77" s="10"/>
      <c r="G77" s="11">
        <v>0</v>
      </c>
      <c r="H77" s="10" t="e">
        <v>#N/A</v>
      </c>
      <c r="I77" s="10" t="s">
        <v>48</v>
      </c>
      <c r="J77" s="10">
        <v>120</v>
      </c>
      <c r="K77" s="10">
        <f t="shared" si="29"/>
        <v>0</v>
      </c>
      <c r="L77" s="10">
        <f t="shared" si="32"/>
        <v>0</v>
      </c>
      <c r="M77" s="10">
        <v>120</v>
      </c>
      <c r="N77" s="10"/>
      <c r="O77" s="10">
        <f t="shared" si="33"/>
        <v>0</v>
      </c>
      <c r="P77" s="12"/>
      <c r="Q77" s="12"/>
      <c r="R77" s="12"/>
      <c r="S77" s="12"/>
      <c r="T77" s="10"/>
      <c r="U77" s="10" t="e">
        <f t="shared" si="34"/>
        <v>#DIV/0!</v>
      </c>
      <c r="V77" s="10" t="e">
        <f t="shared" si="35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/>
      <c r="AD77" s="10">
        <f t="shared" si="36"/>
        <v>0</v>
      </c>
      <c r="AE77" s="10">
        <f t="shared" si="3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119</v>
      </c>
      <c r="B78" s="10" t="s">
        <v>39</v>
      </c>
      <c r="C78" s="10"/>
      <c r="D78" s="10">
        <v>72</v>
      </c>
      <c r="E78" s="10">
        <v>72</v>
      </c>
      <c r="F78" s="10"/>
      <c r="G78" s="11">
        <v>0</v>
      </c>
      <c r="H78" s="10" t="e">
        <v>#N/A</v>
      </c>
      <c r="I78" s="10" t="s">
        <v>48</v>
      </c>
      <c r="J78" s="10">
        <v>72</v>
      </c>
      <c r="K78" s="10">
        <f t="shared" si="29"/>
        <v>0</v>
      </c>
      <c r="L78" s="10">
        <f t="shared" si="32"/>
        <v>0</v>
      </c>
      <c r="M78" s="10">
        <v>72</v>
      </c>
      <c r="N78" s="10"/>
      <c r="O78" s="10">
        <f t="shared" si="33"/>
        <v>0</v>
      </c>
      <c r="P78" s="12"/>
      <c r="Q78" s="12"/>
      <c r="R78" s="12"/>
      <c r="S78" s="12"/>
      <c r="T78" s="10"/>
      <c r="U78" s="10" t="e">
        <f t="shared" si="34"/>
        <v>#DIV/0!</v>
      </c>
      <c r="V78" s="10" t="e">
        <f t="shared" si="35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10">
        <f t="shared" si="36"/>
        <v>0</v>
      </c>
      <c r="AE78" s="10">
        <f t="shared" si="3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32</v>
      </c>
      <c r="C79" s="1">
        <v>121.505</v>
      </c>
      <c r="D79" s="1">
        <v>70.656999999999996</v>
      </c>
      <c r="E79" s="1">
        <v>78.701999999999998</v>
      </c>
      <c r="F79" s="1">
        <v>89.781999999999996</v>
      </c>
      <c r="G79" s="6">
        <v>1</v>
      </c>
      <c r="H79" s="1">
        <v>30</v>
      </c>
      <c r="I79" s="1" t="s">
        <v>33</v>
      </c>
      <c r="J79" s="1">
        <v>89.2</v>
      </c>
      <c r="K79" s="1">
        <f t="shared" si="29"/>
        <v>-10.498000000000005</v>
      </c>
      <c r="L79" s="1">
        <f t="shared" si="32"/>
        <v>78.701999999999998</v>
      </c>
      <c r="M79" s="1"/>
      <c r="N79" s="1">
        <v>50.66100000000003</v>
      </c>
      <c r="O79" s="1">
        <f t="shared" si="33"/>
        <v>15.740399999999999</v>
      </c>
      <c r="P79" s="5">
        <f t="shared" ref="P79" si="38">10*O79-N79-F79</f>
        <v>16.96099999999997</v>
      </c>
      <c r="Q79" s="5">
        <f t="shared" ref="Q79:Q80" si="39">P79-R79</f>
        <v>16.96099999999997</v>
      </c>
      <c r="R79" s="5"/>
      <c r="S79" s="5"/>
      <c r="T79" s="1"/>
      <c r="U79" s="1">
        <f t="shared" si="34"/>
        <v>10</v>
      </c>
      <c r="V79" s="1">
        <f t="shared" si="35"/>
        <v>8.9224543213641354</v>
      </c>
      <c r="W79" s="1">
        <v>16.564</v>
      </c>
      <c r="X79" s="1">
        <v>14.7224</v>
      </c>
      <c r="Y79" s="1">
        <v>16.655200000000001</v>
      </c>
      <c r="Z79" s="1">
        <v>18.373799999999999</v>
      </c>
      <c r="AA79" s="1">
        <v>16.797799999999999</v>
      </c>
      <c r="AB79" s="1">
        <v>21.542999999999999</v>
      </c>
      <c r="AC79" s="1"/>
      <c r="AD79" s="1">
        <f t="shared" si="36"/>
        <v>17</v>
      </c>
      <c r="AE79" s="1">
        <f t="shared" si="3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39</v>
      </c>
      <c r="C80" s="1"/>
      <c r="D80" s="1">
        <v>150</v>
      </c>
      <c r="E80" s="1"/>
      <c r="F80" s="1">
        <v>150</v>
      </c>
      <c r="G80" s="6">
        <v>0.6</v>
      </c>
      <c r="H80" s="1">
        <v>60</v>
      </c>
      <c r="I80" s="1" t="s">
        <v>33</v>
      </c>
      <c r="J80" s="1"/>
      <c r="K80" s="1">
        <f t="shared" si="29"/>
        <v>0</v>
      </c>
      <c r="L80" s="1">
        <f t="shared" si="32"/>
        <v>0</v>
      </c>
      <c r="M80" s="1"/>
      <c r="N80" s="1"/>
      <c r="O80" s="1">
        <f t="shared" si="33"/>
        <v>0</v>
      </c>
      <c r="P80" s="5"/>
      <c r="Q80" s="5">
        <f t="shared" si="39"/>
        <v>0</v>
      </c>
      <c r="R80" s="5"/>
      <c r="S80" s="5"/>
      <c r="T80" s="1"/>
      <c r="U80" s="1" t="e">
        <f t="shared" si="34"/>
        <v>#DIV/0!</v>
      </c>
      <c r="V80" s="1" t="e">
        <f t="shared" si="35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 t="s">
        <v>56</v>
      </c>
      <c r="AD80" s="1">
        <f t="shared" si="36"/>
        <v>0</v>
      </c>
      <c r="AE80" s="1">
        <f t="shared" si="3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122</v>
      </c>
      <c r="B81" s="10" t="s">
        <v>39</v>
      </c>
      <c r="C81" s="10"/>
      <c r="D81" s="10">
        <v>222</v>
      </c>
      <c r="E81" s="10">
        <v>222</v>
      </c>
      <c r="F81" s="10"/>
      <c r="G81" s="11">
        <v>0</v>
      </c>
      <c r="H81" s="10" t="e">
        <v>#N/A</v>
      </c>
      <c r="I81" s="10" t="s">
        <v>48</v>
      </c>
      <c r="J81" s="10">
        <v>222</v>
      </c>
      <c r="K81" s="10">
        <f t="shared" si="29"/>
        <v>0</v>
      </c>
      <c r="L81" s="10">
        <f t="shared" si="32"/>
        <v>0</v>
      </c>
      <c r="M81" s="10">
        <v>222</v>
      </c>
      <c r="N81" s="10"/>
      <c r="O81" s="10">
        <f t="shared" si="33"/>
        <v>0</v>
      </c>
      <c r="P81" s="12"/>
      <c r="Q81" s="12"/>
      <c r="R81" s="12"/>
      <c r="S81" s="12"/>
      <c r="T81" s="10"/>
      <c r="U81" s="10" t="e">
        <f t="shared" si="34"/>
        <v>#DIV/0!</v>
      </c>
      <c r="V81" s="10" t="e">
        <f t="shared" si="35"/>
        <v>#DIV/0!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/>
      <c r="AD81" s="10">
        <f t="shared" si="36"/>
        <v>0</v>
      </c>
      <c r="AE81" s="10">
        <f t="shared" si="3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123</v>
      </c>
      <c r="B82" s="10" t="s">
        <v>39</v>
      </c>
      <c r="C82" s="10"/>
      <c r="D82" s="10">
        <v>92</v>
      </c>
      <c r="E82" s="10">
        <v>92</v>
      </c>
      <c r="F82" s="10"/>
      <c r="G82" s="11">
        <v>0</v>
      </c>
      <c r="H82" s="10" t="e">
        <v>#N/A</v>
      </c>
      <c r="I82" s="10" t="s">
        <v>48</v>
      </c>
      <c r="J82" s="10">
        <v>92</v>
      </c>
      <c r="K82" s="10">
        <f t="shared" si="29"/>
        <v>0</v>
      </c>
      <c r="L82" s="10">
        <f t="shared" si="32"/>
        <v>0</v>
      </c>
      <c r="M82" s="10">
        <v>92</v>
      </c>
      <c r="N82" s="10"/>
      <c r="O82" s="10">
        <f t="shared" si="33"/>
        <v>0</v>
      </c>
      <c r="P82" s="12"/>
      <c r="Q82" s="12"/>
      <c r="R82" s="12"/>
      <c r="S82" s="12"/>
      <c r="T82" s="10"/>
      <c r="U82" s="10" t="e">
        <f t="shared" si="34"/>
        <v>#DIV/0!</v>
      </c>
      <c r="V82" s="10" t="e">
        <f t="shared" si="35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/>
      <c r="AD82" s="10">
        <f t="shared" si="36"/>
        <v>0</v>
      </c>
      <c r="AE82" s="10">
        <f t="shared" si="3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124</v>
      </c>
      <c r="B83" s="13" t="s">
        <v>39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29"/>
        <v>0</v>
      </c>
      <c r="L83" s="13">
        <f t="shared" si="32"/>
        <v>0</v>
      </c>
      <c r="M83" s="13"/>
      <c r="N83" s="13"/>
      <c r="O83" s="13">
        <f t="shared" si="33"/>
        <v>0</v>
      </c>
      <c r="P83" s="15"/>
      <c r="Q83" s="15"/>
      <c r="R83" s="15"/>
      <c r="S83" s="15"/>
      <c r="T83" s="13"/>
      <c r="U83" s="13" t="e">
        <f t="shared" si="34"/>
        <v>#DIV/0!</v>
      </c>
      <c r="V83" s="13" t="e">
        <f t="shared" si="35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 t="s">
        <v>54</v>
      </c>
      <c r="AD83" s="13">
        <f t="shared" si="36"/>
        <v>0</v>
      </c>
      <c r="AE83" s="13">
        <f t="shared" si="3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125</v>
      </c>
      <c r="B84" s="13" t="s">
        <v>39</v>
      </c>
      <c r="C84" s="13"/>
      <c r="D84" s="13"/>
      <c r="E84" s="13"/>
      <c r="F84" s="13"/>
      <c r="G84" s="14">
        <v>0</v>
      </c>
      <c r="H84" s="13">
        <v>50</v>
      </c>
      <c r="I84" s="13" t="s">
        <v>33</v>
      </c>
      <c r="J84" s="13"/>
      <c r="K84" s="13">
        <f t="shared" si="29"/>
        <v>0</v>
      </c>
      <c r="L84" s="13">
        <f t="shared" si="32"/>
        <v>0</v>
      </c>
      <c r="M84" s="13"/>
      <c r="N84" s="13"/>
      <c r="O84" s="13">
        <f t="shared" si="33"/>
        <v>0</v>
      </c>
      <c r="P84" s="15"/>
      <c r="Q84" s="15"/>
      <c r="R84" s="15"/>
      <c r="S84" s="15"/>
      <c r="T84" s="13"/>
      <c r="U84" s="13" t="e">
        <f t="shared" si="34"/>
        <v>#DIV/0!</v>
      </c>
      <c r="V84" s="13" t="e">
        <f t="shared" si="35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54</v>
      </c>
      <c r="AD84" s="13">
        <f t="shared" si="36"/>
        <v>0</v>
      </c>
      <c r="AE84" s="13">
        <f t="shared" si="3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126</v>
      </c>
      <c r="B85" s="13" t="s">
        <v>39</v>
      </c>
      <c r="C85" s="13"/>
      <c r="D85" s="13">
        <v>222</v>
      </c>
      <c r="E85" s="13">
        <v>222</v>
      </c>
      <c r="F85" s="13"/>
      <c r="G85" s="14">
        <v>0</v>
      </c>
      <c r="H85" s="13">
        <v>30</v>
      </c>
      <c r="I85" s="13" t="s">
        <v>33</v>
      </c>
      <c r="J85" s="13">
        <v>222</v>
      </c>
      <c r="K85" s="13">
        <f t="shared" si="29"/>
        <v>0</v>
      </c>
      <c r="L85" s="13">
        <f t="shared" si="32"/>
        <v>0</v>
      </c>
      <c r="M85" s="13">
        <v>222</v>
      </c>
      <c r="N85" s="13"/>
      <c r="O85" s="13">
        <f t="shared" si="33"/>
        <v>0</v>
      </c>
      <c r="P85" s="15"/>
      <c r="Q85" s="15"/>
      <c r="R85" s="15"/>
      <c r="S85" s="15"/>
      <c r="T85" s="13"/>
      <c r="U85" s="13" t="e">
        <f t="shared" si="34"/>
        <v>#DIV/0!</v>
      </c>
      <c r="V85" s="13" t="e">
        <f t="shared" si="35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54</v>
      </c>
      <c r="AD85" s="13">
        <f t="shared" si="36"/>
        <v>0</v>
      </c>
      <c r="AE85" s="13">
        <f t="shared" si="3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39</v>
      </c>
      <c r="C86" s="1"/>
      <c r="D86" s="1">
        <v>150</v>
      </c>
      <c r="E86" s="1"/>
      <c r="F86" s="1">
        <v>150</v>
      </c>
      <c r="G86" s="6">
        <v>0.6</v>
      </c>
      <c r="H86" s="1">
        <v>55</v>
      </c>
      <c r="I86" s="1" t="s">
        <v>33</v>
      </c>
      <c r="J86" s="1"/>
      <c r="K86" s="1">
        <f t="shared" si="29"/>
        <v>0</v>
      </c>
      <c r="L86" s="1">
        <f t="shared" si="32"/>
        <v>0</v>
      </c>
      <c r="M86" s="1"/>
      <c r="N86" s="1"/>
      <c r="O86" s="1">
        <f t="shared" si="33"/>
        <v>0</v>
      </c>
      <c r="P86" s="5"/>
      <c r="Q86" s="5">
        <f>P86-R86</f>
        <v>0</v>
      </c>
      <c r="R86" s="5"/>
      <c r="S86" s="5"/>
      <c r="T86" s="1"/>
      <c r="U86" s="1" t="e">
        <f t="shared" si="34"/>
        <v>#DIV/0!</v>
      </c>
      <c r="V86" s="1" t="e">
        <f t="shared" si="35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56</v>
      </c>
      <c r="AD86" s="1">
        <f t="shared" si="36"/>
        <v>0</v>
      </c>
      <c r="AE86" s="1">
        <f t="shared" si="3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128</v>
      </c>
      <c r="B87" s="13" t="s">
        <v>39</v>
      </c>
      <c r="C87" s="13"/>
      <c r="D87" s="13"/>
      <c r="E87" s="13"/>
      <c r="F87" s="13"/>
      <c r="G87" s="14">
        <v>0</v>
      </c>
      <c r="H87" s="13">
        <v>40</v>
      </c>
      <c r="I87" s="13" t="s">
        <v>33</v>
      </c>
      <c r="J87" s="13"/>
      <c r="K87" s="13">
        <f t="shared" si="29"/>
        <v>0</v>
      </c>
      <c r="L87" s="13">
        <f t="shared" si="32"/>
        <v>0</v>
      </c>
      <c r="M87" s="13"/>
      <c r="N87" s="13"/>
      <c r="O87" s="13">
        <f t="shared" si="33"/>
        <v>0</v>
      </c>
      <c r="P87" s="15"/>
      <c r="Q87" s="15"/>
      <c r="R87" s="15"/>
      <c r="S87" s="15"/>
      <c r="T87" s="13"/>
      <c r="U87" s="13" t="e">
        <f t="shared" si="34"/>
        <v>#DIV/0!</v>
      </c>
      <c r="V87" s="13" t="e">
        <f t="shared" si="35"/>
        <v>#DIV/0!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 t="s">
        <v>54</v>
      </c>
      <c r="AD87" s="13">
        <f t="shared" si="36"/>
        <v>0</v>
      </c>
      <c r="AE87" s="13">
        <f t="shared" si="3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39</v>
      </c>
      <c r="C88" s="1">
        <v>80</v>
      </c>
      <c r="D88" s="1">
        <v>192</v>
      </c>
      <c r="E88" s="1">
        <v>47</v>
      </c>
      <c r="F88" s="1">
        <v>210</v>
      </c>
      <c r="G88" s="6">
        <v>0.4</v>
      </c>
      <c r="H88" s="1">
        <v>50</v>
      </c>
      <c r="I88" s="1" t="s">
        <v>33</v>
      </c>
      <c r="J88" s="1">
        <v>49</v>
      </c>
      <c r="K88" s="1">
        <f t="shared" si="29"/>
        <v>-2</v>
      </c>
      <c r="L88" s="1">
        <f t="shared" si="32"/>
        <v>47</v>
      </c>
      <c r="M88" s="1"/>
      <c r="N88" s="1"/>
      <c r="O88" s="1">
        <f t="shared" si="33"/>
        <v>9.4</v>
      </c>
      <c r="P88" s="5"/>
      <c r="Q88" s="5">
        <f>P88-R88</f>
        <v>0</v>
      </c>
      <c r="R88" s="5"/>
      <c r="S88" s="5"/>
      <c r="T88" s="1"/>
      <c r="U88" s="1">
        <f t="shared" si="34"/>
        <v>22.340425531914892</v>
      </c>
      <c r="V88" s="1">
        <f t="shared" si="35"/>
        <v>22.340425531914892</v>
      </c>
      <c r="W88" s="1">
        <v>9.6</v>
      </c>
      <c r="X88" s="1">
        <v>8.8000000000000007</v>
      </c>
      <c r="Y88" s="1">
        <v>8.6</v>
      </c>
      <c r="Z88" s="1">
        <v>11.2</v>
      </c>
      <c r="AA88" s="1">
        <v>13</v>
      </c>
      <c r="AB88" s="1">
        <v>9.4</v>
      </c>
      <c r="AC88" s="20" t="s">
        <v>166</v>
      </c>
      <c r="AD88" s="1">
        <f t="shared" si="36"/>
        <v>0</v>
      </c>
      <c r="AE88" s="1">
        <f t="shared" si="3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130</v>
      </c>
      <c r="B89" s="10" t="s">
        <v>39</v>
      </c>
      <c r="C89" s="10"/>
      <c r="D89" s="10">
        <v>360</v>
      </c>
      <c r="E89" s="10">
        <v>360</v>
      </c>
      <c r="F89" s="10"/>
      <c r="G89" s="11">
        <v>0</v>
      </c>
      <c r="H89" s="10" t="e">
        <v>#N/A</v>
      </c>
      <c r="I89" s="10" t="s">
        <v>48</v>
      </c>
      <c r="J89" s="10">
        <v>360</v>
      </c>
      <c r="K89" s="10">
        <f t="shared" si="29"/>
        <v>0</v>
      </c>
      <c r="L89" s="10">
        <f t="shared" si="32"/>
        <v>0</v>
      </c>
      <c r="M89" s="10">
        <v>360</v>
      </c>
      <c r="N89" s="10"/>
      <c r="O89" s="10">
        <f t="shared" si="33"/>
        <v>0</v>
      </c>
      <c r="P89" s="12"/>
      <c r="Q89" s="12"/>
      <c r="R89" s="12"/>
      <c r="S89" s="12"/>
      <c r="T89" s="10"/>
      <c r="U89" s="10" t="e">
        <f t="shared" si="34"/>
        <v>#DIV/0!</v>
      </c>
      <c r="V89" s="10" t="e">
        <f t="shared" si="35"/>
        <v>#DIV/0!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/>
      <c r="AD89" s="10">
        <f t="shared" si="36"/>
        <v>0</v>
      </c>
      <c r="AE89" s="10">
        <f t="shared" si="3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131</v>
      </c>
      <c r="B90" s="10" t="s">
        <v>39</v>
      </c>
      <c r="C90" s="10"/>
      <c r="D90" s="10">
        <v>492</v>
      </c>
      <c r="E90" s="10">
        <v>492</v>
      </c>
      <c r="F90" s="10"/>
      <c r="G90" s="11">
        <v>0</v>
      </c>
      <c r="H90" s="10" t="e">
        <v>#N/A</v>
      </c>
      <c r="I90" s="10" t="s">
        <v>48</v>
      </c>
      <c r="J90" s="10">
        <v>492</v>
      </c>
      <c r="K90" s="10">
        <f t="shared" si="29"/>
        <v>0</v>
      </c>
      <c r="L90" s="10">
        <f t="shared" si="32"/>
        <v>0</v>
      </c>
      <c r="M90" s="10">
        <v>492</v>
      </c>
      <c r="N90" s="10"/>
      <c r="O90" s="10">
        <f t="shared" si="33"/>
        <v>0</v>
      </c>
      <c r="P90" s="12"/>
      <c r="Q90" s="12"/>
      <c r="R90" s="12"/>
      <c r="S90" s="12"/>
      <c r="T90" s="10"/>
      <c r="U90" s="10" t="e">
        <f t="shared" si="34"/>
        <v>#DIV/0!</v>
      </c>
      <c r="V90" s="10" t="e">
        <f t="shared" si="35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/>
      <c r="AD90" s="10">
        <f t="shared" si="36"/>
        <v>0</v>
      </c>
      <c r="AE90" s="10">
        <f t="shared" si="3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132</v>
      </c>
      <c r="B91" s="1" t="s">
        <v>39</v>
      </c>
      <c r="C91" s="1"/>
      <c r="D91" s="1"/>
      <c r="E91" s="1"/>
      <c r="F91" s="1"/>
      <c r="G91" s="6">
        <v>0.11</v>
      </c>
      <c r="H91" s="1">
        <v>150</v>
      </c>
      <c r="I91" s="1" t="s">
        <v>33</v>
      </c>
      <c r="J91" s="1"/>
      <c r="K91" s="1">
        <f t="shared" si="29"/>
        <v>0</v>
      </c>
      <c r="L91" s="1">
        <f t="shared" si="32"/>
        <v>0</v>
      </c>
      <c r="M91" s="1"/>
      <c r="N91" s="1"/>
      <c r="O91" s="1">
        <f t="shared" si="33"/>
        <v>0</v>
      </c>
      <c r="P91" s="19">
        <v>20</v>
      </c>
      <c r="Q91" s="5">
        <f t="shared" ref="Q91:Q94" si="40">P91-R91</f>
        <v>20</v>
      </c>
      <c r="R91" s="5"/>
      <c r="S91" s="5"/>
      <c r="T91" s="1"/>
      <c r="U91" s="1" t="e">
        <f t="shared" si="34"/>
        <v>#DIV/0!</v>
      </c>
      <c r="V91" s="1" t="e">
        <f t="shared" si="35"/>
        <v>#DIV/0!</v>
      </c>
      <c r="W91" s="1">
        <v>0</v>
      </c>
      <c r="X91" s="1">
        <v>0</v>
      </c>
      <c r="Y91" s="1">
        <v>0.4</v>
      </c>
      <c r="Z91" s="1">
        <v>0.4</v>
      </c>
      <c r="AA91" s="1">
        <v>0.2</v>
      </c>
      <c r="AB91" s="1">
        <v>0.4</v>
      </c>
      <c r="AC91" s="18" t="s">
        <v>136</v>
      </c>
      <c r="AD91" s="1">
        <f t="shared" si="36"/>
        <v>2</v>
      </c>
      <c r="AE91" s="1">
        <f t="shared" si="3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39</v>
      </c>
      <c r="C92" s="1"/>
      <c r="D92" s="1">
        <v>40</v>
      </c>
      <c r="E92" s="1"/>
      <c r="F92" s="1">
        <v>40</v>
      </c>
      <c r="G92" s="6">
        <v>0.06</v>
      </c>
      <c r="H92" s="1">
        <v>60</v>
      </c>
      <c r="I92" s="1" t="s">
        <v>33</v>
      </c>
      <c r="J92" s="1"/>
      <c r="K92" s="1">
        <f t="shared" si="29"/>
        <v>0</v>
      </c>
      <c r="L92" s="1">
        <f t="shared" si="32"/>
        <v>0</v>
      </c>
      <c r="M92" s="1"/>
      <c r="N92" s="1">
        <v>40</v>
      </c>
      <c r="O92" s="1">
        <f t="shared" si="33"/>
        <v>0</v>
      </c>
      <c r="P92" s="5"/>
      <c r="Q92" s="5">
        <f t="shared" si="40"/>
        <v>0</v>
      </c>
      <c r="R92" s="5"/>
      <c r="S92" s="5"/>
      <c r="T92" s="1"/>
      <c r="U92" s="1" t="e">
        <f t="shared" si="34"/>
        <v>#DIV/0!</v>
      </c>
      <c r="V92" s="1" t="e">
        <f t="shared" si="35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134</v>
      </c>
      <c r="AD92" s="1">
        <f t="shared" si="36"/>
        <v>0</v>
      </c>
      <c r="AE92" s="1">
        <f t="shared" si="3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135</v>
      </c>
      <c r="B93" s="1" t="s">
        <v>39</v>
      </c>
      <c r="C93" s="1"/>
      <c r="D93" s="1"/>
      <c r="E93" s="1"/>
      <c r="F93" s="1"/>
      <c r="G93" s="6">
        <v>0.15</v>
      </c>
      <c r="H93" s="1">
        <v>60</v>
      </c>
      <c r="I93" s="1" t="s">
        <v>33</v>
      </c>
      <c r="J93" s="1"/>
      <c r="K93" s="1">
        <f t="shared" si="29"/>
        <v>0</v>
      </c>
      <c r="L93" s="1">
        <f t="shared" si="32"/>
        <v>0</v>
      </c>
      <c r="M93" s="1"/>
      <c r="N93" s="18"/>
      <c r="O93" s="1">
        <f t="shared" si="33"/>
        <v>0</v>
      </c>
      <c r="P93" s="19">
        <v>20</v>
      </c>
      <c r="Q93" s="5">
        <f t="shared" si="40"/>
        <v>20</v>
      </c>
      <c r="R93" s="5"/>
      <c r="S93" s="5"/>
      <c r="T93" s="1"/>
      <c r="U93" s="1" t="e">
        <f t="shared" si="34"/>
        <v>#DIV/0!</v>
      </c>
      <c r="V93" s="1" t="e">
        <f t="shared" si="35"/>
        <v>#DIV/0!</v>
      </c>
      <c r="W93" s="1">
        <v>-0.2</v>
      </c>
      <c r="X93" s="1">
        <v>-0.2</v>
      </c>
      <c r="Y93" s="1">
        <v>0</v>
      </c>
      <c r="Z93" s="1">
        <v>0</v>
      </c>
      <c r="AA93" s="1">
        <v>0</v>
      </c>
      <c r="AB93" s="1">
        <v>-0.2</v>
      </c>
      <c r="AC93" s="18" t="s">
        <v>136</v>
      </c>
      <c r="AD93" s="1">
        <f t="shared" si="36"/>
        <v>3</v>
      </c>
      <c r="AE93" s="1">
        <f t="shared" si="3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61.886000000000003</v>
      </c>
      <c r="D94" s="1"/>
      <c r="E94" s="1">
        <v>12.996</v>
      </c>
      <c r="F94" s="1">
        <v>35.880000000000003</v>
      </c>
      <c r="G94" s="6">
        <v>1</v>
      </c>
      <c r="H94" s="1">
        <v>55</v>
      </c>
      <c r="I94" s="1" t="s">
        <v>33</v>
      </c>
      <c r="J94" s="1">
        <v>13</v>
      </c>
      <c r="K94" s="1">
        <f t="shared" si="29"/>
        <v>-3.9999999999995595E-3</v>
      </c>
      <c r="L94" s="1">
        <f t="shared" si="32"/>
        <v>12.996</v>
      </c>
      <c r="M94" s="1"/>
      <c r="N94" s="1"/>
      <c r="O94" s="1">
        <f t="shared" si="33"/>
        <v>2.5992000000000002</v>
      </c>
      <c r="P94" s="5"/>
      <c r="Q94" s="5">
        <f t="shared" si="40"/>
        <v>0</v>
      </c>
      <c r="R94" s="5"/>
      <c r="S94" s="5"/>
      <c r="T94" s="1"/>
      <c r="U94" s="1">
        <f t="shared" si="34"/>
        <v>13.804247460757155</v>
      </c>
      <c r="V94" s="1">
        <f t="shared" si="35"/>
        <v>13.804247460757155</v>
      </c>
      <c r="W94" s="1">
        <v>2.3357999999999999</v>
      </c>
      <c r="X94" s="1">
        <v>2.073</v>
      </c>
      <c r="Y94" s="1">
        <v>3.4891999999999999</v>
      </c>
      <c r="Z94" s="1">
        <v>5.0250000000000004</v>
      </c>
      <c r="AA94" s="1">
        <v>3.9198</v>
      </c>
      <c r="AB94" s="1">
        <v>2.6518000000000002</v>
      </c>
      <c r="AC94" s="16" t="s">
        <v>71</v>
      </c>
      <c r="AD94" s="1">
        <f t="shared" si="36"/>
        <v>0</v>
      </c>
      <c r="AE94" s="1">
        <f t="shared" si="3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138</v>
      </c>
      <c r="B95" s="10" t="s">
        <v>39</v>
      </c>
      <c r="C95" s="10"/>
      <c r="D95" s="10">
        <v>370</v>
      </c>
      <c r="E95" s="10">
        <v>370</v>
      </c>
      <c r="F95" s="10"/>
      <c r="G95" s="11">
        <v>0</v>
      </c>
      <c r="H95" s="10" t="e">
        <v>#N/A</v>
      </c>
      <c r="I95" s="10" t="s">
        <v>48</v>
      </c>
      <c r="J95" s="10">
        <v>370</v>
      </c>
      <c r="K95" s="10">
        <f t="shared" si="29"/>
        <v>0</v>
      </c>
      <c r="L95" s="10">
        <f t="shared" si="32"/>
        <v>0</v>
      </c>
      <c r="M95" s="10">
        <v>370</v>
      </c>
      <c r="N95" s="10"/>
      <c r="O95" s="10">
        <f t="shared" si="33"/>
        <v>0</v>
      </c>
      <c r="P95" s="12"/>
      <c r="Q95" s="12"/>
      <c r="R95" s="12"/>
      <c r="S95" s="12"/>
      <c r="T95" s="10"/>
      <c r="U95" s="10" t="e">
        <f t="shared" si="34"/>
        <v>#DIV/0!</v>
      </c>
      <c r="V95" s="10" t="e">
        <f t="shared" si="35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/>
      <c r="AD95" s="10">
        <f t="shared" si="36"/>
        <v>0</v>
      </c>
      <c r="AE95" s="10">
        <f t="shared" si="3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39</v>
      </c>
      <c r="C96" s="1">
        <v>19</v>
      </c>
      <c r="D96" s="1">
        <v>380</v>
      </c>
      <c r="E96" s="1">
        <v>381</v>
      </c>
      <c r="F96" s="1">
        <v>14</v>
      </c>
      <c r="G96" s="6">
        <v>0.4</v>
      </c>
      <c r="H96" s="1">
        <v>55</v>
      </c>
      <c r="I96" s="1" t="s">
        <v>33</v>
      </c>
      <c r="J96" s="1">
        <v>382</v>
      </c>
      <c r="K96" s="1">
        <f t="shared" si="29"/>
        <v>-1</v>
      </c>
      <c r="L96" s="1">
        <f t="shared" si="32"/>
        <v>11</v>
      </c>
      <c r="M96" s="1">
        <v>370</v>
      </c>
      <c r="N96" s="1">
        <v>5</v>
      </c>
      <c r="O96" s="1">
        <f t="shared" si="33"/>
        <v>2.2000000000000002</v>
      </c>
      <c r="P96" s="5">
        <v>6</v>
      </c>
      <c r="Q96" s="5">
        <f t="shared" ref="Q96:Q99" si="41">P96-R96</f>
        <v>6</v>
      </c>
      <c r="R96" s="5"/>
      <c r="S96" s="5"/>
      <c r="T96" s="1"/>
      <c r="U96" s="1">
        <f t="shared" si="34"/>
        <v>11.363636363636363</v>
      </c>
      <c r="V96" s="1">
        <f t="shared" si="35"/>
        <v>8.6363636363636349</v>
      </c>
      <c r="W96" s="1">
        <v>2.4</v>
      </c>
      <c r="X96" s="1">
        <v>2.2000000000000002</v>
      </c>
      <c r="Y96" s="1">
        <v>3</v>
      </c>
      <c r="Z96" s="1">
        <v>2.8</v>
      </c>
      <c r="AA96" s="1">
        <v>3</v>
      </c>
      <c r="AB96" s="1">
        <v>3.4</v>
      </c>
      <c r="AC96" s="1"/>
      <c r="AD96" s="1">
        <f t="shared" si="36"/>
        <v>2</v>
      </c>
      <c r="AE96" s="1">
        <f t="shared" si="3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32</v>
      </c>
      <c r="C97" s="1">
        <v>61.238999999999997</v>
      </c>
      <c r="D97" s="1"/>
      <c r="E97" s="1">
        <v>4.6840000000000002</v>
      </c>
      <c r="F97" s="1">
        <v>53.283999999999999</v>
      </c>
      <c r="G97" s="6">
        <v>1</v>
      </c>
      <c r="H97" s="1">
        <v>55</v>
      </c>
      <c r="I97" s="1" t="s">
        <v>33</v>
      </c>
      <c r="J97" s="1">
        <v>7.8</v>
      </c>
      <c r="K97" s="1">
        <f t="shared" si="29"/>
        <v>-3.1159999999999997</v>
      </c>
      <c r="L97" s="1">
        <f t="shared" si="32"/>
        <v>4.6840000000000002</v>
      </c>
      <c r="M97" s="1"/>
      <c r="N97" s="1"/>
      <c r="O97" s="1">
        <f t="shared" si="33"/>
        <v>0.93680000000000008</v>
      </c>
      <c r="P97" s="5"/>
      <c r="Q97" s="5">
        <f t="shared" si="41"/>
        <v>0</v>
      </c>
      <c r="R97" s="5"/>
      <c r="S97" s="5"/>
      <c r="T97" s="1"/>
      <c r="U97" s="1">
        <f t="shared" si="34"/>
        <v>56.878736122971816</v>
      </c>
      <c r="V97" s="1">
        <f t="shared" si="35"/>
        <v>56.878736122971816</v>
      </c>
      <c r="W97" s="1">
        <v>0.44819999999999999</v>
      </c>
      <c r="X97" s="1">
        <v>0.71520000000000006</v>
      </c>
      <c r="Y97" s="1">
        <v>1.5962000000000001</v>
      </c>
      <c r="Z97" s="1">
        <v>2.4081999999999999</v>
      </c>
      <c r="AA97" s="1">
        <v>1.61</v>
      </c>
      <c r="AB97" s="1">
        <v>2.9380000000000002</v>
      </c>
      <c r="AC97" s="22" t="s">
        <v>71</v>
      </c>
      <c r="AD97" s="1">
        <f t="shared" si="36"/>
        <v>0</v>
      </c>
      <c r="AE97" s="1">
        <f t="shared" si="3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39</v>
      </c>
      <c r="C98" s="1">
        <v>48</v>
      </c>
      <c r="D98" s="1"/>
      <c r="E98" s="1">
        <v>16</v>
      </c>
      <c r="F98" s="1">
        <v>29</v>
      </c>
      <c r="G98" s="6">
        <v>0.4</v>
      </c>
      <c r="H98" s="1">
        <v>55</v>
      </c>
      <c r="I98" s="1" t="s">
        <v>33</v>
      </c>
      <c r="J98" s="1">
        <v>16</v>
      </c>
      <c r="K98" s="1">
        <f t="shared" si="29"/>
        <v>0</v>
      </c>
      <c r="L98" s="1">
        <f t="shared" si="32"/>
        <v>16</v>
      </c>
      <c r="M98" s="1"/>
      <c r="N98" s="1"/>
      <c r="O98" s="1">
        <f t="shared" si="33"/>
        <v>3.2</v>
      </c>
      <c r="P98" s="5">
        <v>6</v>
      </c>
      <c r="Q98" s="5">
        <f t="shared" si="41"/>
        <v>6</v>
      </c>
      <c r="R98" s="5"/>
      <c r="S98" s="5"/>
      <c r="T98" s="1"/>
      <c r="U98" s="1">
        <f t="shared" si="34"/>
        <v>10.9375</v>
      </c>
      <c r="V98" s="1">
        <f t="shared" si="35"/>
        <v>9.0625</v>
      </c>
      <c r="W98" s="1">
        <v>3</v>
      </c>
      <c r="X98" s="1">
        <v>3</v>
      </c>
      <c r="Y98" s="1">
        <v>4</v>
      </c>
      <c r="Z98" s="1">
        <v>5</v>
      </c>
      <c r="AA98" s="1">
        <v>5.6</v>
      </c>
      <c r="AB98" s="1">
        <v>3.8</v>
      </c>
      <c r="AC98" s="1"/>
      <c r="AD98" s="1">
        <f t="shared" si="36"/>
        <v>2</v>
      </c>
      <c r="AE98" s="1">
        <f t="shared" si="37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32</v>
      </c>
      <c r="C99" s="1">
        <v>126.952</v>
      </c>
      <c r="D99" s="1">
        <v>89.721999999999994</v>
      </c>
      <c r="E99" s="1">
        <v>92.37</v>
      </c>
      <c r="F99" s="1">
        <v>91.459000000000003</v>
      </c>
      <c r="G99" s="6">
        <v>1</v>
      </c>
      <c r="H99" s="1">
        <v>50</v>
      </c>
      <c r="I99" s="1" t="s">
        <v>33</v>
      </c>
      <c r="J99" s="1">
        <v>86</v>
      </c>
      <c r="K99" s="1">
        <f t="shared" si="29"/>
        <v>6.3700000000000045</v>
      </c>
      <c r="L99" s="1">
        <f t="shared" si="32"/>
        <v>92.37</v>
      </c>
      <c r="M99" s="1"/>
      <c r="N99" s="1">
        <v>33.024199999999993</v>
      </c>
      <c r="O99" s="1">
        <f t="shared" si="33"/>
        <v>18.474</v>
      </c>
      <c r="P99" s="5">
        <f t="shared" ref="P99" si="42">10*O99-N99-F99</f>
        <v>60.256799999999998</v>
      </c>
      <c r="Q99" s="5">
        <f t="shared" si="41"/>
        <v>60.256799999999998</v>
      </c>
      <c r="R99" s="5"/>
      <c r="S99" s="5"/>
      <c r="T99" s="1"/>
      <c r="U99" s="1">
        <f t="shared" si="34"/>
        <v>10</v>
      </c>
      <c r="V99" s="1">
        <f t="shared" si="35"/>
        <v>6.7382916531341346</v>
      </c>
      <c r="W99" s="1">
        <v>15.664199999999999</v>
      </c>
      <c r="X99" s="1">
        <v>15.8992</v>
      </c>
      <c r="Y99" s="1">
        <v>16.721599999999999</v>
      </c>
      <c r="Z99" s="1">
        <v>16.447600000000001</v>
      </c>
      <c r="AA99" s="1">
        <v>13.263199999999999</v>
      </c>
      <c r="AB99" s="1">
        <v>12.966200000000001</v>
      </c>
      <c r="AC99" s="1"/>
      <c r="AD99" s="1">
        <f t="shared" si="36"/>
        <v>60</v>
      </c>
      <c r="AE99" s="1">
        <f t="shared" si="37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143</v>
      </c>
      <c r="B100" s="10" t="s">
        <v>39</v>
      </c>
      <c r="C100" s="10"/>
      <c r="D100" s="10">
        <v>360</v>
      </c>
      <c r="E100" s="10">
        <v>360</v>
      </c>
      <c r="F100" s="10"/>
      <c r="G100" s="11">
        <v>0</v>
      </c>
      <c r="H100" s="10" t="e">
        <v>#N/A</v>
      </c>
      <c r="I100" s="10" t="s">
        <v>48</v>
      </c>
      <c r="J100" s="10">
        <v>360</v>
      </c>
      <c r="K100" s="10">
        <f t="shared" ref="K100:K119" si="43">E100-J100</f>
        <v>0</v>
      </c>
      <c r="L100" s="10">
        <f t="shared" si="32"/>
        <v>0</v>
      </c>
      <c r="M100" s="10">
        <v>360</v>
      </c>
      <c r="N100" s="10"/>
      <c r="O100" s="10">
        <f t="shared" si="33"/>
        <v>0</v>
      </c>
      <c r="P100" s="12"/>
      <c r="Q100" s="12"/>
      <c r="R100" s="12"/>
      <c r="S100" s="12"/>
      <c r="T100" s="10"/>
      <c r="U100" s="10" t="e">
        <f t="shared" si="34"/>
        <v>#DIV/0!</v>
      </c>
      <c r="V100" s="10" t="e">
        <f t="shared" si="35"/>
        <v>#DIV/0!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/>
      <c r="AD100" s="10">
        <f t="shared" si="36"/>
        <v>0</v>
      </c>
      <c r="AE100" s="10">
        <f t="shared" si="37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32</v>
      </c>
      <c r="C101" s="1">
        <v>1944.3389999999999</v>
      </c>
      <c r="D101" s="1"/>
      <c r="E101" s="1">
        <v>789.34299999999996</v>
      </c>
      <c r="F101" s="1">
        <v>984.71699999999998</v>
      </c>
      <c r="G101" s="6">
        <v>1</v>
      </c>
      <c r="H101" s="1">
        <v>60</v>
      </c>
      <c r="I101" s="1" t="s">
        <v>33</v>
      </c>
      <c r="J101" s="1">
        <v>765.41</v>
      </c>
      <c r="K101" s="1">
        <f t="shared" si="43"/>
        <v>23.932999999999993</v>
      </c>
      <c r="L101" s="1">
        <f t="shared" si="32"/>
        <v>789.34299999999996</v>
      </c>
      <c r="M101" s="1"/>
      <c r="N101" s="1"/>
      <c r="O101" s="1">
        <f t="shared" si="33"/>
        <v>157.86859999999999</v>
      </c>
      <c r="P101" s="5">
        <f>10*O101-N101-F101</f>
        <v>593.96899999999994</v>
      </c>
      <c r="Q101" s="5">
        <f>P101-R101</f>
        <v>593.96899999999994</v>
      </c>
      <c r="R101" s="5"/>
      <c r="S101" s="5"/>
      <c r="T101" s="1"/>
      <c r="U101" s="1">
        <f t="shared" si="34"/>
        <v>10</v>
      </c>
      <c r="V101" s="1">
        <f t="shared" si="35"/>
        <v>6.2375735263377265</v>
      </c>
      <c r="W101" s="1">
        <v>163.12379999999999</v>
      </c>
      <c r="X101" s="1">
        <v>167.00819999999999</v>
      </c>
      <c r="Y101" s="1">
        <v>379.47620000000001</v>
      </c>
      <c r="Z101" s="1">
        <v>433.97619999999989</v>
      </c>
      <c r="AA101" s="1">
        <v>501.67160000000001</v>
      </c>
      <c r="AB101" s="1">
        <v>523.95659999999998</v>
      </c>
      <c r="AC101" s="1" t="s">
        <v>64</v>
      </c>
      <c r="AD101" s="1">
        <f t="shared" si="36"/>
        <v>594</v>
      </c>
      <c r="AE101" s="1">
        <f t="shared" si="37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145</v>
      </c>
      <c r="B102" s="10" t="s">
        <v>39</v>
      </c>
      <c r="C102" s="10"/>
      <c r="D102" s="10">
        <v>363</v>
      </c>
      <c r="E102" s="10">
        <v>360</v>
      </c>
      <c r="F102" s="10"/>
      <c r="G102" s="11">
        <v>0</v>
      </c>
      <c r="H102" s="10" t="e">
        <v>#N/A</v>
      </c>
      <c r="I102" s="10" t="s">
        <v>48</v>
      </c>
      <c r="J102" s="10">
        <v>360</v>
      </c>
      <c r="K102" s="10">
        <f t="shared" si="43"/>
        <v>0</v>
      </c>
      <c r="L102" s="10">
        <f t="shared" si="32"/>
        <v>0</v>
      </c>
      <c r="M102" s="10">
        <v>360</v>
      </c>
      <c r="N102" s="10"/>
      <c r="O102" s="10">
        <f t="shared" si="33"/>
        <v>0</v>
      </c>
      <c r="P102" s="12"/>
      <c r="Q102" s="12"/>
      <c r="R102" s="12"/>
      <c r="S102" s="12"/>
      <c r="T102" s="10"/>
      <c r="U102" s="10" t="e">
        <f t="shared" si="34"/>
        <v>#DIV/0!</v>
      </c>
      <c r="V102" s="10" t="e">
        <f t="shared" si="35"/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/>
      <c r="AD102" s="10">
        <f t="shared" si="36"/>
        <v>0</v>
      </c>
      <c r="AE102" s="10">
        <f t="shared" si="37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39</v>
      </c>
      <c r="C103" s="1">
        <v>20</v>
      </c>
      <c r="D103" s="1">
        <v>366</v>
      </c>
      <c r="E103" s="1">
        <v>368</v>
      </c>
      <c r="F103" s="1">
        <v>10</v>
      </c>
      <c r="G103" s="6">
        <v>0.3</v>
      </c>
      <c r="H103" s="1">
        <v>40</v>
      </c>
      <c r="I103" s="1" t="s">
        <v>33</v>
      </c>
      <c r="J103" s="1">
        <v>371</v>
      </c>
      <c r="K103" s="1">
        <f t="shared" si="43"/>
        <v>-3</v>
      </c>
      <c r="L103" s="1">
        <f t="shared" si="32"/>
        <v>14</v>
      </c>
      <c r="M103" s="1">
        <v>354</v>
      </c>
      <c r="N103" s="1"/>
      <c r="O103" s="1">
        <f t="shared" si="33"/>
        <v>2.8</v>
      </c>
      <c r="P103" s="5">
        <f>9*O103-N103-F103</f>
        <v>15.2</v>
      </c>
      <c r="Q103" s="5">
        <f t="shared" ref="Q103:Q109" si="44">P103-R103</f>
        <v>15.2</v>
      </c>
      <c r="R103" s="5"/>
      <c r="S103" s="5"/>
      <c r="T103" s="1"/>
      <c r="U103" s="1">
        <f t="shared" si="34"/>
        <v>9</v>
      </c>
      <c r="V103" s="1">
        <f t="shared" si="35"/>
        <v>3.5714285714285716</v>
      </c>
      <c r="W103" s="1">
        <v>1.2</v>
      </c>
      <c r="X103" s="1">
        <v>0.4</v>
      </c>
      <c r="Y103" s="1">
        <v>2.4</v>
      </c>
      <c r="Z103" s="1">
        <v>2.8</v>
      </c>
      <c r="AA103" s="1">
        <v>1</v>
      </c>
      <c r="AB103" s="1">
        <v>0.8</v>
      </c>
      <c r="AC103" s="1"/>
      <c r="AD103" s="1">
        <f t="shared" si="36"/>
        <v>5</v>
      </c>
      <c r="AE103" s="1">
        <f t="shared" si="37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32</v>
      </c>
      <c r="C104" s="1">
        <v>2418.7049999999999</v>
      </c>
      <c r="D104" s="1">
        <v>526.16999999999996</v>
      </c>
      <c r="E104" s="1">
        <v>707.08399999999995</v>
      </c>
      <c r="F104" s="1">
        <v>2090.9229999999998</v>
      </c>
      <c r="G104" s="6">
        <v>1</v>
      </c>
      <c r="H104" s="1">
        <v>60</v>
      </c>
      <c r="I104" s="1" t="s">
        <v>33</v>
      </c>
      <c r="J104" s="1">
        <v>685.5</v>
      </c>
      <c r="K104" s="1">
        <f t="shared" si="43"/>
        <v>21.583999999999946</v>
      </c>
      <c r="L104" s="1">
        <f t="shared" si="32"/>
        <v>707.08399999999995</v>
      </c>
      <c r="M104" s="1"/>
      <c r="N104" s="1">
        <v>1120</v>
      </c>
      <c r="O104" s="1">
        <f t="shared" si="33"/>
        <v>141.41679999999999</v>
      </c>
      <c r="P104" s="5"/>
      <c r="Q104" s="5">
        <f t="shared" si="44"/>
        <v>0</v>
      </c>
      <c r="R104" s="5"/>
      <c r="S104" s="5"/>
      <c r="T104" s="1"/>
      <c r="U104" s="1">
        <f t="shared" si="34"/>
        <v>22.705385781604448</v>
      </c>
      <c r="V104" s="1">
        <f t="shared" si="35"/>
        <v>22.705385781604448</v>
      </c>
      <c r="W104" s="1">
        <v>291.74759999999998</v>
      </c>
      <c r="X104" s="1">
        <v>153.55799999999999</v>
      </c>
      <c r="Y104" s="1">
        <v>304.45139999999998</v>
      </c>
      <c r="Z104" s="1">
        <v>299.70339999999999</v>
      </c>
      <c r="AA104" s="1">
        <v>297.55700000000002</v>
      </c>
      <c r="AB104" s="1">
        <v>318.17020000000002</v>
      </c>
      <c r="AC104" s="22" t="s">
        <v>71</v>
      </c>
      <c r="AD104" s="1">
        <f t="shared" si="36"/>
        <v>0</v>
      </c>
      <c r="AE104" s="1">
        <f t="shared" si="37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32</v>
      </c>
      <c r="C105" s="1">
        <v>5497.4579999999996</v>
      </c>
      <c r="D105" s="1">
        <v>3105.2150000000001</v>
      </c>
      <c r="E105" s="1">
        <v>4282.2820000000002</v>
      </c>
      <c r="F105" s="1">
        <v>3220.1120000000001</v>
      </c>
      <c r="G105" s="6">
        <v>1</v>
      </c>
      <c r="H105" s="1">
        <v>60</v>
      </c>
      <c r="I105" s="1" t="s">
        <v>33</v>
      </c>
      <c r="J105" s="1">
        <v>4247.3</v>
      </c>
      <c r="K105" s="1">
        <f t="shared" si="43"/>
        <v>34.981999999999971</v>
      </c>
      <c r="L105" s="1">
        <f t="shared" si="32"/>
        <v>4282.2820000000002</v>
      </c>
      <c r="M105" s="1"/>
      <c r="N105" s="1"/>
      <c r="O105" s="1">
        <f t="shared" si="33"/>
        <v>856.45640000000003</v>
      </c>
      <c r="P105" s="5">
        <f t="shared" ref="P105:P106" si="45">10.5*O105-N105-F105</f>
        <v>5772.6801999999998</v>
      </c>
      <c r="Q105" s="5">
        <f t="shared" si="44"/>
        <v>3272.6801999999998</v>
      </c>
      <c r="R105" s="5">
        <v>2500</v>
      </c>
      <c r="S105" s="5"/>
      <c r="T105" s="1"/>
      <c r="U105" s="1">
        <f t="shared" si="34"/>
        <v>10.5</v>
      </c>
      <c r="V105" s="1">
        <f t="shared" si="35"/>
        <v>3.759808438584848</v>
      </c>
      <c r="W105" s="1">
        <v>557.75479999999993</v>
      </c>
      <c r="X105" s="1">
        <v>690.94159999999999</v>
      </c>
      <c r="Y105" s="1">
        <v>679.37739999999997</v>
      </c>
      <c r="Z105" s="1">
        <v>692.45519999999999</v>
      </c>
      <c r="AA105" s="1">
        <v>628.04840000000002</v>
      </c>
      <c r="AB105" s="1">
        <v>780.17520000000002</v>
      </c>
      <c r="AC105" s="1" t="s">
        <v>149</v>
      </c>
      <c r="AD105" s="1">
        <f t="shared" si="36"/>
        <v>3273</v>
      </c>
      <c r="AE105" s="1">
        <f t="shared" si="37"/>
        <v>2500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32</v>
      </c>
      <c r="C106" s="1">
        <v>6276.6</v>
      </c>
      <c r="D106" s="1">
        <v>603.21</v>
      </c>
      <c r="E106" s="17">
        <f>2863.354+E28</f>
        <v>2870.4869999999996</v>
      </c>
      <c r="F106" s="1">
        <v>2859.8989999999999</v>
      </c>
      <c r="G106" s="6">
        <v>1</v>
      </c>
      <c r="H106" s="1">
        <v>60</v>
      </c>
      <c r="I106" s="1" t="s">
        <v>33</v>
      </c>
      <c r="J106" s="1">
        <v>2780</v>
      </c>
      <c r="K106" s="1">
        <f t="shared" si="43"/>
        <v>90.486999999999625</v>
      </c>
      <c r="L106" s="1">
        <f t="shared" si="32"/>
        <v>2870.4869999999996</v>
      </c>
      <c r="M106" s="1"/>
      <c r="N106" s="1">
        <v>889.85347999999885</v>
      </c>
      <c r="O106" s="1">
        <f t="shared" si="33"/>
        <v>574.09739999999988</v>
      </c>
      <c r="P106" s="5">
        <f t="shared" si="45"/>
        <v>2278.2702199999999</v>
      </c>
      <c r="Q106" s="5">
        <f t="shared" si="44"/>
        <v>2278.2702199999999</v>
      </c>
      <c r="R106" s="5"/>
      <c r="S106" s="5"/>
      <c r="T106" s="1"/>
      <c r="U106" s="1">
        <f t="shared" si="34"/>
        <v>10.5</v>
      </c>
      <c r="V106" s="1">
        <f t="shared" si="35"/>
        <v>6.5315615085523806</v>
      </c>
      <c r="W106" s="1">
        <v>535.19899999999996</v>
      </c>
      <c r="X106" s="1">
        <v>529.37239999999997</v>
      </c>
      <c r="Y106" s="1">
        <v>496.41379999999998</v>
      </c>
      <c r="Z106" s="1">
        <v>547.28019999999992</v>
      </c>
      <c r="AA106" s="1">
        <v>557.71539999999993</v>
      </c>
      <c r="AB106" s="1">
        <v>582.10500000000002</v>
      </c>
      <c r="AC106" s="1" t="s">
        <v>151</v>
      </c>
      <c r="AD106" s="1">
        <f t="shared" si="36"/>
        <v>2278</v>
      </c>
      <c r="AE106" s="1">
        <f t="shared" si="37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152</v>
      </c>
      <c r="B107" s="1" t="s">
        <v>32</v>
      </c>
      <c r="C107" s="1">
        <v>161.386</v>
      </c>
      <c r="D107" s="1">
        <v>52.895000000000003</v>
      </c>
      <c r="E107" s="1">
        <v>79.153000000000006</v>
      </c>
      <c r="F107" s="1">
        <v>106.754</v>
      </c>
      <c r="G107" s="6">
        <v>1</v>
      </c>
      <c r="H107" s="1">
        <v>55</v>
      </c>
      <c r="I107" s="1" t="s">
        <v>33</v>
      </c>
      <c r="J107" s="1">
        <v>79.5</v>
      </c>
      <c r="K107" s="1">
        <f t="shared" si="43"/>
        <v>-0.3469999999999942</v>
      </c>
      <c r="L107" s="1">
        <f t="shared" si="32"/>
        <v>79.153000000000006</v>
      </c>
      <c r="M107" s="1"/>
      <c r="N107" s="1">
        <v>51.472200000000022</v>
      </c>
      <c r="O107" s="1">
        <f t="shared" si="33"/>
        <v>15.8306</v>
      </c>
      <c r="P107" s="5"/>
      <c r="Q107" s="5">
        <f t="shared" si="44"/>
        <v>0</v>
      </c>
      <c r="R107" s="5"/>
      <c r="S107" s="5"/>
      <c r="T107" s="1"/>
      <c r="U107" s="1">
        <f t="shared" si="34"/>
        <v>9.9949591297866185</v>
      </c>
      <c r="V107" s="1">
        <f t="shared" si="35"/>
        <v>9.9949591297866185</v>
      </c>
      <c r="W107" s="1">
        <v>18.516200000000001</v>
      </c>
      <c r="X107" s="1">
        <v>16.8096</v>
      </c>
      <c r="Y107" s="1">
        <v>12.010199999999999</v>
      </c>
      <c r="Z107" s="1">
        <v>13.4466</v>
      </c>
      <c r="AA107" s="1">
        <v>16.135999999999999</v>
      </c>
      <c r="AB107" s="1">
        <v>15.342599999999999</v>
      </c>
      <c r="AC107" s="1"/>
      <c r="AD107" s="1">
        <f t="shared" si="36"/>
        <v>0</v>
      </c>
      <c r="AE107" s="1">
        <f t="shared" si="37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153</v>
      </c>
      <c r="B108" s="1" t="s">
        <v>32</v>
      </c>
      <c r="C108" s="1">
        <v>166.684</v>
      </c>
      <c r="D108" s="1">
        <v>193.209</v>
      </c>
      <c r="E108" s="1">
        <v>76.013000000000005</v>
      </c>
      <c r="F108" s="1">
        <v>226.761</v>
      </c>
      <c r="G108" s="6">
        <v>1</v>
      </c>
      <c r="H108" s="1">
        <v>55</v>
      </c>
      <c r="I108" s="1" t="s">
        <v>33</v>
      </c>
      <c r="J108" s="1">
        <v>77.7</v>
      </c>
      <c r="K108" s="1">
        <f t="shared" si="43"/>
        <v>-1.6869999999999976</v>
      </c>
      <c r="L108" s="1">
        <f t="shared" si="32"/>
        <v>76.013000000000005</v>
      </c>
      <c r="M108" s="1"/>
      <c r="N108" s="1">
        <v>10</v>
      </c>
      <c r="O108" s="1">
        <f t="shared" si="33"/>
        <v>15.2026</v>
      </c>
      <c r="P108" s="5"/>
      <c r="Q108" s="5">
        <f t="shared" si="44"/>
        <v>0</v>
      </c>
      <c r="R108" s="5"/>
      <c r="S108" s="5"/>
      <c r="T108" s="1"/>
      <c r="U108" s="1">
        <f t="shared" si="34"/>
        <v>15.573717653559259</v>
      </c>
      <c r="V108" s="1">
        <f t="shared" si="35"/>
        <v>15.573717653559259</v>
      </c>
      <c r="W108" s="1">
        <v>25.4224</v>
      </c>
      <c r="X108" s="1">
        <v>28.868600000000001</v>
      </c>
      <c r="Y108" s="1">
        <v>17.8994</v>
      </c>
      <c r="Z108" s="1">
        <v>23.654399999999999</v>
      </c>
      <c r="AA108" s="1">
        <v>24.453199999999999</v>
      </c>
      <c r="AB108" s="1">
        <v>16.128</v>
      </c>
      <c r="AC108" s="16" t="s">
        <v>71</v>
      </c>
      <c r="AD108" s="1">
        <f t="shared" si="36"/>
        <v>0</v>
      </c>
      <c r="AE108" s="1">
        <f t="shared" si="37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154</v>
      </c>
      <c r="B109" s="1" t="s">
        <v>32</v>
      </c>
      <c r="C109" s="1">
        <v>160.96899999999999</v>
      </c>
      <c r="D109" s="1">
        <v>8.1750000000000007</v>
      </c>
      <c r="E109" s="1">
        <v>22.132000000000001</v>
      </c>
      <c r="F109" s="1">
        <v>125.03700000000001</v>
      </c>
      <c r="G109" s="6">
        <v>1</v>
      </c>
      <c r="H109" s="1">
        <v>55</v>
      </c>
      <c r="I109" s="1" t="s">
        <v>33</v>
      </c>
      <c r="J109" s="1">
        <v>23.7</v>
      </c>
      <c r="K109" s="1">
        <f t="shared" si="43"/>
        <v>-1.5679999999999978</v>
      </c>
      <c r="L109" s="1">
        <f t="shared" si="32"/>
        <v>22.132000000000001</v>
      </c>
      <c r="M109" s="1"/>
      <c r="N109" s="1"/>
      <c r="O109" s="1">
        <f t="shared" si="33"/>
        <v>4.4264000000000001</v>
      </c>
      <c r="P109" s="5"/>
      <c r="Q109" s="5">
        <f t="shared" si="44"/>
        <v>0</v>
      </c>
      <c r="R109" s="5"/>
      <c r="S109" s="5"/>
      <c r="T109" s="1"/>
      <c r="U109" s="1">
        <f t="shared" si="34"/>
        <v>28.248011928429424</v>
      </c>
      <c r="V109" s="1">
        <f t="shared" si="35"/>
        <v>28.248011928429424</v>
      </c>
      <c r="W109" s="1">
        <v>9.954600000000001</v>
      </c>
      <c r="X109" s="1">
        <v>11.6526</v>
      </c>
      <c r="Y109" s="1">
        <v>9.6513999999999989</v>
      </c>
      <c r="Z109" s="1">
        <v>9.6707999999999998</v>
      </c>
      <c r="AA109" s="1">
        <v>9.3829999999999991</v>
      </c>
      <c r="AB109" s="1">
        <v>8.8468</v>
      </c>
      <c r="AC109" s="22" t="s">
        <v>71</v>
      </c>
      <c r="AD109" s="1">
        <f t="shared" si="36"/>
        <v>0</v>
      </c>
      <c r="AE109" s="1">
        <f t="shared" si="37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3" t="s">
        <v>155</v>
      </c>
      <c r="B110" s="13" t="s">
        <v>32</v>
      </c>
      <c r="C110" s="13"/>
      <c r="D110" s="13"/>
      <c r="E110" s="13"/>
      <c r="F110" s="13"/>
      <c r="G110" s="14">
        <v>0</v>
      </c>
      <c r="H110" s="13">
        <v>60</v>
      </c>
      <c r="I110" s="13" t="s">
        <v>33</v>
      </c>
      <c r="J110" s="13"/>
      <c r="K110" s="13">
        <f t="shared" si="43"/>
        <v>0</v>
      </c>
      <c r="L110" s="13">
        <f t="shared" si="32"/>
        <v>0</v>
      </c>
      <c r="M110" s="13"/>
      <c r="N110" s="13"/>
      <c r="O110" s="13">
        <f t="shared" si="33"/>
        <v>0</v>
      </c>
      <c r="P110" s="15"/>
      <c r="Q110" s="15"/>
      <c r="R110" s="15"/>
      <c r="S110" s="15"/>
      <c r="T110" s="13"/>
      <c r="U110" s="13" t="e">
        <f t="shared" si="34"/>
        <v>#DIV/0!</v>
      </c>
      <c r="V110" s="13" t="e">
        <f t="shared" si="35"/>
        <v>#DIV/0!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 t="s">
        <v>54</v>
      </c>
      <c r="AD110" s="13">
        <f t="shared" si="36"/>
        <v>0</v>
      </c>
      <c r="AE110" s="13">
        <f t="shared" si="37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156</v>
      </c>
      <c r="B111" s="10" t="s">
        <v>39</v>
      </c>
      <c r="C111" s="10"/>
      <c r="D111" s="10">
        <v>220</v>
      </c>
      <c r="E111" s="10">
        <v>220</v>
      </c>
      <c r="F111" s="10"/>
      <c r="G111" s="11">
        <v>0</v>
      </c>
      <c r="H111" s="10" t="e">
        <v>#N/A</v>
      </c>
      <c r="I111" s="10" t="s">
        <v>48</v>
      </c>
      <c r="J111" s="10">
        <v>220</v>
      </c>
      <c r="K111" s="10">
        <f t="shared" si="43"/>
        <v>0</v>
      </c>
      <c r="L111" s="10">
        <f t="shared" si="32"/>
        <v>0</v>
      </c>
      <c r="M111" s="10">
        <v>220</v>
      </c>
      <c r="N111" s="10"/>
      <c r="O111" s="10">
        <f t="shared" si="33"/>
        <v>0</v>
      </c>
      <c r="P111" s="12"/>
      <c r="Q111" s="12"/>
      <c r="R111" s="12"/>
      <c r="S111" s="12"/>
      <c r="T111" s="10"/>
      <c r="U111" s="10" t="e">
        <f t="shared" si="34"/>
        <v>#DIV/0!</v>
      </c>
      <c r="V111" s="10" t="e">
        <f t="shared" si="35"/>
        <v>#DIV/0!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/>
      <c r="AD111" s="10">
        <f t="shared" si="36"/>
        <v>0</v>
      </c>
      <c r="AE111" s="10">
        <f t="shared" si="37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157</v>
      </c>
      <c r="B112" s="10" t="s">
        <v>39</v>
      </c>
      <c r="C112" s="10"/>
      <c r="D112" s="10">
        <v>360</v>
      </c>
      <c r="E112" s="10">
        <v>360</v>
      </c>
      <c r="F112" s="10"/>
      <c r="G112" s="11">
        <v>0</v>
      </c>
      <c r="H112" s="10" t="e">
        <v>#N/A</v>
      </c>
      <c r="I112" s="10" t="s">
        <v>48</v>
      </c>
      <c r="J112" s="10">
        <v>360</v>
      </c>
      <c r="K112" s="10">
        <f t="shared" si="43"/>
        <v>0</v>
      </c>
      <c r="L112" s="10">
        <f t="shared" si="32"/>
        <v>0</v>
      </c>
      <c r="M112" s="10">
        <v>360</v>
      </c>
      <c r="N112" s="10"/>
      <c r="O112" s="10">
        <f t="shared" si="33"/>
        <v>0</v>
      </c>
      <c r="P112" s="12"/>
      <c r="Q112" s="12"/>
      <c r="R112" s="12"/>
      <c r="S112" s="12"/>
      <c r="T112" s="10"/>
      <c r="U112" s="10" t="e">
        <f t="shared" si="34"/>
        <v>#DIV/0!</v>
      </c>
      <c r="V112" s="10" t="e">
        <f t="shared" si="35"/>
        <v>#DIV/0!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/>
      <c r="AD112" s="10">
        <f t="shared" si="36"/>
        <v>0</v>
      </c>
      <c r="AE112" s="10">
        <f t="shared" si="37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158</v>
      </c>
      <c r="B113" s="10" t="s">
        <v>39</v>
      </c>
      <c r="C113" s="10"/>
      <c r="D113" s="10">
        <v>360</v>
      </c>
      <c r="E113" s="10">
        <v>360</v>
      </c>
      <c r="F113" s="10"/>
      <c r="G113" s="11">
        <v>0</v>
      </c>
      <c r="H113" s="10" t="e">
        <v>#N/A</v>
      </c>
      <c r="I113" s="10" t="s">
        <v>48</v>
      </c>
      <c r="J113" s="10">
        <v>360</v>
      </c>
      <c r="K113" s="10">
        <f t="shared" si="43"/>
        <v>0</v>
      </c>
      <c r="L113" s="10">
        <f t="shared" si="32"/>
        <v>0</v>
      </c>
      <c r="M113" s="10">
        <v>360</v>
      </c>
      <c r="N113" s="10"/>
      <c r="O113" s="10">
        <f t="shared" si="33"/>
        <v>0</v>
      </c>
      <c r="P113" s="12"/>
      <c r="Q113" s="12"/>
      <c r="R113" s="12"/>
      <c r="S113" s="12"/>
      <c r="T113" s="10"/>
      <c r="U113" s="10" t="e">
        <f t="shared" si="34"/>
        <v>#DIV/0!</v>
      </c>
      <c r="V113" s="10" t="e">
        <f t="shared" si="35"/>
        <v>#DIV/0!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/>
      <c r="AD113" s="10">
        <f t="shared" si="36"/>
        <v>0</v>
      </c>
      <c r="AE113" s="10">
        <f t="shared" si="37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159</v>
      </c>
      <c r="B114" s="1" t="s">
        <v>39</v>
      </c>
      <c r="C114" s="1">
        <v>165</v>
      </c>
      <c r="D114" s="1">
        <v>74</v>
      </c>
      <c r="E114" s="1">
        <v>94</v>
      </c>
      <c r="F114" s="1">
        <v>117</v>
      </c>
      <c r="G114" s="6">
        <v>0.3</v>
      </c>
      <c r="H114" s="1">
        <v>40</v>
      </c>
      <c r="I114" s="1" t="s">
        <v>33</v>
      </c>
      <c r="J114" s="1">
        <v>97</v>
      </c>
      <c r="K114" s="1">
        <f t="shared" si="43"/>
        <v>-3</v>
      </c>
      <c r="L114" s="1">
        <f t="shared" si="32"/>
        <v>94</v>
      </c>
      <c r="M114" s="1"/>
      <c r="N114" s="1">
        <v>16.399999999999981</v>
      </c>
      <c r="O114" s="1">
        <f t="shared" si="33"/>
        <v>18.8</v>
      </c>
      <c r="P114" s="5">
        <f t="shared" ref="P114:P115" si="46">10*O114-N114-F114</f>
        <v>54.600000000000023</v>
      </c>
      <c r="Q114" s="5">
        <f t="shared" ref="Q114:Q115" si="47">P114-R114</f>
        <v>54.600000000000023</v>
      </c>
      <c r="R114" s="5"/>
      <c r="S114" s="5"/>
      <c r="T114" s="1"/>
      <c r="U114" s="1">
        <f t="shared" si="34"/>
        <v>10</v>
      </c>
      <c r="V114" s="1">
        <f t="shared" si="35"/>
        <v>7.0957446808510625</v>
      </c>
      <c r="W114" s="1">
        <v>18.399999999999999</v>
      </c>
      <c r="X114" s="1">
        <v>20.399999999999999</v>
      </c>
      <c r="Y114" s="1">
        <v>12</v>
      </c>
      <c r="Z114" s="1">
        <v>11.6</v>
      </c>
      <c r="AA114" s="1">
        <v>24.4</v>
      </c>
      <c r="AB114" s="1">
        <v>19.399999999999999</v>
      </c>
      <c r="AC114" s="1"/>
      <c r="AD114" s="1">
        <f t="shared" si="36"/>
        <v>16</v>
      </c>
      <c r="AE114" s="1">
        <f t="shared" si="37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160</v>
      </c>
      <c r="B115" s="1" t="s">
        <v>39</v>
      </c>
      <c r="C115" s="1">
        <v>147</v>
      </c>
      <c r="D115" s="1">
        <v>54</v>
      </c>
      <c r="E115" s="1">
        <v>82</v>
      </c>
      <c r="F115" s="1">
        <v>88</v>
      </c>
      <c r="G115" s="6">
        <v>0.3</v>
      </c>
      <c r="H115" s="1">
        <v>40</v>
      </c>
      <c r="I115" s="1" t="s">
        <v>33</v>
      </c>
      <c r="J115" s="1">
        <v>85</v>
      </c>
      <c r="K115" s="1">
        <f t="shared" si="43"/>
        <v>-3</v>
      </c>
      <c r="L115" s="1">
        <f t="shared" si="32"/>
        <v>82</v>
      </c>
      <c r="M115" s="1"/>
      <c r="N115" s="1">
        <v>21.800000000000011</v>
      </c>
      <c r="O115" s="1">
        <f t="shared" si="33"/>
        <v>16.399999999999999</v>
      </c>
      <c r="P115" s="5">
        <f t="shared" si="46"/>
        <v>54.199999999999989</v>
      </c>
      <c r="Q115" s="5">
        <f t="shared" si="47"/>
        <v>54.199999999999989</v>
      </c>
      <c r="R115" s="5"/>
      <c r="S115" s="5"/>
      <c r="T115" s="1"/>
      <c r="U115" s="1">
        <f t="shared" si="34"/>
        <v>10</v>
      </c>
      <c r="V115" s="1">
        <f t="shared" si="35"/>
        <v>6.6951219512195133</v>
      </c>
      <c r="W115" s="1">
        <v>15.8</v>
      </c>
      <c r="X115" s="1">
        <v>16.8</v>
      </c>
      <c r="Y115" s="1">
        <v>15.2</v>
      </c>
      <c r="Z115" s="1">
        <v>15.2</v>
      </c>
      <c r="AA115" s="1">
        <v>22.8</v>
      </c>
      <c r="AB115" s="1">
        <v>18.399999999999999</v>
      </c>
      <c r="AC115" s="1"/>
      <c r="AD115" s="1">
        <f t="shared" si="36"/>
        <v>16</v>
      </c>
      <c r="AE115" s="1">
        <f t="shared" si="37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161</v>
      </c>
      <c r="B116" s="10" t="s">
        <v>39</v>
      </c>
      <c r="C116" s="10"/>
      <c r="D116" s="10">
        <v>1</v>
      </c>
      <c r="E116" s="10">
        <v>1</v>
      </c>
      <c r="F116" s="10"/>
      <c r="G116" s="11">
        <v>0</v>
      </c>
      <c r="H116" s="10" t="e">
        <v>#N/A</v>
      </c>
      <c r="I116" s="10" t="s">
        <v>48</v>
      </c>
      <c r="J116" s="10"/>
      <c r="K116" s="10">
        <f t="shared" si="43"/>
        <v>1</v>
      </c>
      <c r="L116" s="10">
        <f t="shared" si="32"/>
        <v>1</v>
      </c>
      <c r="M116" s="10"/>
      <c r="N116" s="10"/>
      <c r="O116" s="10">
        <f t="shared" si="33"/>
        <v>0.2</v>
      </c>
      <c r="P116" s="12"/>
      <c r="Q116" s="12"/>
      <c r="R116" s="12"/>
      <c r="S116" s="12"/>
      <c r="T116" s="10"/>
      <c r="U116" s="10">
        <f t="shared" si="34"/>
        <v>0</v>
      </c>
      <c r="V116" s="10">
        <f t="shared" si="35"/>
        <v>0</v>
      </c>
      <c r="W116" s="10">
        <v>0.2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/>
      <c r="AD116" s="10">
        <f t="shared" si="36"/>
        <v>0</v>
      </c>
      <c r="AE116" s="10">
        <f t="shared" si="37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23" t="s">
        <v>162</v>
      </c>
      <c r="B117" s="1" t="s">
        <v>39</v>
      </c>
      <c r="C117" s="1"/>
      <c r="D117" s="1"/>
      <c r="E117" s="1"/>
      <c r="F117" s="1"/>
      <c r="G117" s="6">
        <v>0.2</v>
      </c>
      <c r="H117" s="1">
        <v>40</v>
      </c>
      <c r="I117" s="1" t="s">
        <v>33</v>
      </c>
      <c r="J117" s="1"/>
      <c r="K117" s="1">
        <f t="shared" si="43"/>
        <v>0</v>
      </c>
      <c r="L117" s="1">
        <f t="shared" si="32"/>
        <v>0</v>
      </c>
      <c r="M117" s="1"/>
      <c r="N117" s="1">
        <v>18</v>
      </c>
      <c r="O117" s="1">
        <f t="shared" si="33"/>
        <v>0</v>
      </c>
      <c r="P117" s="5"/>
      <c r="Q117" s="5">
        <f t="shared" ref="Q117:Q119" si="48">P117-R117</f>
        <v>0</v>
      </c>
      <c r="R117" s="5"/>
      <c r="S117" s="5"/>
      <c r="T117" s="1"/>
      <c r="U117" s="1" t="e">
        <f t="shared" si="34"/>
        <v>#DIV/0!</v>
      </c>
      <c r="V117" s="1" t="e">
        <f t="shared" si="35"/>
        <v>#DIV/0!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/>
      <c r="AD117" s="1">
        <f t="shared" si="36"/>
        <v>0</v>
      </c>
      <c r="AE117" s="1">
        <f t="shared" si="37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23" t="s">
        <v>163</v>
      </c>
      <c r="B118" s="1" t="s">
        <v>39</v>
      </c>
      <c r="C118" s="1"/>
      <c r="D118" s="1"/>
      <c r="E118" s="1"/>
      <c r="F118" s="1"/>
      <c r="G118" s="6">
        <v>0.2</v>
      </c>
      <c r="H118" s="1">
        <v>35</v>
      </c>
      <c r="I118" s="1" t="s">
        <v>33</v>
      </c>
      <c r="J118" s="1"/>
      <c r="K118" s="1">
        <f t="shared" si="43"/>
        <v>0</v>
      </c>
      <c r="L118" s="1">
        <f t="shared" si="32"/>
        <v>0</v>
      </c>
      <c r="M118" s="1"/>
      <c r="N118" s="1">
        <v>18</v>
      </c>
      <c r="O118" s="1">
        <f t="shared" si="33"/>
        <v>0</v>
      </c>
      <c r="P118" s="5"/>
      <c r="Q118" s="5">
        <f t="shared" si="48"/>
        <v>0</v>
      </c>
      <c r="R118" s="5"/>
      <c r="S118" s="5"/>
      <c r="T118" s="1"/>
      <c r="U118" s="1" t="e">
        <f t="shared" si="34"/>
        <v>#DIV/0!</v>
      </c>
      <c r="V118" s="1" t="e">
        <f t="shared" si="35"/>
        <v>#DIV/0!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/>
      <c r="AD118" s="1">
        <f t="shared" si="36"/>
        <v>0</v>
      </c>
      <c r="AE118" s="1">
        <f t="shared" si="37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23" t="s">
        <v>164</v>
      </c>
      <c r="B119" s="1" t="s">
        <v>32</v>
      </c>
      <c r="C119" s="1"/>
      <c r="D119" s="1"/>
      <c r="E119" s="1"/>
      <c r="F119" s="1"/>
      <c r="G119" s="6">
        <v>1</v>
      </c>
      <c r="H119" s="1">
        <v>45</v>
      </c>
      <c r="I119" s="1" t="s">
        <v>33</v>
      </c>
      <c r="J119" s="1"/>
      <c r="K119" s="1">
        <f t="shared" si="43"/>
        <v>0</v>
      </c>
      <c r="L119" s="1">
        <f t="shared" si="32"/>
        <v>0</v>
      </c>
      <c r="M119" s="1"/>
      <c r="N119" s="1">
        <v>16.8</v>
      </c>
      <c r="O119" s="1">
        <f t="shared" si="33"/>
        <v>0</v>
      </c>
      <c r="P119" s="5"/>
      <c r="Q119" s="5">
        <f t="shared" si="48"/>
        <v>0</v>
      </c>
      <c r="R119" s="5"/>
      <c r="S119" s="5"/>
      <c r="T119" s="1"/>
      <c r="U119" s="1" t="e">
        <f t="shared" si="34"/>
        <v>#DIV/0!</v>
      </c>
      <c r="V119" s="1" t="e">
        <f t="shared" si="35"/>
        <v>#DIV/0!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/>
      <c r="AD119" s="1">
        <f t="shared" si="36"/>
        <v>0</v>
      </c>
      <c r="AE119" s="1">
        <f t="shared" si="37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119" xr:uid="{457995CD-CD76-420D-BDC9-A7D55C96D1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2024-10-16T13:27:30Z</dcterms:created>
  <dcterms:modified xsi:type="dcterms:W3CDTF">2024-10-17T11:25:02Z</dcterms:modified>
</cp:coreProperties>
</file>