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КИ филиалы\"/>
    </mc:Choice>
  </mc:AlternateContent>
  <xr:revisionPtr revIDLastSave="0" documentId="13_ncr:1_{D89DBF2B-7464-4ED3-9DB2-302F71CAC1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1" l="1"/>
  <c r="F56" i="1"/>
  <c r="E56" i="1"/>
  <c r="O97" i="1" l="1"/>
  <c r="K97" i="1"/>
  <c r="O84" i="1"/>
  <c r="K84" i="1"/>
  <c r="O83" i="1"/>
  <c r="K8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S20" i="1" s="1"/>
  <c r="O21" i="1"/>
  <c r="O22" i="1"/>
  <c r="O23" i="1"/>
  <c r="S23" i="1" s="1"/>
  <c r="O24" i="1"/>
  <c r="O25" i="1"/>
  <c r="O26" i="1"/>
  <c r="O27" i="1"/>
  <c r="O28" i="1"/>
  <c r="O29" i="1"/>
  <c r="O30" i="1"/>
  <c r="O31" i="1"/>
  <c r="O32" i="1"/>
  <c r="S32" i="1" s="1"/>
  <c r="O33" i="1"/>
  <c r="O34" i="1"/>
  <c r="O35" i="1"/>
  <c r="O36" i="1"/>
  <c r="O37" i="1"/>
  <c r="P37" i="1" s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5" i="1"/>
  <c r="O86" i="1"/>
  <c r="S86" i="1" s="1"/>
  <c r="O87" i="1"/>
  <c r="O88" i="1"/>
  <c r="O89" i="1"/>
  <c r="O90" i="1"/>
  <c r="O91" i="1"/>
  <c r="O92" i="1"/>
  <c r="O93" i="1"/>
  <c r="O94" i="1"/>
  <c r="O95" i="1"/>
  <c r="O96" i="1"/>
  <c r="T96" i="1" s="1"/>
  <c r="O6" i="1"/>
  <c r="AB20" i="1"/>
  <c r="AB23" i="1"/>
  <c r="AB32" i="1"/>
  <c r="AB86" i="1"/>
  <c r="AB96" i="1"/>
  <c r="K96" i="1"/>
  <c r="K95" i="1"/>
  <c r="K94" i="1"/>
  <c r="K93" i="1"/>
  <c r="K92" i="1"/>
  <c r="K91" i="1"/>
  <c r="K90" i="1"/>
  <c r="K89" i="1"/>
  <c r="K88" i="1"/>
  <c r="K87" i="1"/>
  <c r="K86" i="1"/>
  <c r="K85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4" i="1" l="1"/>
  <c r="P94" i="1"/>
  <c r="AB94" i="1" s="1"/>
  <c r="T92" i="1"/>
  <c r="P92" i="1"/>
  <c r="AB92" i="1" s="1"/>
  <c r="AB90" i="1"/>
  <c r="P88" i="1"/>
  <c r="AB88" i="1" s="1"/>
  <c r="P82" i="1"/>
  <c r="AB82" i="1" s="1"/>
  <c r="AB80" i="1"/>
  <c r="P78" i="1"/>
  <c r="AB78" i="1" s="1"/>
  <c r="AB76" i="1"/>
  <c r="P74" i="1"/>
  <c r="AB74" i="1" s="1"/>
  <c r="AB72" i="1"/>
  <c r="P70" i="1"/>
  <c r="AB70" i="1" s="1"/>
  <c r="AB68" i="1"/>
  <c r="P66" i="1"/>
  <c r="AB66" i="1" s="1"/>
  <c r="AB64" i="1"/>
  <c r="P62" i="1"/>
  <c r="AB62" i="1" s="1"/>
  <c r="AB60" i="1"/>
  <c r="P58" i="1"/>
  <c r="AB58" i="1" s="1"/>
  <c r="AB56" i="1"/>
  <c r="P54" i="1"/>
  <c r="AB54" i="1" s="1"/>
  <c r="P52" i="1"/>
  <c r="AB52" i="1" s="1"/>
  <c r="P50" i="1"/>
  <c r="AB50" i="1" s="1"/>
  <c r="P48" i="1"/>
  <c r="AB48" i="1" s="1"/>
  <c r="P46" i="1"/>
  <c r="AB46" i="1" s="1"/>
  <c r="P44" i="1"/>
  <c r="AB44" i="1" s="1"/>
  <c r="P42" i="1"/>
  <c r="AB42" i="1" s="1"/>
  <c r="P40" i="1"/>
  <c r="AB40" i="1" s="1"/>
  <c r="AB38" i="1"/>
  <c r="AB36" i="1"/>
  <c r="P34" i="1"/>
  <c r="AB34" i="1" s="1"/>
  <c r="P30" i="1"/>
  <c r="AB30" i="1" s="1"/>
  <c r="P28" i="1"/>
  <c r="AB28" i="1" s="1"/>
  <c r="P26" i="1"/>
  <c r="AB26" i="1" s="1"/>
  <c r="P24" i="1"/>
  <c r="AB24" i="1" s="1"/>
  <c r="P22" i="1"/>
  <c r="AB22" i="1" s="1"/>
  <c r="P18" i="1"/>
  <c r="AB18" i="1" s="1"/>
  <c r="P16" i="1"/>
  <c r="AB16" i="1" s="1"/>
  <c r="P14" i="1"/>
  <c r="AB14" i="1" s="1"/>
  <c r="P12" i="1"/>
  <c r="AB12" i="1" s="1"/>
  <c r="P10" i="1"/>
  <c r="AB10" i="1" s="1"/>
  <c r="P8" i="1"/>
  <c r="AB8" i="1" s="1"/>
  <c r="P6" i="1"/>
  <c r="T95" i="1"/>
  <c r="P95" i="1"/>
  <c r="AB95" i="1" s="1"/>
  <c r="T93" i="1"/>
  <c r="AB93" i="1"/>
  <c r="P91" i="1"/>
  <c r="AB91" i="1" s="1"/>
  <c r="P89" i="1"/>
  <c r="AB89" i="1" s="1"/>
  <c r="P87" i="1"/>
  <c r="AB87" i="1" s="1"/>
  <c r="P85" i="1"/>
  <c r="AB85" i="1" s="1"/>
  <c r="AB81" i="1"/>
  <c r="P79" i="1"/>
  <c r="AB79" i="1" s="1"/>
  <c r="AB77" i="1"/>
  <c r="AB75" i="1"/>
  <c r="AB73" i="1"/>
  <c r="P71" i="1"/>
  <c r="AB71" i="1" s="1"/>
  <c r="P69" i="1"/>
  <c r="AB69" i="1" s="1"/>
  <c r="P67" i="1"/>
  <c r="AB67" i="1" s="1"/>
  <c r="AB65" i="1"/>
  <c r="P63" i="1"/>
  <c r="AB63" i="1" s="1"/>
  <c r="AB61" i="1"/>
  <c r="P59" i="1"/>
  <c r="AB59" i="1" s="1"/>
  <c r="P57" i="1"/>
  <c r="AB57" i="1" s="1"/>
  <c r="P55" i="1"/>
  <c r="AB55" i="1" s="1"/>
  <c r="P53" i="1"/>
  <c r="AB53" i="1" s="1"/>
  <c r="P51" i="1"/>
  <c r="AB51" i="1" s="1"/>
  <c r="P49" i="1"/>
  <c r="AB49" i="1" s="1"/>
  <c r="P47" i="1"/>
  <c r="AB47" i="1" s="1"/>
  <c r="P45" i="1"/>
  <c r="AB45" i="1" s="1"/>
  <c r="P43" i="1"/>
  <c r="AB43" i="1" s="1"/>
  <c r="P41" i="1"/>
  <c r="AB41" i="1" s="1"/>
  <c r="P39" i="1"/>
  <c r="AB39" i="1" s="1"/>
  <c r="AB37" i="1"/>
  <c r="P35" i="1"/>
  <c r="AB35" i="1" s="1"/>
  <c r="P33" i="1"/>
  <c r="AB33" i="1" s="1"/>
  <c r="AB31" i="1"/>
  <c r="P29" i="1"/>
  <c r="AB29" i="1" s="1"/>
  <c r="AB27" i="1"/>
  <c r="P25" i="1"/>
  <c r="AB25" i="1" s="1"/>
  <c r="P21" i="1"/>
  <c r="AB21" i="1" s="1"/>
  <c r="P19" i="1"/>
  <c r="AB19" i="1" s="1"/>
  <c r="P17" i="1"/>
  <c r="AB17" i="1" s="1"/>
  <c r="P15" i="1"/>
  <c r="AB15" i="1" s="1"/>
  <c r="P13" i="1"/>
  <c r="AB13" i="1" s="1"/>
  <c r="P11" i="1"/>
  <c r="AB11" i="1" s="1"/>
  <c r="P9" i="1"/>
  <c r="AB9" i="1" s="1"/>
  <c r="P7" i="1"/>
  <c r="AB7" i="1" s="1"/>
  <c r="AB83" i="1"/>
  <c r="AB84" i="1"/>
  <c r="T97" i="1"/>
  <c r="AB97" i="1"/>
  <c r="S96" i="1"/>
  <c r="S92" i="1"/>
  <c r="T88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90" i="1"/>
  <c r="T86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7" i="1"/>
  <c r="S93" i="1"/>
  <c r="T84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/>
  <c r="O5" i="1"/>
  <c r="AB6" i="1" l="1"/>
  <c r="AB5" i="1" s="1"/>
  <c r="P5" i="1"/>
  <c r="S95" i="1"/>
  <c r="S94" i="1"/>
  <c r="S84" i="1"/>
  <c r="S83" i="1"/>
  <c r="S7" i="1"/>
  <c r="S9" i="1"/>
  <c r="S11" i="1"/>
  <c r="S13" i="1"/>
  <c r="S15" i="1"/>
  <c r="S17" i="1"/>
  <c r="S19" i="1"/>
  <c r="S21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5" i="1"/>
  <c r="S87" i="1"/>
  <c r="S89" i="1"/>
  <c r="S91" i="1"/>
  <c r="S6" i="1"/>
  <c r="S8" i="1"/>
  <c r="S10" i="1"/>
  <c r="S12" i="1"/>
  <c r="S14" i="1"/>
  <c r="S16" i="1"/>
  <c r="S18" i="1"/>
  <c r="S22" i="1"/>
  <c r="S24" i="1"/>
  <c r="S26" i="1"/>
  <c r="S28" i="1"/>
  <c r="S30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8" i="1"/>
  <c r="S90" i="1"/>
</calcChain>
</file>

<file path=xl/sharedStrings.xml><?xml version="1.0" encoding="utf-8"?>
<sst xmlns="http://schemas.openxmlformats.org/spreadsheetml/2006/main" count="364" uniqueCount="156">
  <si>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</si>
  <si>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</si>
  <si>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</si>
  <si>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</si>
  <si>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</si>
  <si>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</si>
  <si>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</si>
  <si>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</si>
  <si>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</si>
  <si>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</si>
  <si>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</si>
  <si>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</si>
  <si>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</si>
  <si>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</si>
  <si>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</si>
  <si>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</si>
  <si>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</si>
  <si>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</si>
  <si>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</si>
  <si>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</si>
  <si>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</si>
  <si>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</si>
  <si>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</si>
  <si>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</si>
  <si>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17,10,</t>
  </si>
  <si>
    <t>16,10,</t>
  </si>
  <si>
    <t>10,10,</t>
  </si>
  <si>
    <t>09,10,</t>
  </si>
  <si>
    <t>03,10,</t>
  </si>
  <si>
    <t>02,10,</t>
  </si>
  <si>
    <t>26,09,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</si>
  <si>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</si>
  <si>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</si>
  <si>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</si>
  <si>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</si>
  <si>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</si>
  <si>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</si>
  <si>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</si>
  <si>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</si>
  <si>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</si>
  <si>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</si>
  <si>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</si>
  <si>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</si>
  <si>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</si>
  <si>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</si>
  <si>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</si>
  <si>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</si>
  <si>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</si>
  <si>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</si>
  <si>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</si>
  <si>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</si>
  <si>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</si>
  <si>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</si>
  <si>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217  Колбаса Докторская Дугушка, ВЕС, НЕ ГОСТ,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</si>
  <si>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</si>
  <si>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</si>
  <si>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</si>
  <si>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</si>
  <si>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</si>
  <si>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</si>
  <si>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</si>
  <si>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</si>
  <si>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</si>
  <si>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</si>
  <si>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04,10,24 филиал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</si>
  <si>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</si>
  <si>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</si>
  <si>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</si>
  <si>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</si>
  <si>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</si>
  <si>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</si>
  <si>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</si>
  <si>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</si>
  <si>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</si>
  <si>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</si>
  <si>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</si>
  <si>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</si>
  <si>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</si>
  <si>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</si>
  <si>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</si>
  <si>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</si>
  <si>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</si>
  <si>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</si>
  <si>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</si>
  <si>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</si>
  <si>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</si>
  <si>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</si>
  <si>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</si>
  <si>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</si>
  <si>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</si>
  <si>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</si>
  <si>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</si>
  <si>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</si>
  <si>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</si>
  <si>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11,10,24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</si>
  <si>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</si>
  <si>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</si>
  <si>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</si>
  <si>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</si>
  <si>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</si>
  <si>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</si>
  <si>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</si>
  <si>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</si>
  <si>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</si>
  <si>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</si>
  <si>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</si>
  <si>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</si>
  <si>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</si>
  <si>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</si>
  <si>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</si>
  <si>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</si>
  <si>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</si>
  <si>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</si>
  <si>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>30,09 корректировка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</si>
  <si>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</si>
  <si>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</si>
  <si>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</si>
  <si>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</si>
  <si>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</si>
  <si>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16,10,24 филиал обнулил / 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</si>
  <si>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</si>
  <si>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</si>
  <si>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</si>
  <si>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</si>
  <si>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</si>
  <si>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</si>
  <si>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</si>
  <si>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</si>
  <si>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</si>
  <si>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</si>
  <si>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</si>
  <si>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нужно увеличить продажи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</si>
  <si>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</si>
  <si>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</si>
  <si>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</si>
  <si>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</si>
  <si>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</si>
  <si>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</si>
  <si>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</si>
  <si>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</si>
  <si>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</si>
  <si>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</si>
  <si>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</si>
  <si>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>09,10,24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</si>
  <si>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</si>
  <si>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</si>
  <si>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</si>
  <si>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</si>
  <si>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</si>
  <si>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</si>
  <si>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</si>
  <si>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</si>
  <si>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</si>
  <si>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</si>
  <si>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11,10,24 филиал обнулил</t>
    </r>
  </si>
  <si>
    <t>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</si>
</sst>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0.85546875" customWidth="1"/>
    <col min="14" max="17" width="6.7109375" customWidth="1"/>
    <col min="18" max="18" width="21.7109375" customWidth="1"/>
    <col min="19" max="20" width="5.42578125" customWidth="1"/>
    <col min="21" max="26" width="5.85546875" customWidth="1"/>
    <col min="27" max="27" width="40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42324.613999999994</v>
      </c>
      <c r="F5" s="4">
        <f>SUM(F6:F497)</f>
        <v>51749.150999999998</v>
      </c>
      <c r="G5" s="6"/>
      <c r="H5" s="1"/>
      <c r="I5" s="1"/>
      <c r="J5" s="4">
        <f t="shared" ref="J5:Q5" si="0">SUM(J6:J497)</f>
        <v>42173.779999999992</v>
      </c>
      <c r="K5" s="4">
        <f t="shared" si="0"/>
        <v>150.83400000000074</v>
      </c>
      <c r="L5" s="4">
        <f t="shared" si="0"/>
        <v>0</v>
      </c>
      <c r="M5" s="4">
        <f t="shared" si="0"/>
        <v>0</v>
      </c>
      <c r="N5" s="4">
        <f t="shared" si="0"/>
        <v>23056.827819999999</v>
      </c>
      <c r="O5" s="4">
        <f t="shared" si="0"/>
        <v>8464.9228000000003</v>
      </c>
      <c r="P5" s="4">
        <f t="shared" si="0"/>
        <v>20454.023779999996</v>
      </c>
      <c r="Q5" s="4">
        <f t="shared" si="0"/>
        <v>0</v>
      </c>
      <c r="R5" s="1"/>
      <c r="S5" s="1"/>
      <c r="T5" s="1"/>
      <c r="U5" s="4">
        <f t="shared" ref="U5:Z5" si="1">SUM(U6:U497)</f>
        <v>8207.4983999999986</v>
      </c>
      <c r="V5" s="4">
        <f t="shared" si="1"/>
        <v>8524.8258000000005</v>
      </c>
      <c r="W5" s="4">
        <f t="shared" si="1"/>
        <v>8553.3955999999998</v>
      </c>
      <c r="X5" s="4">
        <f t="shared" si="1"/>
        <v>7954.5840000000007</v>
      </c>
      <c r="Y5" s="4">
        <f t="shared" si="1"/>
        <v>8312.9986000000044</v>
      </c>
      <c r="Z5" s="4">
        <f t="shared" si="1"/>
        <v>8868.3464000000004</v>
      </c>
      <c r="AA5" s="1"/>
      <c r="AB5" s="4">
        <f>SUM(AB6:AB497)</f>
        <v>15646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1295.8240000000001</v>
      </c>
      <c r="D6" s="1">
        <v>1676.116</v>
      </c>
      <c r="E6" s="1">
        <v>1326.4670000000001</v>
      </c>
      <c r="F6" s="1">
        <v>1387.4949999999999</v>
      </c>
      <c r="G6" s="6">
        <v>1</v>
      </c>
      <c r="H6" s="1">
        <v>50</v>
      </c>
      <c r="I6" s="1" t="s">
        <v>33</v>
      </c>
      <c r="J6" s="1">
        <v>1241.8</v>
      </c>
      <c r="K6" s="1">
        <f t="shared" ref="K6:K37" si="2">E6-J6</f>
        <v>84.667000000000144</v>
      </c>
      <c r="L6" s="1"/>
      <c r="M6" s="1"/>
      <c r="N6" s="1">
        <v>517.23519999999962</v>
      </c>
      <c r="O6" s="1">
        <f>E6/5</f>
        <v>265.29340000000002</v>
      </c>
      <c r="P6" s="5">
        <f>11*O6-N6-F6</f>
        <v>1013.4972000000007</v>
      </c>
      <c r="Q6" s="5"/>
      <c r="R6" s="1"/>
      <c r="S6" s="1">
        <f>(F6+N6+P6)/O6</f>
        <v>11</v>
      </c>
      <c r="T6" s="1">
        <f>(F6+N6)/O6</f>
        <v>7.1797119717263955</v>
      </c>
      <c r="U6" s="1">
        <v>231.75960000000001</v>
      </c>
      <c r="V6" s="1">
        <v>243.04140000000001</v>
      </c>
      <c r="W6" s="1">
        <v>244.0378</v>
      </c>
      <c r="X6" s="1">
        <v>221.4794</v>
      </c>
      <c r="Y6" s="1">
        <v>251.30199999999999</v>
      </c>
      <c r="Z6" s="1">
        <v>257.07400000000001</v>
      </c>
      <c r="AA6" s="1" t="s">
        <v>34</v>
      </c>
      <c r="AB6" s="1">
        <f t="shared" ref="AB6:AB37" si="3">ROUND(P6*G6,0)</f>
        <v>1013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458.06799999999998</v>
      </c>
      <c r="D7" s="1">
        <v>315.05099999999999</v>
      </c>
      <c r="E7" s="1">
        <v>327.74200000000002</v>
      </c>
      <c r="F7" s="1">
        <v>387.834</v>
      </c>
      <c r="G7" s="6">
        <v>1</v>
      </c>
      <c r="H7" s="1">
        <v>45</v>
      </c>
      <c r="I7" s="1" t="s">
        <v>33</v>
      </c>
      <c r="J7" s="1">
        <v>300.95</v>
      </c>
      <c r="K7" s="1">
        <f t="shared" si="2"/>
        <v>26.79200000000003</v>
      </c>
      <c r="L7" s="1"/>
      <c r="M7" s="1"/>
      <c r="N7" s="1">
        <v>120.96600000000009</v>
      </c>
      <c r="O7" s="1">
        <f t="shared" ref="O7:O70" si="4">E7/5</f>
        <v>65.548400000000001</v>
      </c>
      <c r="P7" s="5">
        <f t="shared" ref="P7:P19" si="5">11*O7-N7-F7</f>
        <v>212.23239999999993</v>
      </c>
      <c r="Q7" s="5"/>
      <c r="R7" s="1"/>
      <c r="S7" s="1">
        <f t="shared" ref="S7:S70" si="6">(F7+N7+P7)/O7</f>
        <v>11</v>
      </c>
      <c r="T7" s="1">
        <f t="shared" ref="T7:T70" si="7">(F7+N7)/O7</f>
        <v>7.7622031964166949</v>
      </c>
      <c r="U7" s="1">
        <v>59.437800000000003</v>
      </c>
      <c r="V7" s="1">
        <v>79.052800000000005</v>
      </c>
      <c r="W7" s="1">
        <v>78.947800000000001</v>
      </c>
      <c r="X7" s="1">
        <v>54.472000000000001</v>
      </c>
      <c r="Y7" s="1">
        <v>56.423800000000007</v>
      </c>
      <c r="Z7" s="1">
        <v>88.842399999999998</v>
      </c>
      <c r="AA7" s="1"/>
      <c r="AB7" s="1">
        <f t="shared" si="3"/>
        <v>212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1131.306</v>
      </c>
      <c r="D8" s="1">
        <v>1550.2560000000001</v>
      </c>
      <c r="E8" s="1">
        <v>973.09199999999998</v>
      </c>
      <c r="F8" s="1">
        <v>1522.413</v>
      </c>
      <c r="G8" s="6">
        <v>1</v>
      </c>
      <c r="H8" s="1">
        <v>45</v>
      </c>
      <c r="I8" s="1" t="s">
        <v>33</v>
      </c>
      <c r="J8" s="1">
        <v>883.95</v>
      </c>
      <c r="K8" s="1">
        <f t="shared" si="2"/>
        <v>89.141999999999939</v>
      </c>
      <c r="L8" s="1"/>
      <c r="M8" s="1"/>
      <c r="N8" s="1">
        <v>291.84146000000032</v>
      </c>
      <c r="O8" s="1">
        <f t="shared" si="4"/>
        <v>194.61840000000001</v>
      </c>
      <c r="P8" s="5">
        <f t="shared" si="5"/>
        <v>326.5479399999997</v>
      </c>
      <c r="Q8" s="5"/>
      <c r="R8" s="1"/>
      <c r="S8" s="1">
        <f t="shared" si="6"/>
        <v>11</v>
      </c>
      <c r="T8" s="1">
        <f t="shared" si="7"/>
        <v>9.3221116811154552</v>
      </c>
      <c r="U8" s="1">
        <v>197.21360000000001</v>
      </c>
      <c r="V8" s="1">
        <v>208.63919999999999</v>
      </c>
      <c r="W8" s="1">
        <v>206.94139999999999</v>
      </c>
      <c r="X8" s="1">
        <v>191.82579999999999</v>
      </c>
      <c r="Y8" s="1">
        <v>174.2824</v>
      </c>
      <c r="Z8" s="1">
        <v>107.39960000000001</v>
      </c>
      <c r="AA8" s="1" t="s">
        <v>37</v>
      </c>
      <c r="AB8" s="1">
        <f t="shared" si="3"/>
        <v>327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236.71899999999999</v>
      </c>
      <c r="D9" s="1">
        <v>120.54600000000001</v>
      </c>
      <c r="E9" s="1">
        <v>154.94200000000001</v>
      </c>
      <c r="F9" s="1">
        <v>178.999</v>
      </c>
      <c r="G9" s="6">
        <v>1</v>
      </c>
      <c r="H9" s="1">
        <v>40</v>
      </c>
      <c r="I9" s="1" t="s">
        <v>33</v>
      </c>
      <c r="J9" s="1">
        <v>155.65</v>
      </c>
      <c r="K9" s="1">
        <f t="shared" si="2"/>
        <v>-0.70799999999999841</v>
      </c>
      <c r="L9" s="1"/>
      <c r="M9" s="1"/>
      <c r="N9" s="1">
        <v>65.5154</v>
      </c>
      <c r="O9" s="1">
        <f t="shared" si="4"/>
        <v>30.988400000000002</v>
      </c>
      <c r="P9" s="5">
        <f t="shared" si="5"/>
        <v>96.358000000000033</v>
      </c>
      <c r="Q9" s="5"/>
      <c r="R9" s="1"/>
      <c r="S9" s="1">
        <f t="shared" si="6"/>
        <v>11</v>
      </c>
      <c r="T9" s="1">
        <f t="shared" si="7"/>
        <v>7.8905138697060826</v>
      </c>
      <c r="U9" s="1">
        <v>27.950199999999999</v>
      </c>
      <c r="V9" s="1">
        <v>30.037600000000001</v>
      </c>
      <c r="W9" s="1">
        <v>30.150400000000001</v>
      </c>
      <c r="X9" s="1">
        <v>38.506799999999998</v>
      </c>
      <c r="Y9" s="1">
        <v>38.607199999999999</v>
      </c>
      <c r="Z9" s="1">
        <v>36.927599999999998</v>
      </c>
      <c r="AA9" s="1"/>
      <c r="AB9" s="1">
        <f t="shared" si="3"/>
        <v>96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283</v>
      </c>
      <c r="D10" s="1">
        <v>504</v>
      </c>
      <c r="E10" s="1">
        <v>374</v>
      </c>
      <c r="F10" s="1">
        <v>330</v>
      </c>
      <c r="G10" s="6">
        <v>0.45</v>
      </c>
      <c r="H10" s="1">
        <v>45</v>
      </c>
      <c r="I10" s="1" t="s">
        <v>33</v>
      </c>
      <c r="J10" s="1">
        <v>375</v>
      </c>
      <c r="K10" s="1">
        <f t="shared" si="2"/>
        <v>-1</v>
      </c>
      <c r="L10" s="1"/>
      <c r="M10" s="1"/>
      <c r="N10" s="1">
        <v>322.60000000000008</v>
      </c>
      <c r="O10" s="1">
        <f t="shared" si="4"/>
        <v>74.8</v>
      </c>
      <c r="P10" s="5">
        <f t="shared" si="5"/>
        <v>170.19999999999987</v>
      </c>
      <c r="Q10" s="5"/>
      <c r="R10" s="1"/>
      <c r="S10" s="1">
        <f t="shared" si="6"/>
        <v>11</v>
      </c>
      <c r="T10" s="1">
        <f t="shared" si="7"/>
        <v>8.7245989304812852</v>
      </c>
      <c r="U10" s="1">
        <v>74</v>
      </c>
      <c r="V10" s="1">
        <v>63.8</v>
      </c>
      <c r="W10" s="1">
        <v>66.8</v>
      </c>
      <c r="X10" s="1">
        <v>66.599999999999994</v>
      </c>
      <c r="Y10" s="1">
        <v>61.6</v>
      </c>
      <c r="Z10" s="1">
        <v>68.599999999999994</v>
      </c>
      <c r="AA10" s="1"/>
      <c r="AB10" s="1">
        <f t="shared" si="3"/>
        <v>77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394</v>
      </c>
      <c r="D11" s="1">
        <v>1254</v>
      </c>
      <c r="E11" s="1">
        <v>736</v>
      </c>
      <c r="F11" s="1">
        <v>642</v>
      </c>
      <c r="G11" s="6">
        <v>0.45</v>
      </c>
      <c r="H11" s="1">
        <v>45</v>
      </c>
      <c r="I11" s="1" t="s">
        <v>33</v>
      </c>
      <c r="J11" s="1">
        <v>733</v>
      </c>
      <c r="K11" s="1">
        <f t="shared" si="2"/>
        <v>3</v>
      </c>
      <c r="L11" s="1"/>
      <c r="M11" s="1"/>
      <c r="N11" s="1">
        <v>402.8</v>
      </c>
      <c r="O11" s="1">
        <f t="shared" si="4"/>
        <v>147.19999999999999</v>
      </c>
      <c r="P11" s="5">
        <f t="shared" si="5"/>
        <v>574.39999999999986</v>
      </c>
      <c r="Q11" s="5"/>
      <c r="R11" s="1"/>
      <c r="S11" s="1">
        <f t="shared" si="6"/>
        <v>11</v>
      </c>
      <c r="T11" s="1">
        <f t="shared" si="7"/>
        <v>7.0978260869565224</v>
      </c>
      <c r="U11" s="1">
        <v>136.6</v>
      </c>
      <c r="V11" s="1">
        <v>123.8</v>
      </c>
      <c r="W11" s="1">
        <v>141.80000000000001</v>
      </c>
      <c r="X11" s="1">
        <v>143.4</v>
      </c>
      <c r="Y11" s="1">
        <v>110.4</v>
      </c>
      <c r="Z11" s="1">
        <v>116.6</v>
      </c>
      <c r="AA11" s="1"/>
      <c r="AB11" s="1">
        <f t="shared" si="3"/>
        <v>258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261</v>
      </c>
      <c r="D12" s="1"/>
      <c r="E12" s="1">
        <v>147</v>
      </c>
      <c r="F12" s="1">
        <v>106</v>
      </c>
      <c r="G12" s="6">
        <v>0.17</v>
      </c>
      <c r="H12" s="1">
        <v>180</v>
      </c>
      <c r="I12" s="1" t="s">
        <v>33</v>
      </c>
      <c r="J12" s="1">
        <v>110</v>
      </c>
      <c r="K12" s="1">
        <f t="shared" si="2"/>
        <v>37</v>
      </c>
      <c r="L12" s="1"/>
      <c r="M12" s="1"/>
      <c r="N12" s="1">
        <v>66.700000000000017</v>
      </c>
      <c r="O12" s="1">
        <f t="shared" si="4"/>
        <v>29.4</v>
      </c>
      <c r="P12" s="5">
        <f t="shared" si="5"/>
        <v>150.69999999999993</v>
      </c>
      <c r="Q12" s="5"/>
      <c r="R12" s="1"/>
      <c r="S12" s="1">
        <f t="shared" si="6"/>
        <v>11</v>
      </c>
      <c r="T12" s="1">
        <f t="shared" si="7"/>
        <v>5.8741496598639467</v>
      </c>
      <c r="U12" s="1">
        <v>22.6</v>
      </c>
      <c r="V12" s="1">
        <v>10.8</v>
      </c>
      <c r="W12" s="1">
        <v>12</v>
      </c>
      <c r="X12" s="1">
        <v>14.2</v>
      </c>
      <c r="Y12" s="1">
        <v>25</v>
      </c>
      <c r="Z12" s="1">
        <v>32.4</v>
      </c>
      <c r="AA12" s="1"/>
      <c r="AB12" s="1">
        <f t="shared" si="3"/>
        <v>26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259</v>
      </c>
      <c r="D13" s="1">
        <v>60</v>
      </c>
      <c r="E13" s="1">
        <v>133</v>
      </c>
      <c r="F13" s="1">
        <v>104</v>
      </c>
      <c r="G13" s="6">
        <v>0.3</v>
      </c>
      <c r="H13" s="1">
        <v>40</v>
      </c>
      <c r="I13" s="1" t="s">
        <v>33</v>
      </c>
      <c r="J13" s="1">
        <v>130</v>
      </c>
      <c r="K13" s="1">
        <f t="shared" si="2"/>
        <v>3</v>
      </c>
      <c r="L13" s="1"/>
      <c r="M13" s="1"/>
      <c r="N13" s="1">
        <v>74</v>
      </c>
      <c r="O13" s="1">
        <f t="shared" si="4"/>
        <v>26.6</v>
      </c>
      <c r="P13" s="5">
        <f t="shared" si="5"/>
        <v>114.60000000000002</v>
      </c>
      <c r="Q13" s="5"/>
      <c r="R13" s="1"/>
      <c r="S13" s="1">
        <f t="shared" si="6"/>
        <v>11</v>
      </c>
      <c r="T13" s="1">
        <f t="shared" si="7"/>
        <v>6.6917293233082704</v>
      </c>
      <c r="U13" s="1">
        <v>26.2</v>
      </c>
      <c r="V13" s="1">
        <v>26.4</v>
      </c>
      <c r="W13" s="1">
        <v>19.600000000000001</v>
      </c>
      <c r="X13" s="1">
        <v>33.200000000000003</v>
      </c>
      <c r="Y13" s="1">
        <v>35.4</v>
      </c>
      <c r="Z13" s="1">
        <v>28.8</v>
      </c>
      <c r="AA13" s="1" t="s">
        <v>44</v>
      </c>
      <c r="AB13" s="1">
        <f t="shared" si="3"/>
        <v>34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40</v>
      </c>
      <c r="C14" s="1">
        <v>411</v>
      </c>
      <c r="D14" s="1"/>
      <c r="E14" s="1">
        <v>204</v>
      </c>
      <c r="F14" s="1">
        <v>160</v>
      </c>
      <c r="G14" s="6">
        <v>0.17</v>
      </c>
      <c r="H14" s="1">
        <v>180</v>
      </c>
      <c r="I14" s="1" t="s">
        <v>33</v>
      </c>
      <c r="J14" s="1">
        <v>211</v>
      </c>
      <c r="K14" s="1">
        <f t="shared" si="2"/>
        <v>-7</v>
      </c>
      <c r="L14" s="1"/>
      <c r="M14" s="1"/>
      <c r="N14" s="1">
        <v>55.600000000000023</v>
      </c>
      <c r="O14" s="1">
        <f t="shared" si="4"/>
        <v>40.799999999999997</v>
      </c>
      <c r="P14" s="5">
        <f t="shared" si="5"/>
        <v>233.19999999999993</v>
      </c>
      <c r="Q14" s="5"/>
      <c r="R14" s="1"/>
      <c r="S14" s="1">
        <f t="shared" si="6"/>
        <v>11</v>
      </c>
      <c r="T14" s="1">
        <f t="shared" si="7"/>
        <v>5.2843137254901968</v>
      </c>
      <c r="U14" s="1">
        <v>37.200000000000003</v>
      </c>
      <c r="V14" s="1">
        <v>42.4</v>
      </c>
      <c r="W14" s="1">
        <v>42.2</v>
      </c>
      <c r="X14" s="1">
        <v>36</v>
      </c>
      <c r="Y14" s="1">
        <v>54</v>
      </c>
      <c r="Z14" s="1">
        <v>65.599999999999994</v>
      </c>
      <c r="AA14" s="1"/>
      <c r="AB14" s="1">
        <f t="shared" si="3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40</v>
      </c>
      <c r="C15" s="1">
        <v>100</v>
      </c>
      <c r="D15" s="1">
        <v>96</v>
      </c>
      <c r="E15" s="1">
        <v>112</v>
      </c>
      <c r="F15" s="1">
        <v>68</v>
      </c>
      <c r="G15" s="6">
        <v>0.35</v>
      </c>
      <c r="H15" s="1">
        <v>50</v>
      </c>
      <c r="I15" s="1" t="s">
        <v>33</v>
      </c>
      <c r="J15" s="1">
        <v>112</v>
      </c>
      <c r="K15" s="1">
        <f t="shared" si="2"/>
        <v>0</v>
      </c>
      <c r="L15" s="1"/>
      <c r="M15" s="1"/>
      <c r="N15" s="1">
        <v>121</v>
      </c>
      <c r="O15" s="1">
        <f t="shared" si="4"/>
        <v>22.4</v>
      </c>
      <c r="P15" s="5">
        <f t="shared" si="5"/>
        <v>57.399999999999977</v>
      </c>
      <c r="Q15" s="5"/>
      <c r="R15" s="1"/>
      <c r="S15" s="1">
        <f t="shared" si="6"/>
        <v>11</v>
      </c>
      <c r="T15" s="1">
        <f t="shared" si="7"/>
        <v>8.4375</v>
      </c>
      <c r="U15" s="1">
        <v>21</v>
      </c>
      <c r="V15" s="1">
        <v>16</v>
      </c>
      <c r="W15" s="1">
        <v>15.6</v>
      </c>
      <c r="X15" s="1">
        <v>15.6</v>
      </c>
      <c r="Y15" s="1">
        <v>17.8</v>
      </c>
      <c r="Z15" s="1">
        <v>17.2</v>
      </c>
      <c r="AA15" s="1"/>
      <c r="AB15" s="1">
        <f t="shared" si="3"/>
        <v>20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105</v>
      </c>
      <c r="D16" s="1">
        <v>162</v>
      </c>
      <c r="E16" s="1">
        <v>115</v>
      </c>
      <c r="F16" s="1">
        <v>137</v>
      </c>
      <c r="G16" s="6">
        <v>0.35</v>
      </c>
      <c r="H16" s="1">
        <v>50</v>
      </c>
      <c r="I16" s="1" t="s">
        <v>33</v>
      </c>
      <c r="J16" s="1">
        <v>120</v>
      </c>
      <c r="K16" s="1">
        <f t="shared" si="2"/>
        <v>-5</v>
      </c>
      <c r="L16" s="1"/>
      <c r="M16" s="1"/>
      <c r="N16" s="1">
        <v>62</v>
      </c>
      <c r="O16" s="1">
        <f t="shared" si="4"/>
        <v>23</v>
      </c>
      <c r="P16" s="5">
        <f t="shared" si="5"/>
        <v>54</v>
      </c>
      <c r="Q16" s="5"/>
      <c r="R16" s="1"/>
      <c r="S16" s="1">
        <f t="shared" si="6"/>
        <v>11</v>
      </c>
      <c r="T16" s="1">
        <f t="shared" si="7"/>
        <v>8.6521739130434785</v>
      </c>
      <c r="U16" s="1">
        <v>21.6</v>
      </c>
      <c r="V16" s="1">
        <v>22</v>
      </c>
      <c r="W16" s="1">
        <v>22</v>
      </c>
      <c r="X16" s="1">
        <v>18.399999999999999</v>
      </c>
      <c r="Y16" s="1">
        <v>21.4</v>
      </c>
      <c r="Z16" s="1">
        <v>23.2</v>
      </c>
      <c r="AA16" s="1"/>
      <c r="AB16" s="1">
        <f t="shared" si="3"/>
        <v>19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355.32100000000003</v>
      </c>
      <c r="D17" s="1">
        <v>915.00800000000004</v>
      </c>
      <c r="E17" s="1">
        <v>628.82100000000003</v>
      </c>
      <c r="F17" s="1">
        <v>522.90200000000004</v>
      </c>
      <c r="G17" s="6">
        <v>1</v>
      </c>
      <c r="H17" s="1">
        <v>55</v>
      </c>
      <c r="I17" s="1" t="s">
        <v>33</v>
      </c>
      <c r="J17" s="1">
        <v>589.6</v>
      </c>
      <c r="K17" s="1">
        <f t="shared" si="2"/>
        <v>39.221000000000004</v>
      </c>
      <c r="L17" s="1"/>
      <c r="M17" s="1"/>
      <c r="N17" s="1">
        <v>478.02638000000042</v>
      </c>
      <c r="O17" s="1">
        <f t="shared" si="4"/>
        <v>125.7642</v>
      </c>
      <c r="P17" s="5">
        <f t="shared" si="5"/>
        <v>382.47781999999961</v>
      </c>
      <c r="Q17" s="5"/>
      <c r="R17" s="1"/>
      <c r="S17" s="1">
        <f t="shared" si="6"/>
        <v>11</v>
      </c>
      <c r="T17" s="1">
        <f t="shared" si="7"/>
        <v>7.9587703018824154</v>
      </c>
      <c r="U17" s="1">
        <v>116.9662</v>
      </c>
      <c r="V17" s="1">
        <v>126.4542</v>
      </c>
      <c r="W17" s="1">
        <v>124.381</v>
      </c>
      <c r="X17" s="1">
        <v>160.76660000000001</v>
      </c>
      <c r="Y17" s="1">
        <v>182.44839999999999</v>
      </c>
      <c r="Z17" s="1">
        <v>216.7388</v>
      </c>
      <c r="AA17" s="1" t="s">
        <v>49</v>
      </c>
      <c r="AB17" s="1">
        <f t="shared" si="3"/>
        <v>382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3384.9319999999998</v>
      </c>
      <c r="D18" s="1">
        <v>3605.761</v>
      </c>
      <c r="E18" s="1">
        <v>2645.7750000000001</v>
      </c>
      <c r="F18" s="1">
        <v>3863.8879999999999</v>
      </c>
      <c r="G18" s="6">
        <v>1</v>
      </c>
      <c r="H18" s="1">
        <v>50</v>
      </c>
      <c r="I18" s="1" t="s">
        <v>33</v>
      </c>
      <c r="J18" s="1">
        <v>2665.6</v>
      </c>
      <c r="K18" s="1">
        <f t="shared" si="2"/>
        <v>-19.824999999999818</v>
      </c>
      <c r="L18" s="1"/>
      <c r="M18" s="1"/>
      <c r="N18" s="1">
        <v>709.8502399999993</v>
      </c>
      <c r="O18" s="1">
        <f t="shared" si="4"/>
        <v>529.15499999999997</v>
      </c>
      <c r="P18" s="5">
        <f t="shared" si="5"/>
        <v>1246.9667600000002</v>
      </c>
      <c r="Q18" s="5"/>
      <c r="R18" s="1"/>
      <c r="S18" s="1">
        <f t="shared" si="6"/>
        <v>10.999999999999998</v>
      </c>
      <c r="T18" s="1">
        <f t="shared" si="7"/>
        <v>8.6434754278047059</v>
      </c>
      <c r="U18" s="1">
        <v>518.49399999999991</v>
      </c>
      <c r="V18" s="1">
        <v>548.77520000000004</v>
      </c>
      <c r="W18" s="1">
        <v>546.7414</v>
      </c>
      <c r="X18" s="1">
        <v>474.15679999999998</v>
      </c>
      <c r="Y18" s="1">
        <v>488.71080000000001</v>
      </c>
      <c r="Z18" s="1">
        <v>457.75319999999999</v>
      </c>
      <c r="AA18" s="1" t="s">
        <v>37</v>
      </c>
      <c r="AB18" s="1">
        <f t="shared" si="3"/>
        <v>1247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157.376</v>
      </c>
      <c r="D19" s="1">
        <v>873.85</v>
      </c>
      <c r="E19" s="1">
        <v>555.77599999999995</v>
      </c>
      <c r="F19" s="1">
        <v>349.31400000000002</v>
      </c>
      <c r="G19" s="6">
        <v>1</v>
      </c>
      <c r="H19" s="1">
        <v>60</v>
      </c>
      <c r="I19" s="1" t="s">
        <v>33</v>
      </c>
      <c r="J19" s="1">
        <v>598.79999999999995</v>
      </c>
      <c r="K19" s="1">
        <f t="shared" si="2"/>
        <v>-43.024000000000001</v>
      </c>
      <c r="L19" s="1"/>
      <c r="M19" s="1"/>
      <c r="N19" s="1">
        <v>735.93810000000008</v>
      </c>
      <c r="O19" s="1">
        <f t="shared" si="4"/>
        <v>111.15519999999999</v>
      </c>
      <c r="P19" s="5">
        <f t="shared" si="5"/>
        <v>137.45509999999973</v>
      </c>
      <c r="Q19" s="5"/>
      <c r="R19" s="1"/>
      <c r="S19" s="1">
        <f t="shared" si="6"/>
        <v>10.999999999999998</v>
      </c>
      <c r="T19" s="1">
        <f t="shared" si="7"/>
        <v>9.7633947849493339</v>
      </c>
      <c r="U19" s="1">
        <v>117.2632</v>
      </c>
      <c r="V19" s="1">
        <v>75.810199999999995</v>
      </c>
      <c r="W19" s="1">
        <v>69.6494</v>
      </c>
      <c r="X19" s="1">
        <v>39.749600000000001</v>
      </c>
      <c r="Y19" s="1">
        <v>20.860600000000002</v>
      </c>
      <c r="Z19" s="1">
        <v>0</v>
      </c>
      <c r="AA19" s="1" t="s">
        <v>52</v>
      </c>
      <c r="AB19" s="1">
        <f t="shared" si="3"/>
        <v>137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53</v>
      </c>
      <c r="B20" s="14" t="s">
        <v>32</v>
      </c>
      <c r="C20" s="14"/>
      <c r="D20" s="14">
        <v>1.788</v>
      </c>
      <c r="E20" s="14"/>
      <c r="F20" s="14"/>
      <c r="G20" s="15">
        <v>0</v>
      </c>
      <c r="H20" s="14" t="e">
        <v>#N/A</v>
      </c>
      <c r="I20" s="14" t="s">
        <v>54</v>
      </c>
      <c r="J20" s="14"/>
      <c r="K20" s="14">
        <f t="shared" si="2"/>
        <v>0</v>
      </c>
      <c r="L20" s="14"/>
      <c r="M20" s="14"/>
      <c r="N20" s="14"/>
      <c r="O20" s="14">
        <f t="shared" si="4"/>
        <v>0</v>
      </c>
      <c r="P20" s="16"/>
      <c r="Q20" s="16"/>
      <c r="R20" s="14"/>
      <c r="S20" s="14" t="e">
        <f t="shared" si="6"/>
        <v>#DIV/0!</v>
      </c>
      <c r="T20" s="14" t="e">
        <f t="shared" si="7"/>
        <v>#DIV/0!</v>
      </c>
      <c r="U20" s="14">
        <v>0.35759999999999997</v>
      </c>
      <c r="V20" s="14">
        <v>0.35759999999999997</v>
      </c>
      <c r="W20" s="14">
        <v>0</v>
      </c>
      <c r="X20" s="14">
        <v>0</v>
      </c>
      <c r="Y20" s="14">
        <v>0</v>
      </c>
      <c r="Z20" s="14">
        <v>0</v>
      </c>
      <c r="AA20" s="14"/>
      <c r="AB20" s="1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396.88099999999997</v>
      </c>
      <c r="D21" s="1">
        <v>159.22999999999999</v>
      </c>
      <c r="E21" s="1">
        <v>257.846</v>
      </c>
      <c r="F21" s="1">
        <v>240.846</v>
      </c>
      <c r="G21" s="6">
        <v>1</v>
      </c>
      <c r="H21" s="1">
        <v>60</v>
      </c>
      <c r="I21" s="1" t="s">
        <v>33</v>
      </c>
      <c r="J21" s="1">
        <v>246.55</v>
      </c>
      <c r="K21" s="1">
        <f t="shared" si="2"/>
        <v>11.295999999999992</v>
      </c>
      <c r="L21" s="1"/>
      <c r="M21" s="1"/>
      <c r="N21" s="1">
        <v>109.14880000000009</v>
      </c>
      <c r="O21" s="1">
        <f t="shared" si="4"/>
        <v>51.569200000000002</v>
      </c>
      <c r="P21" s="5">
        <f t="shared" ref="P21:P22" si="8">11*O21-N21-F21</f>
        <v>217.26639999999992</v>
      </c>
      <c r="Q21" s="5"/>
      <c r="R21" s="1"/>
      <c r="S21" s="1">
        <f t="shared" si="6"/>
        <v>11</v>
      </c>
      <c r="T21" s="1">
        <f t="shared" si="7"/>
        <v>6.7868960542339245</v>
      </c>
      <c r="U21" s="1">
        <v>43.962000000000003</v>
      </c>
      <c r="V21" s="1">
        <v>44.709200000000003</v>
      </c>
      <c r="W21" s="1">
        <v>45.912999999999997</v>
      </c>
      <c r="X21" s="1">
        <v>41.982600000000012</v>
      </c>
      <c r="Y21" s="1">
        <v>50.042999999999999</v>
      </c>
      <c r="Z21" s="1">
        <v>63.194000000000003</v>
      </c>
      <c r="AA21" s="1"/>
      <c r="AB21" s="1">
        <f t="shared" si="3"/>
        <v>217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385.34899999999999</v>
      </c>
      <c r="D22" s="1">
        <v>1457.817</v>
      </c>
      <c r="E22" s="1">
        <v>907.95500000000004</v>
      </c>
      <c r="F22" s="1">
        <v>774.21</v>
      </c>
      <c r="G22" s="6">
        <v>1</v>
      </c>
      <c r="H22" s="1">
        <v>60</v>
      </c>
      <c r="I22" s="1" t="s">
        <v>33</v>
      </c>
      <c r="J22" s="1">
        <v>865.9</v>
      </c>
      <c r="K22" s="1">
        <f t="shared" si="2"/>
        <v>42.055000000000064</v>
      </c>
      <c r="L22" s="1"/>
      <c r="M22" s="1"/>
      <c r="N22" s="1">
        <v>743.1123400000007</v>
      </c>
      <c r="O22" s="1">
        <f t="shared" si="4"/>
        <v>181.59100000000001</v>
      </c>
      <c r="P22" s="5">
        <f t="shared" si="8"/>
        <v>480.17865999999958</v>
      </c>
      <c r="Q22" s="5"/>
      <c r="R22" s="1"/>
      <c r="S22" s="1">
        <f t="shared" si="6"/>
        <v>11</v>
      </c>
      <c r="T22" s="1">
        <f t="shared" si="7"/>
        <v>8.3557133338106002</v>
      </c>
      <c r="U22" s="1">
        <v>173.27260000000001</v>
      </c>
      <c r="V22" s="1">
        <v>186.48259999999999</v>
      </c>
      <c r="W22" s="1">
        <v>182.24600000000001</v>
      </c>
      <c r="X22" s="1">
        <v>227.33500000000001</v>
      </c>
      <c r="Y22" s="1">
        <v>253.40559999999999</v>
      </c>
      <c r="Z22" s="1">
        <v>312.255</v>
      </c>
      <c r="AA22" s="1" t="s">
        <v>49</v>
      </c>
      <c r="AB22" s="1">
        <f t="shared" si="3"/>
        <v>480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57</v>
      </c>
      <c r="B23" s="14" t="s">
        <v>32</v>
      </c>
      <c r="C23" s="14"/>
      <c r="D23" s="14">
        <v>2.59</v>
      </c>
      <c r="E23" s="23">
        <v>2.59</v>
      </c>
      <c r="F23" s="14"/>
      <c r="G23" s="15">
        <v>0</v>
      </c>
      <c r="H23" s="14" t="e">
        <v>#N/A</v>
      </c>
      <c r="I23" s="14" t="s">
        <v>54</v>
      </c>
      <c r="J23" s="14"/>
      <c r="K23" s="14">
        <f t="shared" si="2"/>
        <v>2.59</v>
      </c>
      <c r="L23" s="14"/>
      <c r="M23" s="14"/>
      <c r="N23" s="14"/>
      <c r="O23" s="14">
        <f t="shared" si="4"/>
        <v>0.51800000000000002</v>
      </c>
      <c r="P23" s="16"/>
      <c r="Q23" s="16"/>
      <c r="R23" s="14"/>
      <c r="S23" s="14">
        <f t="shared" si="6"/>
        <v>0</v>
      </c>
      <c r="T23" s="14">
        <f t="shared" si="7"/>
        <v>0</v>
      </c>
      <c r="U23" s="14">
        <v>0.51800000000000002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 t="s">
        <v>58</v>
      </c>
      <c r="AB23" s="14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819.53899999999999</v>
      </c>
      <c r="D24" s="1">
        <v>1086.463</v>
      </c>
      <c r="E24" s="1">
        <v>710.34199999999998</v>
      </c>
      <c r="F24" s="1">
        <v>1061.298</v>
      </c>
      <c r="G24" s="6">
        <v>1</v>
      </c>
      <c r="H24" s="1">
        <v>60</v>
      </c>
      <c r="I24" s="1" t="s">
        <v>33</v>
      </c>
      <c r="J24" s="1">
        <v>681.98</v>
      </c>
      <c r="K24" s="1">
        <f t="shared" si="2"/>
        <v>28.361999999999966</v>
      </c>
      <c r="L24" s="1"/>
      <c r="M24" s="1"/>
      <c r="N24" s="1">
        <v>249.49101999999991</v>
      </c>
      <c r="O24" s="1">
        <f t="shared" si="4"/>
        <v>142.0684</v>
      </c>
      <c r="P24" s="5">
        <f t="shared" ref="P24:P30" si="9">11*O24-N24-F24</f>
        <v>251.96337999999992</v>
      </c>
      <c r="Q24" s="5"/>
      <c r="R24" s="1"/>
      <c r="S24" s="1">
        <f t="shared" si="6"/>
        <v>11</v>
      </c>
      <c r="T24" s="1">
        <f t="shared" si="7"/>
        <v>9.2264642946636961</v>
      </c>
      <c r="U24" s="1">
        <v>143.28120000000001</v>
      </c>
      <c r="V24" s="1">
        <v>148.86859999999999</v>
      </c>
      <c r="W24" s="1">
        <v>147.98500000000001</v>
      </c>
      <c r="X24" s="1">
        <v>110.526</v>
      </c>
      <c r="Y24" s="1">
        <v>111.0638</v>
      </c>
      <c r="Z24" s="1">
        <v>114.0014</v>
      </c>
      <c r="AA24" s="1" t="s">
        <v>37</v>
      </c>
      <c r="AB24" s="1">
        <f t="shared" si="3"/>
        <v>252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122.85599999999999</v>
      </c>
      <c r="D25" s="1">
        <v>701.572</v>
      </c>
      <c r="E25" s="1">
        <v>446.30700000000002</v>
      </c>
      <c r="F25" s="1">
        <v>296.375</v>
      </c>
      <c r="G25" s="6">
        <v>1</v>
      </c>
      <c r="H25" s="1">
        <v>60</v>
      </c>
      <c r="I25" s="1" t="s">
        <v>33</v>
      </c>
      <c r="J25" s="1">
        <v>425.23</v>
      </c>
      <c r="K25" s="1">
        <f t="shared" si="2"/>
        <v>21.076999999999998</v>
      </c>
      <c r="L25" s="1"/>
      <c r="M25" s="1"/>
      <c r="N25" s="1">
        <v>442.88794000000013</v>
      </c>
      <c r="O25" s="1">
        <f t="shared" si="4"/>
        <v>89.261400000000009</v>
      </c>
      <c r="P25" s="5">
        <f t="shared" si="9"/>
        <v>242.61246000000006</v>
      </c>
      <c r="Q25" s="5"/>
      <c r="R25" s="1"/>
      <c r="S25" s="1">
        <f t="shared" si="6"/>
        <v>11</v>
      </c>
      <c r="T25" s="1">
        <f t="shared" si="7"/>
        <v>8.282000282316881</v>
      </c>
      <c r="U25" s="1">
        <v>84.874600000000001</v>
      </c>
      <c r="V25" s="1">
        <v>82.193399999999997</v>
      </c>
      <c r="W25" s="1">
        <v>81.827200000000005</v>
      </c>
      <c r="X25" s="1">
        <v>91.923400000000001</v>
      </c>
      <c r="Y25" s="1">
        <v>96.138000000000005</v>
      </c>
      <c r="Z25" s="1">
        <v>113.8676</v>
      </c>
      <c r="AA25" s="1" t="s">
        <v>49</v>
      </c>
      <c r="AB25" s="1">
        <f t="shared" si="3"/>
        <v>243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181.011</v>
      </c>
      <c r="D26" s="1">
        <v>869.42100000000005</v>
      </c>
      <c r="E26" s="1">
        <v>485.07499999999999</v>
      </c>
      <c r="F26" s="1">
        <v>450.57299999999998</v>
      </c>
      <c r="G26" s="6">
        <v>1</v>
      </c>
      <c r="H26" s="1">
        <v>60</v>
      </c>
      <c r="I26" s="1" t="s">
        <v>33</v>
      </c>
      <c r="J26" s="1">
        <v>467.26</v>
      </c>
      <c r="K26" s="1">
        <f t="shared" si="2"/>
        <v>17.814999999999998</v>
      </c>
      <c r="L26" s="1"/>
      <c r="M26" s="1"/>
      <c r="N26" s="1">
        <v>375.61258000000009</v>
      </c>
      <c r="O26" s="1">
        <f t="shared" si="4"/>
        <v>97.015000000000001</v>
      </c>
      <c r="P26" s="5">
        <f t="shared" si="9"/>
        <v>240.97941999999989</v>
      </c>
      <c r="Q26" s="5"/>
      <c r="R26" s="1"/>
      <c r="S26" s="1">
        <f t="shared" si="6"/>
        <v>11</v>
      </c>
      <c r="T26" s="1">
        <f t="shared" si="7"/>
        <v>8.5160601968767722</v>
      </c>
      <c r="U26" s="1">
        <v>95.284199999999998</v>
      </c>
      <c r="V26" s="1">
        <v>103.0444</v>
      </c>
      <c r="W26" s="1">
        <v>95.325999999999993</v>
      </c>
      <c r="X26" s="1">
        <v>117.96120000000001</v>
      </c>
      <c r="Y26" s="1">
        <v>134.85759999999999</v>
      </c>
      <c r="Z26" s="1">
        <v>164.5686</v>
      </c>
      <c r="AA26" s="1" t="s">
        <v>49</v>
      </c>
      <c r="AB26" s="1">
        <f t="shared" si="3"/>
        <v>241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7.2149999999999999</v>
      </c>
      <c r="D27" s="1">
        <v>1.163</v>
      </c>
      <c r="E27" s="1">
        <v>6.2770000000000001</v>
      </c>
      <c r="F27" s="1"/>
      <c r="G27" s="6">
        <v>1</v>
      </c>
      <c r="H27" s="1">
        <v>35</v>
      </c>
      <c r="I27" s="1" t="s">
        <v>33</v>
      </c>
      <c r="J27" s="1">
        <v>14.7</v>
      </c>
      <c r="K27" s="1">
        <f t="shared" si="2"/>
        <v>-8.4229999999999983</v>
      </c>
      <c r="L27" s="1"/>
      <c r="M27" s="1"/>
      <c r="N27" s="1">
        <v>20</v>
      </c>
      <c r="O27" s="1">
        <f t="shared" si="4"/>
        <v>1.2554000000000001</v>
      </c>
      <c r="P27" s="5"/>
      <c r="Q27" s="5"/>
      <c r="R27" s="1"/>
      <c r="S27" s="1">
        <f t="shared" si="6"/>
        <v>15.931177314003504</v>
      </c>
      <c r="T27" s="1">
        <f t="shared" si="7"/>
        <v>15.931177314003504</v>
      </c>
      <c r="U27" s="1">
        <v>1.6756</v>
      </c>
      <c r="V27" s="1">
        <v>3.9253999999999998</v>
      </c>
      <c r="W27" s="1">
        <v>4.7585999999999986</v>
      </c>
      <c r="X27" s="1">
        <v>7.2522000000000002</v>
      </c>
      <c r="Y27" s="1">
        <v>5.9990000000000014</v>
      </c>
      <c r="Z27" s="1">
        <v>2.7892000000000001</v>
      </c>
      <c r="AA27" s="1" t="s">
        <v>44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315.18799999999999</v>
      </c>
      <c r="D28" s="1">
        <v>320.53800000000001</v>
      </c>
      <c r="E28" s="1">
        <v>273.75200000000001</v>
      </c>
      <c r="F28" s="1">
        <v>316.798</v>
      </c>
      <c r="G28" s="6">
        <v>1</v>
      </c>
      <c r="H28" s="1">
        <v>30</v>
      </c>
      <c r="I28" s="1" t="s">
        <v>33</v>
      </c>
      <c r="J28" s="1">
        <v>270.60000000000002</v>
      </c>
      <c r="K28" s="1">
        <f t="shared" si="2"/>
        <v>3.1519999999999868</v>
      </c>
      <c r="L28" s="1"/>
      <c r="M28" s="1"/>
      <c r="N28" s="1">
        <v>232.285</v>
      </c>
      <c r="O28" s="1">
        <f t="shared" si="4"/>
        <v>54.750399999999999</v>
      </c>
      <c r="P28" s="5">
        <f t="shared" si="9"/>
        <v>53.171400000000062</v>
      </c>
      <c r="Q28" s="5"/>
      <c r="R28" s="1"/>
      <c r="S28" s="1">
        <f t="shared" si="6"/>
        <v>11</v>
      </c>
      <c r="T28" s="1">
        <f t="shared" si="7"/>
        <v>10.028839971945411</v>
      </c>
      <c r="U28" s="1">
        <v>57.566800000000001</v>
      </c>
      <c r="V28" s="1">
        <v>52.165999999999997</v>
      </c>
      <c r="W28" s="1">
        <v>54.488199999999992</v>
      </c>
      <c r="X28" s="1">
        <v>61.2866</v>
      </c>
      <c r="Y28" s="1">
        <v>58.261600000000001</v>
      </c>
      <c r="Z28" s="1">
        <v>52.666200000000003</v>
      </c>
      <c r="AA28" s="1" t="s">
        <v>64</v>
      </c>
      <c r="AB28" s="1">
        <f t="shared" si="3"/>
        <v>53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32</v>
      </c>
      <c r="C29" s="1">
        <v>103.136</v>
      </c>
      <c r="D29" s="1">
        <v>228.48500000000001</v>
      </c>
      <c r="E29" s="1">
        <v>185.59800000000001</v>
      </c>
      <c r="F29" s="1">
        <v>106.298</v>
      </c>
      <c r="G29" s="6">
        <v>1</v>
      </c>
      <c r="H29" s="1">
        <v>30</v>
      </c>
      <c r="I29" s="1" t="s">
        <v>33</v>
      </c>
      <c r="J29" s="1">
        <v>193.4</v>
      </c>
      <c r="K29" s="1">
        <f t="shared" si="2"/>
        <v>-7.8019999999999925</v>
      </c>
      <c r="L29" s="1"/>
      <c r="M29" s="1"/>
      <c r="N29" s="1">
        <v>100</v>
      </c>
      <c r="O29" s="1">
        <f t="shared" si="4"/>
        <v>37.119600000000005</v>
      </c>
      <c r="P29" s="5">
        <f t="shared" si="9"/>
        <v>202.01760000000007</v>
      </c>
      <c r="Q29" s="5"/>
      <c r="R29" s="1"/>
      <c r="S29" s="1">
        <f t="shared" si="6"/>
        <v>11</v>
      </c>
      <c r="T29" s="1">
        <f t="shared" si="7"/>
        <v>5.5576568713024921</v>
      </c>
      <c r="U29" s="1">
        <v>39.287799999999997</v>
      </c>
      <c r="V29" s="1">
        <v>52.2042</v>
      </c>
      <c r="W29" s="1">
        <v>49.632199999999997</v>
      </c>
      <c r="X29" s="1">
        <v>39.858199999999997</v>
      </c>
      <c r="Y29" s="1">
        <v>44.843000000000004</v>
      </c>
      <c r="Z29" s="1">
        <v>62.729399999999998</v>
      </c>
      <c r="AA29" s="1"/>
      <c r="AB29" s="1">
        <f t="shared" si="3"/>
        <v>202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707.97199999999998</v>
      </c>
      <c r="D30" s="1">
        <v>1739.4680000000001</v>
      </c>
      <c r="E30" s="1">
        <v>1014.919</v>
      </c>
      <c r="F30" s="1">
        <v>1242.855</v>
      </c>
      <c r="G30" s="6">
        <v>1</v>
      </c>
      <c r="H30" s="1">
        <v>30</v>
      </c>
      <c r="I30" s="1" t="s">
        <v>33</v>
      </c>
      <c r="J30" s="1">
        <v>999.9</v>
      </c>
      <c r="K30" s="1">
        <f t="shared" si="2"/>
        <v>15.019000000000005</v>
      </c>
      <c r="L30" s="1"/>
      <c r="M30" s="1"/>
      <c r="N30" s="1">
        <v>550.85896000000025</v>
      </c>
      <c r="O30" s="1">
        <f t="shared" si="4"/>
        <v>202.9838</v>
      </c>
      <c r="P30" s="5">
        <f t="shared" si="9"/>
        <v>439.1078399999999</v>
      </c>
      <c r="Q30" s="5"/>
      <c r="R30" s="1"/>
      <c r="S30" s="1">
        <f t="shared" si="6"/>
        <v>11</v>
      </c>
      <c r="T30" s="1">
        <f t="shared" si="7"/>
        <v>8.836734557142</v>
      </c>
      <c r="U30" s="1">
        <v>199.03380000000001</v>
      </c>
      <c r="V30" s="1">
        <v>188.92619999999999</v>
      </c>
      <c r="W30" s="1">
        <v>190.078</v>
      </c>
      <c r="X30" s="1">
        <v>149.65020000000001</v>
      </c>
      <c r="Y30" s="1">
        <v>132.06899999999999</v>
      </c>
      <c r="Z30" s="1">
        <v>84.35560000000001</v>
      </c>
      <c r="AA30" s="1" t="s">
        <v>37</v>
      </c>
      <c r="AB30" s="1">
        <f t="shared" si="3"/>
        <v>439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>
        <v>59.401000000000003</v>
      </c>
      <c r="D31" s="1">
        <v>167.02</v>
      </c>
      <c r="E31" s="1">
        <v>61.220999999999997</v>
      </c>
      <c r="F31" s="1">
        <v>153.76</v>
      </c>
      <c r="G31" s="6">
        <v>1</v>
      </c>
      <c r="H31" s="1">
        <v>45</v>
      </c>
      <c r="I31" s="1" t="s">
        <v>33</v>
      </c>
      <c r="J31" s="1">
        <v>60.3</v>
      </c>
      <c r="K31" s="1">
        <f t="shared" si="2"/>
        <v>0.92099999999999937</v>
      </c>
      <c r="L31" s="1"/>
      <c r="M31" s="1"/>
      <c r="N31" s="1">
        <v>0</v>
      </c>
      <c r="O31" s="1">
        <f t="shared" si="4"/>
        <v>12.244199999999999</v>
      </c>
      <c r="P31" s="5"/>
      <c r="Q31" s="5"/>
      <c r="R31" s="1"/>
      <c r="S31" s="1">
        <f t="shared" si="6"/>
        <v>12.557782460266901</v>
      </c>
      <c r="T31" s="1">
        <f t="shared" si="7"/>
        <v>12.557782460266901</v>
      </c>
      <c r="U31" s="1">
        <v>12.8102</v>
      </c>
      <c r="V31" s="1">
        <v>18.418399999999998</v>
      </c>
      <c r="W31" s="1">
        <v>21.6692</v>
      </c>
      <c r="X31" s="1">
        <v>15.750999999999999</v>
      </c>
      <c r="Y31" s="1">
        <v>13.6518</v>
      </c>
      <c r="Z31" s="1">
        <v>16.8918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68</v>
      </c>
      <c r="B32" s="14" t="s">
        <v>32</v>
      </c>
      <c r="C32" s="14">
        <v>95.584999999999994</v>
      </c>
      <c r="D32" s="14"/>
      <c r="E32" s="14">
        <v>38.158999999999999</v>
      </c>
      <c r="F32" s="14">
        <v>33.988</v>
      </c>
      <c r="G32" s="15">
        <v>0</v>
      </c>
      <c r="H32" s="14">
        <v>40</v>
      </c>
      <c r="I32" s="14" t="s">
        <v>54</v>
      </c>
      <c r="J32" s="14">
        <v>38</v>
      </c>
      <c r="K32" s="14">
        <f t="shared" si="2"/>
        <v>0.15899999999999892</v>
      </c>
      <c r="L32" s="14"/>
      <c r="M32" s="14"/>
      <c r="N32" s="14"/>
      <c r="O32" s="14">
        <f t="shared" si="4"/>
        <v>7.6318000000000001</v>
      </c>
      <c r="P32" s="16"/>
      <c r="Q32" s="16"/>
      <c r="R32" s="14"/>
      <c r="S32" s="14">
        <f t="shared" si="6"/>
        <v>4.4534710029088815</v>
      </c>
      <c r="T32" s="14">
        <f t="shared" si="7"/>
        <v>4.4534710029088815</v>
      </c>
      <c r="U32" s="14">
        <v>10.9986</v>
      </c>
      <c r="V32" s="14">
        <v>13.0268</v>
      </c>
      <c r="W32" s="14">
        <v>8.8452000000000002</v>
      </c>
      <c r="X32" s="14">
        <v>5.6334</v>
      </c>
      <c r="Y32" s="14">
        <v>8.8949999999999996</v>
      </c>
      <c r="Z32" s="14">
        <v>13.551600000000001</v>
      </c>
      <c r="AA32" s="14" t="s">
        <v>69</v>
      </c>
      <c r="AB32" s="14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288.904</v>
      </c>
      <c r="D33" s="1">
        <v>1670.173</v>
      </c>
      <c r="E33" s="1">
        <v>882.38800000000003</v>
      </c>
      <c r="F33" s="1">
        <v>901.15300000000002</v>
      </c>
      <c r="G33" s="6">
        <v>1</v>
      </c>
      <c r="H33" s="1">
        <v>40</v>
      </c>
      <c r="I33" s="1" t="s">
        <v>33</v>
      </c>
      <c r="J33" s="1">
        <v>1047.2</v>
      </c>
      <c r="K33" s="1">
        <f t="shared" si="2"/>
        <v>-164.81200000000001</v>
      </c>
      <c r="L33" s="1"/>
      <c r="M33" s="1"/>
      <c r="N33" s="1">
        <v>648.73080000000016</v>
      </c>
      <c r="O33" s="1">
        <f t="shared" si="4"/>
        <v>176.4776</v>
      </c>
      <c r="P33" s="5">
        <f t="shared" ref="P33:P85" si="10">11*O33-N33-F33</f>
        <v>391.36979999999971</v>
      </c>
      <c r="Q33" s="5"/>
      <c r="R33" s="1"/>
      <c r="S33" s="1">
        <f t="shared" si="6"/>
        <v>10.999999999999998</v>
      </c>
      <c r="T33" s="1">
        <f t="shared" si="7"/>
        <v>8.7823259155836215</v>
      </c>
      <c r="U33" s="1">
        <v>174.42</v>
      </c>
      <c r="V33" s="1">
        <v>195.47919999999999</v>
      </c>
      <c r="W33" s="1">
        <v>184.89340000000001</v>
      </c>
      <c r="X33" s="1">
        <v>410.07879999999989</v>
      </c>
      <c r="Y33" s="1">
        <v>455.0308</v>
      </c>
      <c r="Z33" s="1">
        <v>424.74979999999988</v>
      </c>
      <c r="AA33" s="1" t="s">
        <v>71</v>
      </c>
      <c r="AB33" s="1">
        <f t="shared" si="3"/>
        <v>391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32</v>
      </c>
      <c r="C34" s="1">
        <v>82.575000000000003</v>
      </c>
      <c r="D34" s="1">
        <v>16.129000000000001</v>
      </c>
      <c r="E34" s="1">
        <v>68.762</v>
      </c>
      <c r="F34" s="1">
        <v>19.658000000000001</v>
      </c>
      <c r="G34" s="6">
        <v>1</v>
      </c>
      <c r="H34" s="1">
        <v>40</v>
      </c>
      <c r="I34" s="1" t="s">
        <v>33</v>
      </c>
      <c r="J34" s="1">
        <v>68.5</v>
      </c>
      <c r="K34" s="1">
        <f t="shared" si="2"/>
        <v>0.26200000000000045</v>
      </c>
      <c r="L34" s="1"/>
      <c r="M34" s="1"/>
      <c r="N34" s="1">
        <v>105.94280000000001</v>
      </c>
      <c r="O34" s="1">
        <f t="shared" si="4"/>
        <v>13.7524</v>
      </c>
      <c r="P34" s="5">
        <f t="shared" si="10"/>
        <v>25.675599999999989</v>
      </c>
      <c r="Q34" s="5"/>
      <c r="R34" s="1"/>
      <c r="S34" s="1">
        <f t="shared" si="6"/>
        <v>11</v>
      </c>
      <c r="T34" s="1">
        <f t="shared" si="7"/>
        <v>9.1330095110671596</v>
      </c>
      <c r="U34" s="1">
        <v>14.5662</v>
      </c>
      <c r="V34" s="1">
        <v>11.1106</v>
      </c>
      <c r="W34" s="1">
        <v>11.2948</v>
      </c>
      <c r="X34" s="1">
        <v>12.4862</v>
      </c>
      <c r="Y34" s="1">
        <v>12.4986</v>
      </c>
      <c r="Z34" s="1">
        <v>15.823</v>
      </c>
      <c r="AA34" s="1" t="s">
        <v>44</v>
      </c>
      <c r="AB34" s="1">
        <f t="shared" si="3"/>
        <v>26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164.441</v>
      </c>
      <c r="D35" s="1">
        <v>249.79400000000001</v>
      </c>
      <c r="E35" s="1">
        <v>196.66499999999999</v>
      </c>
      <c r="F35" s="1">
        <v>189.38300000000001</v>
      </c>
      <c r="G35" s="6">
        <v>1</v>
      </c>
      <c r="H35" s="1">
        <v>30</v>
      </c>
      <c r="I35" s="1" t="s">
        <v>33</v>
      </c>
      <c r="J35" s="1">
        <v>201.3</v>
      </c>
      <c r="K35" s="1">
        <f t="shared" si="2"/>
        <v>-4.6350000000000193</v>
      </c>
      <c r="L35" s="1"/>
      <c r="M35" s="1"/>
      <c r="N35" s="1">
        <v>159.4894000000001</v>
      </c>
      <c r="O35" s="1">
        <f t="shared" si="4"/>
        <v>39.332999999999998</v>
      </c>
      <c r="P35" s="5">
        <f t="shared" si="10"/>
        <v>83.790599999999898</v>
      </c>
      <c r="Q35" s="5"/>
      <c r="R35" s="1"/>
      <c r="S35" s="1">
        <f t="shared" si="6"/>
        <v>11</v>
      </c>
      <c r="T35" s="1">
        <f t="shared" si="7"/>
        <v>8.8697124551903013</v>
      </c>
      <c r="U35" s="1">
        <v>37.7652</v>
      </c>
      <c r="V35" s="1">
        <v>33.705599999999997</v>
      </c>
      <c r="W35" s="1">
        <v>33.483400000000003</v>
      </c>
      <c r="X35" s="1">
        <v>24.703199999999999</v>
      </c>
      <c r="Y35" s="1">
        <v>23.57</v>
      </c>
      <c r="Z35" s="1">
        <v>38.073999999999998</v>
      </c>
      <c r="AA35" s="1"/>
      <c r="AB35" s="1">
        <f t="shared" si="3"/>
        <v>84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87.881</v>
      </c>
      <c r="D36" s="1"/>
      <c r="E36" s="1">
        <v>12.97</v>
      </c>
      <c r="F36" s="1">
        <v>74.911000000000001</v>
      </c>
      <c r="G36" s="6">
        <v>1</v>
      </c>
      <c r="H36" s="1">
        <v>50</v>
      </c>
      <c r="I36" s="1" t="s">
        <v>33</v>
      </c>
      <c r="J36" s="1">
        <v>12.85</v>
      </c>
      <c r="K36" s="1">
        <f t="shared" si="2"/>
        <v>0.12000000000000099</v>
      </c>
      <c r="L36" s="1"/>
      <c r="M36" s="1"/>
      <c r="N36" s="1">
        <v>0</v>
      </c>
      <c r="O36" s="1">
        <f t="shared" si="4"/>
        <v>2.5940000000000003</v>
      </c>
      <c r="P36" s="5"/>
      <c r="Q36" s="5"/>
      <c r="R36" s="1"/>
      <c r="S36" s="1">
        <f t="shared" si="6"/>
        <v>28.878565921356977</v>
      </c>
      <c r="T36" s="1">
        <f t="shared" si="7"/>
        <v>28.878565921356977</v>
      </c>
      <c r="U36" s="1">
        <v>2.1581999999999999</v>
      </c>
      <c r="V36" s="1">
        <v>9.7378</v>
      </c>
      <c r="W36" s="1">
        <v>9.8808000000000007</v>
      </c>
      <c r="X36" s="1">
        <v>9.2786000000000008</v>
      </c>
      <c r="Y36" s="1">
        <v>13.260999999999999</v>
      </c>
      <c r="Z36" s="1">
        <v>11.462400000000001</v>
      </c>
      <c r="AA36" s="24" t="s">
        <v>154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108.34399999999999</v>
      </c>
      <c r="D37" s="1"/>
      <c r="E37" s="1">
        <v>74.590999999999994</v>
      </c>
      <c r="F37" s="1">
        <v>28.716999999999999</v>
      </c>
      <c r="G37" s="6">
        <v>1</v>
      </c>
      <c r="H37" s="1">
        <v>50</v>
      </c>
      <c r="I37" s="1" t="s">
        <v>33</v>
      </c>
      <c r="J37" s="1">
        <v>69.55</v>
      </c>
      <c r="K37" s="1">
        <f t="shared" si="2"/>
        <v>5.0409999999999968</v>
      </c>
      <c r="L37" s="1"/>
      <c r="M37" s="1"/>
      <c r="N37" s="1">
        <v>0</v>
      </c>
      <c r="O37" s="1">
        <f t="shared" si="4"/>
        <v>14.918199999999999</v>
      </c>
      <c r="P37" s="5">
        <f>10*O37-N37-F37</f>
        <v>120.46499999999999</v>
      </c>
      <c r="Q37" s="5"/>
      <c r="R37" s="1"/>
      <c r="S37" s="1">
        <f t="shared" si="6"/>
        <v>10</v>
      </c>
      <c r="T37" s="1">
        <f t="shared" si="7"/>
        <v>1.9249641377646098</v>
      </c>
      <c r="U37" s="1">
        <v>14.9186</v>
      </c>
      <c r="V37" s="1">
        <v>7.7688000000000006</v>
      </c>
      <c r="W37" s="1">
        <v>7.194</v>
      </c>
      <c r="X37" s="1">
        <v>8.5329999999999995</v>
      </c>
      <c r="Y37" s="1">
        <v>8.8281999999999989</v>
      </c>
      <c r="Z37" s="1">
        <v>15.8788</v>
      </c>
      <c r="AA37" s="1" t="s">
        <v>76</v>
      </c>
      <c r="AB37" s="1">
        <f t="shared" si="3"/>
        <v>120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32</v>
      </c>
      <c r="C38" s="1">
        <v>71.245000000000005</v>
      </c>
      <c r="D38" s="1"/>
      <c r="E38" s="1">
        <v>55.624000000000002</v>
      </c>
      <c r="F38" s="1">
        <v>12.01</v>
      </c>
      <c r="G38" s="6">
        <v>1</v>
      </c>
      <c r="H38" s="1">
        <v>50</v>
      </c>
      <c r="I38" s="1" t="s">
        <v>33</v>
      </c>
      <c r="J38" s="1">
        <v>56.85</v>
      </c>
      <c r="K38" s="1">
        <f t="shared" ref="K38:K69" si="11">E38-J38</f>
        <v>-1.2259999999999991</v>
      </c>
      <c r="L38" s="1"/>
      <c r="M38" s="1"/>
      <c r="N38" s="1">
        <v>0</v>
      </c>
      <c r="O38" s="1">
        <f t="shared" si="4"/>
        <v>11.1248</v>
      </c>
      <c r="P38" s="5">
        <f>9*O38-N38-F38</f>
        <v>88.113199999999992</v>
      </c>
      <c r="Q38" s="5"/>
      <c r="R38" s="1"/>
      <c r="S38" s="1">
        <f t="shared" si="6"/>
        <v>9</v>
      </c>
      <c r="T38" s="1">
        <f t="shared" si="7"/>
        <v>1.0795699697972099</v>
      </c>
      <c r="U38" s="1">
        <v>9.8343999999999987</v>
      </c>
      <c r="V38" s="1">
        <v>6.8068</v>
      </c>
      <c r="W38" s="1">
        <v>7.2347999999999999</v>
      </c>
      <c r="X38" s="1">
        <v>6.0570000000000004</v>
      </c>
      <c r="Y38" s="1">
        <v>8.8330000000000002</v>
      </c>
      <c r="Z38" s="1">
        <v>9.1303999999999998</v>
      </c>
      <c r="AA38" s="1" t="s">
        <v>76</v>
      </c>
      <c r="AB38" s="1">
        <f t="shared" ref="AB38:AB69" si="12">ROUND(P38*G38,0)</f>
        <v>88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40</v>
      </c>
      <c r="C39" s="1">
        <v>1524</v>
      </c>
      <c r="D39" s="1">
        <v>3030</v>
      </c>
      <c r="E39" s="1">
        <v>1614.3409999999999</v>
      </c>
      <c r="F39" s="1">
        <v>2349.6590000000001</v>
      </c>
      <c r="G39" s="6">
        <v>0.4</v>
      </c>
      <c r="H39" s="1">
        <v>45</v>
      </c>
      <c r="I39" s="1" t="s">
        <v>33</v>
      </c>
      <c r="J39" s="1">
        <v>1608</v>
      </c>
      <c r="K39" s="1">
        <f t="shared" si="11"/>
        <v>6.3409999999998945</v>
      </c>
      <c r="L39" s="1"/>
      <c r="M39" s="1"/>
      <c r="N39" s="1">
        <v>493.39999999999958</v>
      </c>
      <c r="O39" s="1">
        <f t="shared" si="4"/>
        <v>322.8682</v>
      </c>
      <c r="P39" s="5">
        <f t="shared" si="10"/>
        <v>708.49120000000039</v>
      </c>
      <c r="Q39" s="5"/>
      <c r="R39" s="1"/>
      <c r="S39" s="1">
        <f t="shared" si="6"/>
        <v>11</v>
      </c>
      <c r="T39" s="1">
        <f t="shared" si="7"/>
        <v>8.8056333822903579</v>
      </c>
      <c r="U39" s="1">
        <v>336.4</v>
      </c>
      <c r="V39" s="1">
        <v>359.8</v>
      </c>
      <c r="W39" s="1">
        <v>365.2</v>
      </c>
      <c r="X39" s="1">
        <v>336.8</v>
      </c>
      <c r="Y39" s="1">
        <v>324.39999999999998</v>
      </c>
      <c r="Z39" s="1">
        <v>388.2</v>
      </c>
      <c r="AA39" s="1" t="s">
        <v>79</v>
      </c>
      <c r="AB39" s="1">
        <f t="shared" si="12"/>
        <v>283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40</v>
      </c>
      <c r="C40" s="1">
        <v>586</v>
      </c>
      <c r="D40" s="1">
        <v>400</v>
      </c>
      <c r="E40" s="1">
        <v>826</v>
      </c>
      <c r="F40" s="1">
        <v>71</v>
      </c>
      <c r="G40" s="6">
        <v>0.45</v>
      </c>
      <c r="H40" s="1">
        <v>50</v>
      </c>
      <c r="I40" s="1" t="s">
        <v>33</v>
      </c>
      <c r="J40" s="1">
        <v>849</v>
      </c>
      <c r="K40" s="1">
        <f t="shared" si="11"/>
        <v>-23</v>
      </c>
      <c r="L40" s="1"/>
      <c r="M40" s="1"/>
      <c r="N40" s="1">
        <v>858.39999999999986</v>
      </c>
      <c r="O40" s="1">
        <f t="shared" si="4"/>
        <v>165.2</v>
      </c>
      <c r="P40" s="5">
        <f t="shared" si="10"/>
        <v>887.8</v>
      </c>
      <c r="Q40" s="5"/>
      <c r="R40" s="1"/>
      <c r="S40" s="1">
        <f t="shared" si="6"/>
        <v>11</v>
      </c>
      <c r="T40" s="1">
        <f t="shared" si="7"/>
        <v>5.6259079903147695</v>
      </c>
      <c r="U40" s="1">
        <v>131.6</v>
      </c>
      <c r="V40" s="1">
        <v>81</v>
      </c>
      <c r="W40" s="1">
        <v>91.2</v>
      </c>
      <c r="X40" s="1">
        <v>80.400000000000006</v>
      </c>
      <c r="Y40" s="1">
        <v>103.8</v>
      </c>
      <c r="Z40" s="1">
        <v>97.4</v>
      </c>
      <c r="AA40" s="1"/>
      <c r="AB40" s="1">
        <f t="shared" si="12"/>
        <v>400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40</v>
      </c>
      <c r="C41" s="1">
        <v>1747</v>
      </c>
      <c r="D41" s="1">
        <v>2040</v>
      </c>
      <c r="E41" s="1">
        <v>1826</v>
      </c>
      <c r="F41" s="1">
        <v>1551</v>
      </c>
      <c r="G41" s="6">
        <v>0.4</v>
      </c>
      <c r="H41" s="1">
        <v>45</v>
      </c>
      <c r="I41" s="1" t="s">
        <v>33</v>
      </c>
      <c r="J41" s="1">
        <v>1809</v>
      </c>
      <c r="K41" s="1">
        <f t="shared" si="11"/>
        <v>17</v>
      </c>
      <c r="L41" s="1"/>
      <c r="M41" s="1"/>
      <c r="N41" s="1">
        <v>1704.599999999999</v>
      </c>
      <c r="O41" s="1">
        <f t="shared" si="4"/>
        <v>365.2</v>
      </c>
      <c r="P41" s="5">
        <f t="shared" si="10"/>
        <v>761.60000000000082</v>
      </c>
      <c r="Q41" s="5"/>
      <c r="R41" s="1"/>
      <c r="S41" s="1">
        <f t="shared" si="6"/>
        <v>11</v>
      </c>
      <c r="T41" s="1">
        <f t="shared" si="7"/>
        <v>8.9145673603504907</v>
      </c>
      <c r="U41" s="1">
        <v>366</v>
      </c>
      <c r="V41" s="1">
        <v>306.8</v>
      </c>
      <c r="W41" s="1">
        <v>292.2</v>
      </c>
      <c r="X41" s="1">
        <v>275.60000000000002</v>
      </c>
      <c r="Y41" s="1">
        <v>326.2</v>
      </c>
      <c r="Z41" s="1">
        <v>322</v>
      </c>
      <c r="AA41" s="1" t="s">
        <v>79</v>
      </c>
      <c r="AB41" s="1">
        <f t="shared" si="12"/>
        <v>305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32</v>
      </c>
      <c r="C42" s="1">
        <v>892.96199999999999</v>
      </c>
      <c r="D42" s="1">
        <v>1083.76</v>
      </c>
      <c r="E42" s="1">
        <v>874.40700000000004</v>
      </c>
      <c r="F42" s="1">
        <v>1024.4159999999999</v>
      </c>
      <c r="G42" s="6">
        <v>1</v>
      </c>
      <c r="H42" s="1">
        <v>45</v>
      </c>
      <c r="I42" s="1" t="s">
        <v>33</v>
      </c>
      <c r="J42" s="1">
        <v>817</v>
      </c>
      <c r="K42" s="1">
        <f t="shared" si="11"/>
        <v>57.407000000000039</v>
      </c>
      <c r="L42" s="1"/>
      <c r="M42" s="1"/>
      <c r="N42" s="1">
        <v>470.38360000000051</v>
      </c>
      <c r="O42" s="1">
        <f t="shared" si="4"/>
        <v>174.88140000000001</v>
      </c>
      <c r="P42" s="5">
        <f t="shared" si="10"/>
        <v>428.89579999999955</v>
      </c>
      <c r="Q42" s="5"/>
      <c r="R42" s="1"/>
      <c r="S42" s="1">
        <f t="shared" si="6"/>
        <v>11</v>
      </c>
      <c r="T42" s="1">
        <f t="shared" si="7"/>
        <v>8.5475047660871901</v>
      </c>
      <c r="U42" s="1">
        <v>162.518</v>
      </c>
      <c r="V42" s="1">
        <v>170.33</v>
      </c>
      <c r="W42" s="1">
        <v>169.48500000000001</v>
      </c>
      <c r="X42" s="1">
        <v>164.04040000000001</v>
      </c>
      <c r="Y42" s="1">
        <v>175.61019999999999</v>
      </c>
      <c r="Z42" s="1">
        <v>206.131</v>
      </c>
      <c r="AA42" s="1"/>
      <c r="AB42" s="1">
        <f t="shared" si="12"/>
        <v>429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40</v>
      </c>
      <c r="C43" s="1">
        <v>229</v>
      </c>
      <c r="D43" s="1">
        <v>1200</v>
      </c>
      <c r="E43" s="1">
        <v>542</v>
      </c>
      <c r="F43" s="1">
        <v>664</v>
      </c>
      <c r="G43" s="6">
        <v>0.45</v>
      </c>
      <c r="H43" s="1">
        <v>45</v>
      </c>
      <c r="I43" s="1" t="s">
        <v>33</v>
      </c>
      <c r="J43" s="1">
        <v>538</v>
      </c>
      <c r="K43" s="1">
        <f t="shared" si="11"/>
        <v>4</v>
      </c>
      <c r="L43" s="1"/>
      <c r="M43" s="1"/>
      <c r="N43" s="1">
        <v>129</v>
      </c>
      <c r="O43" s="1">
        <f t="shared" si="4"/>
        <v>108.4</v>
      </c>
      <c r="P43" s="5">
        <f t="shared" si="10"/>
        <v>399.40000000000009</v>
      </c>
      <c r="Q43" s="5"/>
      <c r="R43" s="1"/>
      <c r="S43" s="1">
        <f t="shared" si="6"/>
        <v>11</v>
      </c>
      <c r="T43" s="1">
        <f t="shared" si="7"/>
        <v>7.3154981549815492</v>
      </c>
      <c r="U43" s="1">
        <v>103.6</v>
      </c>
      <c r="V43" s="1">
        <v>109</v>
      </c>
      <c r="W43" s="1">
        <v>132.4</v>
      </c>
      <c r="X43" s="1">
        <v>126</v>
      </c>
      <c r="Y43" s="1">
        <v>88.8</v>
      </c>
      <c r="Z43" s="1">
        <v>80.400000000000006</v>
      </c>
      <c r="AA43" s="1"/>
      <c r="AB43" s="1">
        <f t="shared" si="12"/>
        <v>180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40</v>
      </c>
      <c r="C44" s="1">
        <v>536</v>
      </c>
      <c r="D44" s="1">
        <v>804</v>
      </c>
      <c r="E44" s="1">
        <v>560</v>
      </c>
      <c r="F44" s="1">
        <v>629</v>
      </c>
      <c r="G44" s="6">
        <v>0.35</v>
      </c>
      <c r="H44" s="1">
        <v>40</v>
      </c>
      <c r="I44" s="1" t="s">
        <v>33</v>
      </c>
      <c r="J44" s="1">
        <v>554</v>
      </c>
      <c r="K44" s="1">
        <f t="shared" si="11"/>
        <v>6</v>
      </c>
      <c r="L44" s="1"/>
      <c r="M44" s="1"/>
      <c r="N44" s="1">
        <v>304.60000000000008</v>
      </c>
      <c r="O44" s="1">
        <f t="shared" si="4"/>
        <v>112</v>
      </c>
      <c r="P44" s="5">
        <f t="shared" si="10"/>
        <v>298.39999999999986</v>
      </c>
      <c r="Q44" s="5"/>
      <c r="R44" s="1"/>
      <c r="S44" s="1">
        <f t="shared" si="6"/>
        <v>11</v>
      </c>
      <c r="T44" s="1">
        <f t="shared" si="7"/>
        <v>8.3357142857142872</v>
      </c>
      <c r="U44" s="1">
        <v>109.6</v>
      </c>
      <c r="V44" s="1">
        <v>107.8</v>
      </c>
      <c r="W44" s="1">
        <v>109.2</v>
      </c>
      <c r="X44" s="1">
        <v>102.6</v>
      </c>
      <c r="Y44" s="1">
        <v>108.4</v>
      </c>
      <c r="Z44" s="1">
        <v>106.2</v>
      </c>
      <c r="AA44" s="1" t="s">
        <v>34</v>
      </c>
      <c r="AB44" s="1">
        <f t="shared" si="12"/>
        <v>104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32</v>
      </c>
      <c r="C45" s="1">
        <v>315.74799999999999</v>
      </c>
      <c r="D45" s="1">
        <v>289.096</v>
      </c>
      <c r="E45" s="1">
        <v>249.34100000000001</v>
      </c>
      <c r="F45" s="1">
        <v>328.97699999999998</v>
      </c>
      <c r="G45" s="6">
        <v>1</v>
      </c>
      <c r="H45" s="1">
        <v>40</v>
      </c>
      <c r="I45" s="1" t="s">
        <v>33</v>
      </c>
      <c r="J45" s="1">
        <v>248.55</v>
      </c>
      <c r="K45" s="1">
        <f t="shared" si="11"/>
        <v>0.79099999999999682</v>
      </c>
      <c r="L45" s="1"/>
      <c r="M45" s="1"/>
      <c r="N45" s="1">
        <v>10.97140000000002</v>
      </c>
      <c r="O45" s="1">
        <f t="shared" si="4"/>
        <v>49.868200000000002</v>
      </c>
      <c r="P45" s="5">
        <f t="shared" si="10"/>
        <v>208.60180000000003</v>
      </c>
      <c r="Q45" s="5"/>
      <c r="R45" s="1"/>
      <c r="S45" s="1">
        <f t="shared" si="6"/>
        <v>11</v>
      </c>
      <c r="T45" s="1">
        <f t="shared" si="7"/>
        <v>6.8169374471105835</v>
      </c>
      <c r="U45" s="1">
        <v>40.602600000000002</v>
      </c>
      <c r="V45" s="1">
        <v>51.912599999999998</v>
      </c>
      <c r="W45" s="1">
        <v>51.848400000000012</v>
      </c>
      <c r="X45" s="1">
        <v>47.519199999999998</v>
      </c>
      <c r="Y45" s="1">
        <v>57.244600000000013</v>
      </c>
      <c r="Z45" s="1">
        <v>51.334000000000003</v>
      </c>
      <c r="AA45" s="1"/>
      <c r="AB45" s="1">
        <f t="shared" si="12"/>
        <v>209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40</v>
      </c>
      <c r="C46" s="1">
        <v>863</v>
      </c>
      <c r="D46" s="1">
        <v>594</v>
      </c>
      <c r="E46" s="1">
        <v>682</v>
      </c>
      <c r="F46" s="1">
        <v>623</v>
      </c>
      <c r="G46" s="6">
        <v>0.4</v>
      </c>
      <c r="H46" s="1">
        <v>40</v>
      </c>
      <c r="I46" s="1" t="s">
        <v>33</v>
      </c>
      <c r="J46" s="1">
        <v>675</v>
      </c>
      <c r="K46" s="1">
        <f t="shared" si="11"/>
        <v>7</v>
      </c>
      <c r="L46" s="1"/>
      <c r="M46" s="1"/>
      <c r="N46" s="1">
        <v>449</v>
      </c>
      <c r="O46" s="1">
        <f t="shared" si="4"/>
        <v>136.4</v>
      </c>
      <c r="P46" s="5">
        <f t="shared" si="10"/>
        <v>428.40000000000009</v>
      </c>
      <c r="Q46" s="5"/>
      <c r="R46" s="1"/>
      <c r="S46" s="1">
        <f t="shared" si="6"/>
        <v>11</v>
      </c>
      <c r="T46" s="1">
        <f t="shared" si="7"/>
        <v>7.8592375366568907</v>
      </c>
      <c r="U46" s="1">
        <v>126.8</v>
      </c>
      <c r="V46" s="1">
        <v>118</v>
      </c>
      <c r="W46" s="1">
        <v>114.2</v>
      </c>
      <c r="X46" s="1">
        <v>93.2</v>
      </c>
      <c r="Y46" s="1">
        <v>112</v>
      </c>
      <c r="Z46" s="1">
        <v>156.6</v>
      </c>
      <c r="AA46" s="1"/>
      <c r="AB46" s="1">
        <f t="shared" si="12"/>
        <v>171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40</v>
      </c>
      <c r="C47" s="1">
        <v>440</v>
      </c>
      <c r="D47" s="1">
        <v>1362</v>
      </c>
      <c r="E47" s="1">
        <v>780</v>
      </c>
      <c r="F47" s="1">
        <v>789</v>
      </c>
      <c r="G47" s="6">
        <v>0.4</v>
      </c>
      <c r="H47" s="1">
        <v>45</v>
      </c>
      <c r="I47" s="1" t="s">
        <v>33</v>
      </c>
      <c r="J47" s="1">
        <v>773</v>
      </c>
      <c r="K47" s="1">
        <f t="shared" si="11"/>
        <v>7</v>
      </c>
      <c r="L47" s="1"/>
      <c r="M47" s="1"/>
      <c r="N47" s="1">
        <v>368.19999999999982</v>
      </c>
      <c r="O47" s="1">
        <f t="shared" si="4"/>
        <v>156</v>
      </c>
      <c r="P47" s="5">
        <f t="shared" si="10"/>
        <v>558.80000000000018</v>
      </c>
      <c r="Q47" s="5"/>
      <c r="R47" s="1"/>
      <c r="S47" s="1">
        <f t="shared" si="6"/>
        <v>11</v>
      </c>
      <c r="T47" s="1">
        <f t="shared" si="7"/>
        <v>7.4179487179487165</v>
      </c>
      <c r="U47" s="1">
        <v>144.6</v>
      </c>
      <c r="V47" s="1">
        <v>142.4</v>
      </c>
      <c r="W47" s="1">
        <v>152.19999999999999</v>
      </c>
      <c r="X47" s="1">
        <v>127.4</v>
      </c>
      <c r="Y47" s="1">
        <v>112.6</v>
      </c>
      <c r="Z47" s="1">
        <v>137</v>
      </c>
      <c r="AA47" s="1" t="s">
        <v>79</v>
      </c>
      <c r="AB47" s="1">
        <f t="shared" si="12"/>
        <v>224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32</v>
      </c>
      <c r="C48" s="1">
        <v>301.15699999999998</v>
      </c>
      <c r="D48" s="1">
        <v>367.87900000000002</v>
      </c>
      <c r="E48" s="1">
        <v>217.11799999999999</v>
      </c>
      <c r="F48" s="1">
        <v>410.81099999999998</v>
      </c>
      <c r="G48" s="6">
        <v>1</v>
      </c>
      <c r="H48" s="1">
        <v>40</v>
      </c>
      <c r="I48" s="1" t="s">
        <v>33</v>
      </c>
      <c r="J48" s="1">
        <v>216.75</v>
      </c>
      <c r="K48" s="1">
        <f t="shared" si="11"/>
        <v>0.367999999999995</v>
      </c>
      <c r="L48" s="1"/>
      <c r="M48" s="1"/>
      <c r="N48" s="1">
        <v>0</v>
      </c>
      <c r="O48" s="1">
        <f t="shared" si="4"/>
        <v>43.4236</v>
      </c>
      <c r="P48" s="5">
        <f t="shared" si="10"/>
        <v>66.848600000000033</v>
      </c>
      <c r="Q48" s="5"/>
      <c r="R48" s="1"/>
      <c r="S48" s="1">
        <f t="shared" si="6"/>
        <v>11</v>
      </c>
      <c r="T48" s="1">
        <f t="shared" si="7"/>
        <v>9.4605467994362513</v>
      </c>
      <c r="U48" s="1">
        <v>41.486199999999997</v>
      </c>
      <c r="V48" s="1">
        <v>56.561199999999999</v>
      </c>
      <c r="W48" s="1">
        <v>55.9514</v>
      </c>
      <c r="X48" s="1">
        <v>56.503999999999998</v>
      </c>
      <c r="Y48" s="1">
        <v>58.066400000000002</v>
      </c>
      <c r="Z48" s="1">
        <v>44.352800000000002</v>
      </c>
      <c r="AA48" s="1"/>
      <c r="AB48" s="1">
        <f t="shared" si="12"/>
        <v>67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40</v>
      </c>
      <c r="C49" s="1">
        <v>807</v>
      </c>
      <c r="D49" s="1">
        <v>948</v>
      </c>
      <c r="E49" s="1">
        <v>677</v>
      </c>
      <c r="F49" s="1">
        <v>896</v>
      </c>
      <c r="G49" s="6">
        <v>0.35</v>
      </c>
      <c r="H49" s="1">
        <v>40</v>
      </c>
      <c r="I49" s="1" t="s">
        <v>33</v>
      </c>
      <c r="J49" s="1">
        <v>674</v>
      </c>
      <c r="K49" s="1">
        <f t="shared" si="11"/>
        <v>3</v>
      </c>
      <c r="L49" s="1"/>
      <c r="M49" s="1"/>
      <c r="N49" s="1">
        <v>251.7999999999997</v>
      </c>
      <c r="O49" s="1">
        <f t="shared" si="4"/>
        <v>135.4</v>
      </c>
      <c r="P49" s="5">
        <f t="shared" si="10"/>
        <v>341.60000000000036</v>
      </c>
      <c r="Q49" s="5"/>
      <c r="R49" s="1"/>
      <c r="S49" s="1">
        <f t="shared" si="6"/>
        <v>11</v>
      </c>
      <c r="T49" s="1">
        <f t="shared" si="7"/>
        <v>8.4771048744460842</v>
      </c>
      <c r="U49" s="1">
        <v>133.6</v>
      </c>
      <c r="V49" s="1">
        <v>142.4</v>
      </c>
      <c r="W49" s="1">
        <v>134.4</v>
      </c>
      <c r="X49" s="1">
        <v>132.80000000000001</v>
      </c>
      <c r="Y49" s="1">
        <v>147.6</v>
      </c>
      <c r="Z49" s="1">
        <v>156.80000000000001</v>
      </c>
      <c r="AA49" s="1"/>
      <c r="AB49" s="1">
        <f t="shared" si="12"/>
        <v>120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40</v>
      </c>
      <c r="C50" s="1">
        <v>586</v>
      </c>
      <c r="D50" s="1">
        <v>1164</v>
      </c>
      <c r="E50" s="1">
        <v>678</v>
      </c>
      <c r="F50" s="1">
        <v>931</v>
      </c>
      <c r="G50" s="6">
        <v>0.4</v>
      </c>
      <c r="H50" s="1">
        <v>40</v>
      </c>
      <c r="I50" s="1" t="s">
        <v>33</v>
      </c>
      <c r="J50" s="1">
        <v>679</v>
      </c>
      <c r="K50" s="1">
        <f t="shared" si="11"/>
        <v>-1</v>
      </c>
      <c r="L50" s="1"/>
      <c r="M50" s="1"/>
      <c r="N50" s="1">
        <v>360.8</v>
      </c>
      <c r="O50" s="1">
        <f t="shared" si="4"/>
        <v>135.6</v>
      </c>
      <c r="P50" s="5">
        <f t="shared" si="10"/>
        <v>199.79999999999995</v>
      </c>
      <c r="Q50" s="5"/>
      <c r="R50" s="1"/>
      <c r="S50" s="1">
        <f t="shared" si="6"/>
        <v>11</v>
      </c>
      <c r="T50" s="1">
        <f t="shared" si="7"/>
        <v>9.5265486725663724</v>
      </c>
      <c r="U50" s="1">
        <v>140.19999999999999</v>
      </c>
      <c r="V50" s="1">
        <v>146</v>
      </c>
      <c r="W50" s="1">
        <v>136.4</v>
      </c>
      <c r="X50" s="1">
        <v>113.2</v>
      </c>
      <c r="Y50" s="1">
        <v>127</v>
      </c>
      <c r="Z50" s="1">
        <v>142.19999999999999</v>
      </c>
      <c r="AA50" s="1"/>
      <c r="AB50" s="1">
        <f t="shared" si="12"/>
        <v>80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32</v>
      </c>
      <c r="C51" s="1">
        <v>890.57100000000003</v>
      </c>
      <c r="D51" s="1">
        <v>892.28499999999997</v>
      </c>
      <c r="E51" s="1">
        <v>826.93899999999996</v>
      </c>
      <c r="F51" s="1">
        <v>806.06799999999998</v>
      </c>
      <c r="G51" s="6">
        <v>1</v>
      </c>
      <c r="H51" s="1">
        <v>50</v>
      </c>
      <c r="I51" s="1" t="s">
        <v>33</v>
      </c>
      <c r="J51" s="1">
        <v>804.85</v>
      </c>
      <c r="K51" s="1">
        <f t="shared" si="11"/>
        <v>22.088999999999942</v>
      </c>
      <c r="L51" s="1"/>
      <c r="M51" s="1"/>
      <c r="N51" s="1">
        <v>647.30459999999982</v>
      </c>
      <c r="O51" s="1">
        <f t="shared" si="4"/>
        <v>165.3878</v>
      </c>
      <c r="P51" s="5">
        <f t="shared" si="10"/>
        <v>365.89320000000021</v>
      </c>
      <c r="Q51" s="5"/>
      <c r="R51" s="1"/>
      <c r="S51" s="1">
        <f t="shared" si="6"/>
        <v>11</v>
      </c>
      <c r="T51" s="1">
        <f t="shared" si="7"/>
        <v>8.7876651119369118</v>
      </c>
      <c r="U51" s="1">
        <v>161.04179999999999</v>
      </c>
      <c r="V51" s="1">
        <v>132.2124</v>
      </c>
      <c r="W51" s="1">
        <v>125.5428</v>
      </c>
      <c r="X51" s="1">
        <v>142.34</v>
      </c>
      <c r="Y51" s="1">
        <v>148.11320000000001</v>
      </c>
      <c r="Z51" s="1">
        <v>160.3186</v>
      </c>
      <c r="AA51" s="1"/>
      <c r="AB51" s="1">
        <f t="shared" si="12"/>
        <v>366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32</v>
      </c>
      <c r="C52" s="1">
        <v>830.40300000000002</v>
      </c>
      <c r="D52" s="1">
        <v>980.33500000000004</v>
      </c>
      <c r="E52" s="1">
        <v>813.36099999999999</v>
      </c>
      <c r="F52" s="1">
        <v>889.46699999999998</v>
      </c>
      <c r="G52" s="6">
        <v>1</v>
      </c>
      <c r="H52" s="1">
        <v>50</v>
      </c>
      <c r="I52" s="1" t="s">
        <v>33</v>
      </c>
      <c r="J52" s="1">
        <v>779.15</v>
      </c>
      <c r="K52" s="1">
        <f t="shared" si="11"/>
        <v>34.211000000000013</v>
      </c>
      <c r="L52" s="1"/>
      <c r="M52" s="1"/>
      <c r="N52" s="1">
        <v>499.29000000000019</v>
      </c>
      <c r="O52" s="1">
        <f t="shared" si="4"/>
        <v>162.6722</v>
      </c>
      <c r="P52" s="5">
        <f t="shared" si="10"/>
        <v>400.63719999999978</v>
      </c>
      <c r="Q52" s="5"/>
      <c r="R52" s="1"/>
      <c r="S52" s="1">
        <f t="shared" si="6"/>
        <v>10.999999999999998</v>
      </c>
      <c r="T52" s="1">
        <f t="shared" si="7"/>
        <v>8.5371501707114064</v>
      </c>
      <c r="U52" s="1">
        <v>153.16220000000001</v>
      </c>
      <c r="V52" s="1">
        <v>152.95840000000001</v>
      </c>
      <c r="W52" s="1">
        <v>153.5796</v>
      </c>
      <c r="X52" s="1">
        <v>156.04660000000001</v>
      </c>
      <c r="Y52" s="1">
        <v>158.01759999999999</v>
      </c>
      <c r="Z52" s="1">
        <v>140.459</v>
      </c>
      <c r="AA52" s="1"/>
      <c r="AB52" s="1">
        <f t="shared" si="12"/>
        <v>401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32</v>
      </c>
      <c r="C53" s="1">
        <v>367.33499999999998</v>
      </c>
      <c r="D53" s="1"/>
      <c r="E53" s="1">
        <v>310.14100000000002</v>
      </c>
      <c r="F53" s="1">
        <v>0.25</v>
      </c>
      <c r="G53" s="6">
        <v>1</v>
      </c>
      <c r="H53" s="1">
        <v>40</v>
      </c>
      <c r="I53" s="1" t="s">
        <v>33</v>
      </c>
      <c r="J53" s="1">
        <v>324.39999999999998</v>
      </c>
      <c r="K53" s="1">
        <f t="shared" si="11"/>
        <v>-14.258999999999958</v>
      </c>
      <c r="L53" s="1"/>
      <c r="M53" s="1"/>
      <c r="N53" s="1">
        <v>200</v>
      </c>
      <c r="O53" s="1">
        <f t="shared" si="4"/>
        <v>62.028200000000005</v>
      </c>
      <c r="P53" s="5">
        <f t="shared" si="10"/>
        <v>482.06020000000001</v>
      </c>
      <c r="Q53" s="5"/>
      <c r="R53" s="1"/>
      <c r="S53" s="1">
        <f t="shared" si="6"/>
        <v>11</v>
      </c>
      <c r="T53" s="1">
        <f t="shared" si="7"/>
        <v>3.2283703218858517</v>
      </c>
      <c r="U53" s="1">
        <v>65.801000000000002</v>
      </c>
      <c r="V53" s="1">
        <v>40.173000000000002</v>
      </c>
      <c r="W53" s="1">
        <v>28.784199999999998</v>
      </c>
      <c r="X53" s="1">
        <v>0</v>
      </c>
      <c r="Y53" s="1">
        <v>0</v>
      </c>
      <c r="Z53" s="1">
        <v>0</v>
      </c>
      <c r="AA53" s="1" t="s">
        <v>94</v>
      </c>
      <c r="AB53" s="1">
        <f t="shared" si="12"/>
        <v>482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40</v>
      </c>
      <c r="C54" s="1">
        <v>649</v>
      </c>
      <c r="D54" s="1">
        <v>420</v>
      </c>
      <c r="E54" s="1">
        <v>338</v>
      </c>
      <c r="F54" s="1">
        <v>566</v>
      </c>
      <c r="G54" s="6">
        <v>0.45</v>
      </c>
      <c r="H54" s="1">
        <v>50</v>
      </c>
      <c r="I54" s="1" t="s">
        <v>33</v>
      </c>
      <c r="J54" s="1">
        <v>324</v>
      </c>
      <c r="K54" s="1">
        <f t="shared" si="11"/>
        <v>14</v>
      </c>
      <c r="L54" s="1"/>
      <c r="M54" s="1"/>
      <c r="N54" s="1">
        <v>7.8000000000000114</v>
      </c>
      <c r="O54" s="1">
        <f t="shared" si="4"/>
        <v>67.599999999999994</v>
      </c>
      <c r="P54" s="5">
        <f t="shared" si="10"/>
        <v>169.79999999999995</v>
      </c>
      <c r="Q54" s="5"/>
      <c r="R54" s="1"/>
      <c r="S54" s="1">
        <f t="shared" si="6"/>
        <v>11</v>
      </c>
      <c r="T54" s="1">
        <f t="shared" si="7"/>
        <v>8.4881656804733723</v>
      </c>
      <c r="U54" s="1">
        <v>71.400000000000006</v>
      </c>
      <c r="V54" s="1">
        <v>81.2</v>
      </c>
      <c r="W54" s="1">
        <v>74.400000000000006</v>
      </c>
      <c r="X54" s="1">
        <v>60.6</v>
      </c>
      <c r="Y54" s="1">
        <v>69.8</v>
      </c>
      <c r="Z54" s="1">
        <v>97</v>
      </c>
      <c r="AA54" s="1" t="s">
        <v>96</v>
      </c>
      <c r="AB54" s="1">
        <f t="shared" si="12"/>
        <v>76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32</v>
      </c>
      <c r="C55" s="1">
        <v>337.92399999999998</v>
      </c>
      <c r="D55" s="1">
        <v>379.98200000000003</v>
      </c>
      <c r="E55" s="1">
        <v>292.89299999999997</v>
      </c>
      <c r="F55" s="1">
        <v>395.65899999999999</v>
      </c>
      <c r="G55" s="6">
        <v>1</v>
      </c>
      <c r="H55" s="1">
        <v>40</v>
      </c>
      <c r="I55" s="1" t="s">
        <v>33</v>
      </c>
      <c r="J55" s="1">
        <v>286.39999999999998</v>
      </c>
      <c r="K55" s="1">
        <f t="shared" si="11"/>
        <v>6.492999999999995</v>
      </c>
      <c r="L55" s="1"/>
      <c r="M55" s="1"/>
      <c r="N55" s="1">
        <v>95.876800000000117</v>
      </c>
      <c r="O55" s="1">
        <f t="shared" si="4"/>
        <v>58.578599999999994</v>
      </c>
      <c r="P55" s="5">
        <f t="shared" si="10"/>
        <v>152.82879999999977</v>
      </c>
      <c r="Q55" s="5"/>
      <c r="R55" s="1"/>
      <c r="S55" s="1">
        <f t="shared" si="6"/>
        <v>10.999999999999998</v>
      </c>
      <c r="T55" s="1">
        <f t="shared" si="7"/>
        <v>8.3910472425083587</v>
      </c>
      <c r="U55" s="1">
        <v>53.683399999999992</v>
      </c>
      <c r="V55" s="1">
        <v>61.134599999999999</v>
      </c>
      <c r="W55" s="1">
        <v>59.248199999999997</v>
      </c>
      <c r="X55" s="1">
        <v>57.328599999999987</v>
      </c>
      <c r="Y55" s="1">
        <v>62.619600000000013</v>
      </c>
      <c r="Z55" s="1">
        <v>66.659400000000005</v>
      </c>
      <c r="AA55" s="1"/>
      <c r="AB55" s="1">
        <f t="shared" si="12"/>
        <v>153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98</v>
      </c>
      <c r="B56" s="1" t="s">
        <v>40</v>
      </c>
      <c r="C56" s="1"/>
      <c r="D56" s="1"/>
      <c r="E56" s="23">
        <f>E96</f>
        <v>215</v>
      </c>
      <c r="F56" s="23">
        <f>F96</f>
        <v>778</v>
      </c>
      <c r="G56" s="6">
        <v>0.4</v>
      </c>
      <c r="H56" s="1">
        <v>40</v>
      </c>
      <c r="I56" s="1" t="s">
        <v>33</v>
      </c>
      <c r="J56" s="1"/>
      <c r="K56" s="1">
        <f t="shared" si="11"/>
        <v>215</v>
      </c>
      <c r="L56" s="1"/>
      <c r="M56" s="1"/>
      <c r="N56" s="1">
        <v>0</v>
      </c>
      <c r="O56" s="1">
        <f t="shared" si="4"/>
        <v>43</v>
      </c>
      <c r="P56" s="5"/>
      <c r="Q56" s="5"/>
      <c r="R56" s="1"/>
      <c r="S56" s="1">
        <f t="shared" si="6"/>
        <v>18.093023255813954</v>
      </c>
      <c r="T56" s="1">
        <f t="shared" si="7"/>
        <v>18.093023255813954</v>
      </c>
      <c r="U56" s="1">
        <v>42.2</v>
      </c>
      <c r="V56" s="1">
        <v>89.8</v>
      </c>
      <c r="W56" s="1">
        <v>94.6</v>
      </c>
      <c r="X56" s="1">
        <v>51.8</v>
      </c>
      <c r="Y56" s="1">
        <v>45.2</v>
      </c>
      <c r="Z56" s="1">
        <v>58.6</v>
      </c>
      <c r="AA56" s="22" t="s">
        <v>99</v>
      </c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40</v>
      </c>
      <c r="C57" s="1">
        <v>166</v>
      </c>
      <c r="D57" s="1">
        <v>240</v>
      </c>
      <c r="E57" s="1">
        <v>195</v>
      </c>
      <c r="F57" s="1">
        <v>169</v>
      </c>
      <c r="G57" s="6">
        <v>0.4</v>
      </c>
      <c r="H57" s="1">
        <v>40</v>
      </c>
      <c r="I57" s="1" t="s">
        <v>33</v>
      </c>
      <c r="J57" s="1">
        <v>210</v>
      </c>
      <c r="K57" s="1">
        <f t="shared" si="11"/>
        <v>-15</v>
      </c>
      <c r="L57" s="1"/>
      <c r="M57" s="1"/>
      <c r="N57" s="1">
        <v>195.6</v>
      </c>
      <c r="O57" s="1">
        <f t="shared" si="4"/>
        <v>39</v>
      </c>
      <c r="P57" s="5">
        <f t="shared" si="10"/>
        <v>64.400000000000006</v>
      </c>
      <c r="Q57" s="5"/>
      <c r="R57" s="1"/>
      <c r="S57" s="1">
        <f t="shared" si="6"/>
        <v>11</v>
      </c>
      <c r="T57" s="1">
        <f t="shared" si="7"/>
        <v>9.3487179487179493</v>
      </c>
      <c r="U57" s="1">
        <v>40</v>
      </c>
      <c r="V57" s="1">
        <v>32.799999999999997</v>
      </c>
      <c r="W57" s="1">
        <v>31</v>
      </c>
      <c r="X57" s="1">
        <v>32.6</v>
      </c>
      <c r="Y57" s="1">
        <v>31.4</v>
      </c>
      <c r="Z57" s="1">
        <v>38.200000000000003</v>
      </c>
      <c r="AA57" s="1"/>
      <c r="AB57" s="1">
        <f t="shared" si="12"/>
        <v>26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32</v>
      </c>
      <c r="C58" s="1">
        <v>469.57400000000001</v>
      </c>
      <c r="D58" s="1">
        <v>815.2</v>
      </c>
      <c r="E58" s="1">
        <v>574.82100000000003</v>
      </c>
      <c r="F58" s="1">
        <v>461.18</v>
      </c>
      <c r="G58" s="6">
        <v>1</v>
      </c>
      <c r="H58" s="1">
        <v>50</v>
      </c>
      <c r="I58" s="1" t="s">
        <v>33</v>
      </c>
      <c r="J58" s="1">
        <v>549.45000000000005</v>
      </c>
      <c r="K58" s="1">
        <f t="shared" si="11"/>
        <v>25.370999999999981</v>
      </c>
      <c r="L58" s="1"/>
      <c r="M58" s="1"/>
      <c r="N58" s="1">
        <v>408.1212000000001</v>
      </c>
      <c r="O58" s="1">
        <f t="shared" si="4"/>
        <v>114.96420000000001</v>
      </c>
      <c r="P58" s="5">
        <f t="shared" si="10"/>
        <v>395.30500000000012</v>
      </c>
      <c r="Q58" s="5"/>
      <c r="R58" s="1"/>
      <c r="S58" s="1">
        <f t="shared" si="6"/>
        <v>11.000000000000002</v>
      </c>
      <c r="T58" s="1">
        <f t="shared" si="7"/>
        <v>7.561494795771206</v>
      </c>
      <c r="U58" s="1">
        <v>100.44280000000001</v>
      </c>
      <c r="V58" s="1">
        <v>105.0338</v>
      </c>
      <c r="W58" s="1">
        <v>107.0214</v>
      </c>
      <c r="X58" s="1">
        <v>85.414999999999992</v>
      </c>
      <c r="Y58" s="1">
        <v>86.635199999999998</v>
      </c>
      <c r="Z58" s="1">
        <v>109.6844</v>
      </c>
      <c r="AA58" s="1"/>
      <c r="AB58" s="1">
        <f t="shared" si="12"/>
        <v>395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32</v>
      </c>
      <c r="C59" s="1">
        <v>1448.578</v>
      </c>
      <c r="D59" s="1">
        <v>476.66500000000002</v>
      </c>
      <c r="E59" s="1">
        <v>864.154</v>
      </c>
      <c r="F59" s="1">
        <v>900.31899999999996</v>
      </c>
      <c r="G59" s="6">
        <v>1</v>
      </c>
      <c r="H59" s="1">
        <v>50</v>
      </c>
      <c r="I59" s="1" t="s">
        <v>33</v>
      </c>
      <c r="J59" s="1">
        <v>828.9</v>
      </c>
      <c r="K59" s="1">
        <f t="shared" si="11"/>
        <v>35.254000000000019</v>
      </c>
      <c r="L59" s="1"/>
      <c r="M59" s="1"/>
      <c r="N59" s="1">
        <v>655.3882000000001</v>
      </c>
      <c r="O59" s="1">
        <f t="shared" si="4"/>
        <v>172.83080000000001</v>
      </c>
      <c r="P59" s="5">
        <f t="shared" si="10"/>
        <v>345.43160000000012</v>
      </c>
      <c r="Q59" s="5"/>
      <c r="R59" s="1"/>
      <c r="S59" s="1">
        <f t="shared" si="6"/>
        <v>11</v>
      </c>
      <c r="T59" s="1">
        <f t="shared" si="7"/>
        <v>9.0013307813190711</v>
      </c>
      <c r="U59" s="1">
        <v>171.2062</v>
      </c>
      <c r="V59" s="1">
        <v>159.16679999999999</v>
      </c>
      <c r="W59" s="1">
        <v>152.63319999999999</v>
      </c>
      <c r="X59" s="1">
        <v>210.8254</v>
      </c>
      <c r="Y59" s="1">
        <v>220.3244</v>
      </c>
      <c r="Z59" s="1">
        <v>173.3854</v>
      </c>
      <c r="AA59" s="1"/>
      <c r="AB59" s="1">
        <f t="shared" si="12"/>
        <v>345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32</v>
      </c>
      <c r="C60" s="1">
        <v>48.953000000000003</v>
      </c>
      <c r="D60" s="1">
        <v>459.505</v>
      </c>
      <c r="E60" s="1">
        <v>130.34899999999999</v>
      </c>
      <c r="F60" s="1">
        <v>342.12799999999999</v>
      </c>
      <c r="G60" s="6">
        <v>1</v>
      </c>
      <c r="H60" s="1">
        <v>50</v>
      </c>
      <c r="I60" s="1" t="s">
        <v>33</v>
      </c>
      <c r="J60" s="1">
        <v>199.05</v>
      </c>
      <c r="K60" s="1">
        <f t="shared" si="11"/>
        <v>-68.701000000000022</v>
      </c>
      <c r="L60" s="1"/>
      <c r="M60" s="1"/>
      <c r="N60" s="1">
        <v>0</v>
      </c>
      <c r="O60" s="1">
        <f t="shared" si="4"/>
        <v>26.069799999999997</v>
      </c>
      <c r="P60" s="5"/>
      <c r="Q60" s="5"/>
      <c r="R60" s="1"/>
      <c r="S60" s="1">
        <f t="shared" si="6"/>
        <v>13.123537579881702</v>
      </c>
      <c r="T60" s="1">
        <f t="shared" si="7"/>
        <v>13.123537579881702</v>
      </c>
      <c r="U60" s="1">
        <v>27.117599999999999</v>
      </c>
      <c r="V60" s="1">
        <v>41.967799999999997</v>
      </c>
      <c r="W60" s="1">
        <v>41.453200000000002</v>
      </c>
      <c r="X60" s="1">
        <v>50.783000000000001</v>
      </c>
      <c r="Y60" s="1">
        <v>57.503200000000007</v>
      </c>
      <c r="Z60" s="1">
        <v>41.168199999999999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6</v>
      </c>
      <c r="D61" s="1">
        <v>900</v>
      </c>
      <c r="E61" s="1">
        <v>401</v>
      </c>
      <c r="F61" s="1">
        <v>503</v>
      </c>
      <c r="G61" s="6">
        <v>0.4</v>
      </c>
      <c r="H61" s="1">
        <v>50</v>
      </c>
      <c r="I61" s="1" t="s">
        <v>33</v>
      </c>
      <c r="J61" s="1">
        <v>336</v>
      </c>
      <c r="K61" s="1">
        <f t="shared" si="11"/>
        <v>65</v>
      </c>
      <c r="L61" s="1"/>
      <c r="M61" s="1"/>
      <c r="N61" s="1">
        <v>0</v>
      </c>
      <c r="O61" s="1">
        <f t="shared" si="4"/>
        <v>80.2</v>
      </c>
      <c r="P61" s="5">
        <f>10*O61-N61-F61</f>
        <v>299</v>
      </c>
      <c r="Q61" s="5"/>
      <c r="R61" s="1"/>
      <c r="S61" s="1">
        <f t="shared" si="6"/>
        <v>10</v>
      </c>
      <c r="T61" s="1">
        <f t="shared" si="7"/>
        <v>6.2718204488778051</v>
      </c>
      <c r="U61" s="1">
        <v>27.6</v>
      </c>
      <c r="V61" s="1">
        <v>41.2</v>
      </c>
      <c r="W61" s="1">
        <v>89.8</v>
      </c>
      <c r="X61" s="1">
        <v>65.599999999999994</v>
      </c>
      <c r="Y61" s="1">
        <v>42.8</v>
      </c>
      <c r="Z61" s="1">
        <v>47.2</v>
      </c>
      <c r="AA61" s="25" t="s">
        <v>155</v>
      </c>
      <c r="AB61" s="1">
        <f t="shared" si="12"/>
        <v>120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40</v>
      </c>
      <c r="C62" s="1">
        <v>1162</v>
      </c>
      <c r="D62" s="1">
        <v>1584</v>
      </c>
      <c r="E62" s="1">
        <v>1082</v>
      </c>
      <c r="F62" s="1">
        <v>1462</v>
      </c>
      <c r="G62" s="6">
        <v>0.4</v>
      </c>
      <c r="H62" s="1">
        <v>40</v>
      </c>
      <c r="I62" s="1" t="s">
        <v>33</v>
      </c>
      <c r="J62" s="1">
        <v>1085</v>
      </c>
      <c r="K62" s="1">
        <f t="shared" si="11"/>
        <v>-3</v>
      </c>
      <c r="L62" s="1"/>
      <c r="M62" s="1"/>
      <c r="N62" s="1">
        <v>537.59999999999991</v>
      </c>
      <c r="O62" s="1">
        <f t="shared" si="4"/>
        <v>216.4</v>
      </c>
      <c r="P62" s="5">
        <f t="shared" si="10"/>
        <v>380.80000000000018</v>
      </c>
      <c r="Q62" s="5"/>
      <c r="R62" s="1"/>
      <c r="S62" s="1">
        <f t="shared" si="6"/>
        <v>11</v>
      </c>
      <c r="T62" s="1">
        <f t="shared" si="7"/>
        <v>9.2402957486136774</v>
      </c>
      <c r="U62" s="1">
        <v>218.6</v>
      </c>
      <c r="V62" s="1">
        <v>230.6</v>
      </c>
      <c r="W62" s="1">
        <v>223.8</v>
      </c>
      <c r="X62" s="1">
        <v>219.8</v>
      </c>
      <c r="Y62" s="1">
        <v>228.6</v>
      </c>
      <c r="Z62" s="1">
        <v>232.8</v>
      </c>
      <c r="AA62" s="1"/>
      <c r="AB62" s="1">
        <f t="shared" si="12"/>
        <v>152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40</v>
      </c>
      <c r="C63" s="1">
        <v>791</v>
      </c>
      <c r="D63" s="1">
        <v>1524</v>
      </c>
      <c r="E63" s="1">
        <v>950</v>
      </c>
      <c r="F63" s="1">
        <v>1200</v>
      </c>
      <c r="G63" s="6">
        <v>0.4</v>
      </c>
      <c r="H63" s="1">
        <v>40</v>
      </c>
      <c r="I63" s="1" t="s">
        <v>33</v>
      </c>
      <c r="J63" s="1">
        <v>964</v>
      </c>
      <c r="K63" s="1">
        <f t="shared" si="11"/>
        <v>-14</v>
      </c>
      <c r="L63" s="1"/>
      <c r="M63" s="1"/>
      <c r="N63" s="1">
        <v>551.60000000000036</v>
      </c>
      <c r="O63" s="1">
        <f t="shared" si="4"/>
        <v>190</v>
      </c>
      <c r="P63" s="5">
        <f t="shared" si="10"/>
        <v>338.39999999999964</v>
      </c>
      <c r="Q63" s="5"/>
      <c r="R63" s="1"/>
      <c r="S63" s="1">
        <f t="shared" si="6"/>
        <v>11</v>
      </c>
      <c r="T63" s="1">
        <f t="shared" si="7"/>
        <v>9.2189473684210537</v>
      </c>
      <c r="U63" s="1">
        <v>190.8</v>
      </c>
      <c r="V63" s="1">
        <v>194.2</v>
      </c>
      <c r="W63" s="1">
        <v>190.8</v>
      </c>
      <c r="X63" s="1">
        <v>169.2</v>
      </c>
      <c r="Y63" s="1">
        <v>174.6</v>
      </c>
      <c r="Z63" s="1">
        <v>203.4</v>
      </c>
      <c r="AA63" s="1"/>
      <c r="AB63" s="1">
        <f t="shared" si="12"/>
        <v>135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32</v>
      </c>
      <c r="C64" s="1">
        <v>611.51199999999994</v>
      </c>
      <c r="D64" s="1">
        <v>1146.1110000000001</v>
      </c>
      <c r="E64" s="1">
        <v>515.74800000000005</v>
      </c>
      <c r="F64" s="1">
        <v>1182.328</v>
      </c>
      <c r="G64" s="6">
        <v>1</v>
      </c>
      <c r="H64" s="1">
        <v>40</v>
      </c>
      <c r="I64" s="1" t="s">
        <v>33</v>
      </c>
      <c r="J64" s="1">
        <v>496.3</v>
      </c>
      <c r="K64" s="1">
        <f t="shared" si="11"/>
        <v>19.448000000000036</v>
      </c>
      <c r="L64" s="1"/>
      <c r="M64" s="1"/>
      <c r="N64" s="1">
        <v>0</v>
      </c>
      <c r="O64" s="1">
        <f t="shared" si="4"/>
        <v>103.14960000000001</v>
      </c>
      <c r="P64" s="5"/>
      <c r="Q64" s="5"/>
      <c r="R64" s="1"/>
      <c r="S64" s="1">
        <f t="shared" si="6"/>
        <v>11.462264516779511</v>
      </c>
      <c r="T64" s="1">
        <f t="shared" si="7"/>
        <v>11.462264516779511</v>
      </c>
      <c r="U64" s="1">
        <v>94.616399999999999</v>
      </c>
      <c r="V64" s="1">
        <v>153.0102</v>
      </c>
      <c r="W64" s="1">
        <v>154.49299999999999</v>
      </c>
      <c r="X64" s="1">
        <v>113.0282</v>
      </c>
      <c r="Y64" s="1">
        <v>137.51159999999999</v>
      </c>
      <c r="Z64" s="1">
        <v>142.99940000000001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32</v>
      </c>
      <c r="C65" s="1">
        <v>511.27800000000002</v>
      </c>
      <c r="D65" s="1">
        <v>721.75400000000002</v>
      </c>
      <c r="E65" s="1">
        <v>365.64699999999999</v>
      </c>
      <c r="F65" s="1">
        <v>807.72</v>
      </c>
      <c r="G65" s="6">
        <v>1</v>
      </c>
      <c r="H65" s="1">
        <v>40</v>
      </c>
      <c r="I65" s="1" t="s">
        <v>33</v>
      </c>
      <c r="J65" s="1">
        <v>362.4</v>
      </c>
      <c r="K65" s="1">
        <f t="shared" si="11"/>
        <v>3.2470000000000141</v>
      </c>
      <c r="L65" s="1"/>
      <c r="M65" s="1"/>
      <c r="N65" s="1">
        <v>0</v>
      </c>
      <c r="O65" s="1">
        <f t="shared" si="4"/>
        <v>73.129400000000004</v>
      </c>
      <c r="P65" s="5"/>
      <c r="Q65" s="5"/>
      <c r="R65" s="1"/>
      <c r="S65" s="1">
        <f t="shared" si="6"/>
        <v>11.045078996956081</v>
      </c>
      <c r="T65" s="1">
        <f t="shared" si="7"/>
        <v>11.045078996956081</v>
      </c>
      <c r="U65" s="1">
        <v>73.080799999999996</v>
      </c>
      <c r="V65" s="1">
        <v>105.9414</v>
      </c>
      <c r="W65" s="1">
        <v>106.7054</v>
      </c>
      <c r="X65" s="1">
        <v>87.114199999999997</v>
      </c>
      <c r="Y65" s="1">
        <v>103.87220000000001</v>
      </c>
      <c r="Z65" s="1">
        <v>92.183399999999992</v>
      </c>
      <c r="AA65" s="1"/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32</v>
      </c>
      <c r="C66" s="1">
        <v>303.34399999999999</v>
      </c>
      <c r="D66" s="1">
        <v>1098.625</v>
      </c>
      <c r="E66" s="1">
        <v>427.18099999999998</v>
      </c>
      <c r="F66" s="1">
        <v>905.59299999999996</v>
      </c>
      <c r="G66" s="6">
        <v>1</v>
      </c>
      <c r="H66" s="1">
        <v>40</v>
      </c>
      <c r="I66" s="1" t="s">
        <v>33</v>
      </c>
      <c r="J66" s="1">
        <v>422.45</v>
      </c>
      <c r="K66" s="1">
        <f t="shared" si="11"/>
        <v>4.7309999999999945</v>
      </c>
      <c r="L66" s="1"/>
      <c r="M66" s="1"/>
      <c r="N66" s="1">
        <v>0</v>
      </c>
      <c r="O66" s="1">
        <f t="shared" si="4"/>
        <v>85.436199999999999</v>
      </c>
      <c r="P66" s="5">
        <f t="shared" si="10"/>
        <v>34.205199999999991</v>
      </c>
      <c r="Q66" s="5"/>
      <c r="R66" s="1"/>
      <c r="S66" s="1">
        <f t="shared" si="6"/>
        <v>11</v>
      </c>
      <c r="T66" s="1">
        <f t="shared" si="7"/>
        <v>10.599640433446243</v>
      </c>
      <c r="U66" s="1">
        <v>84.974199999999996</v>
      </c>
      <c r="V66" s="1">
        <v>120.3014</v>
      </c>
      <c r="W66" s="1">
        <v>122.60420000000001</v>
      </c>
      <c r="X66" s="1">
        <v>94.468800000000002</v>
      </c>
      <c r="Y66" s="1">
        <v>91.613199999999992</v>
      </c>
      <c r="Z66" s="1">
        <v>85.0852</v>
      </c>
      <c r="AA66" s="1"/>
      <c r="AB66" s="1">
        <f t="shared" si="12"/>
        <v>34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32</v>
      </c>
      <c r="C67" s="1">
        <v>255.226</v>
      </c>
      <c r="D67" s="1"/>
      <c r="E67" s="1">
        <v>161.589</v>
      </c>
      <c r="F67" s="1">
        <v>59.243000000000002</v>
      </c>
      <c r="G67" s="6">
        <v>1</v>
      </c>
      <c r="H67" s="1">
        <v>30</v>
      </c>
      <c r="I67" s="1" t="s">
        <v>33</v>
      </c>
      <c r="J67" s="1">
        <v>165.4</v>
      </c>
      <c r="K67" s="1">
        <f t="shared" si="11"/>
        <v>-3.811000000000007</v>
      </c>
      <c r="L67" s="1"/>
      <c r="M67" s="1"/>
      <c r="N67" s="1">
        <v>211.89</v>
      </c>
      <c r="O67" s="1">
        <f t="shared" si="4"/>
        <v>32.317799999999998</v>
      </c>
      <c r="P67" s="5">
        <f t="shared" si="10"/>
        <v>84.362799999999993</v>
      </c>
      <c r="Q67" s="5"/>
      <c r="R67" s="1"/>
      <c r="S67" s="1">
        <f t="shared" si="6"/>
        <v>11</v>
      </c>
      <c r="T67" s="1">
        <f t="shared" si="7"/>
        <v>8.3895871624924965</v>
      </c>
      <c r="U67" s="1">
        <v>30.964200000000002</v>
      </c>
      <c r="V67" s="1">
        <v>24.5806</v>
      </c>
      <c r="W67" s="1">
        <v>22.721800000000002</v>
      </c>
      <c r="X67" s="1">
        <v>30.821999999999999</v>
      </c>
      <c r="Y67" s="1">
        <v>36.521599999999999</v>
      </c>
      <c r="Z67" s="1">
        <v>32.307400000000001</v>
      </c>
      <c r="AA67" s="1" t="s">
        <v>111</v>
      </c>
      <c r="AB67" s="1">
        <f t="shared" si="12"/>
        <v>84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40</v>
      </c>
      <c r="C68" s="1">
        <v>29</v>
      </c>
      <c r="D68" s="1">
        <v>60</v>
      </c>
      <c r="E68" s="1">
        <v>30</v>
      </c>
      <c r="F68" s="1">
        <v>32</v>
      </c>
      <c r="G68" s="6">
        <v>0.6</v>
      </c>
      <c r="H68" s="1">
        <v>60</v>
      </c>
      <c r="I68" s="1" t="s">
        <v>33</v>
      </c>
      <c r="J68" s="1">
        <v>80</v>
      </c>
      <c r="K68" s="1">
        <f t="shared" si="11"/>
        <v>-50</v>
      </c>
      <c r="L68" s="1"/>
      <c r="M68" s="1"/>
      <c r="N68" s="1">
        <v>64.400000000000006</v>
      </c>
      <c r="O68" s="1">
        <f t="shared" si="4"/>
        <v>6</v>
      </c>
      <c r="P68" s="5"/>
      <c r="Q68" s="5"/>
      <c r="R68" s="1"/>
      <c r="S68" s="1">
        <f t="shared" si="6"/>
        <v>16.066666666666666</v>
      </c>
      <c r="T68" s="1">
        <f t="shared" si="7"/>
        <v>16.066666666666666</v>
      </c>
      <c r="U68" s="1">
        <v>10.199999999999999</v>
      </c>
      <c r="V68" s="1">
        <v>5.6</v>
      </c>
      <c r="W68" s="1">
        <v>0.2</v>
      </c>
      <c r="X68" s="1">
        <v>0.6</v>
      </c>
      <c r="Y68" s="1">
        <v>0.6</v>
      </c>
      <c r="Z68" s="1">
        <v>6.2</v>
      </c>
      <c r="AA68" s="1" t="s">
        <v>113</v>
      </c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40</v>
      </c>
      <c r="C69" s="1">
        <v>101</v>
      </c>
      <c r="D69" s="1">
        <v>300</v>
      </c>
      <c r="E69" s="1">
        <v>165</v>
      </c>
      <c r="F69" s="1">
        <v>169</v>
      </c>
      <c r="G69" s="6">
        <v>0.35</v>
      </c>
      <c r="H69" s="1">
        <v>50</v>
      </c>
      <c r="I69" s="1" t="s">
        <v>33</v>
      </c>
      <c r="J69" s="1">
        <v>167</v>
      </c>
      <c r="K69" s="1">
        <f t="shared" si="11"/>
        <v>-2</v>
      </c>
      <c r="L69" s="1"/>
      <c r="M69" s="1"/>
      <c r="N69" s="1">
        <v>134.4</v>
      </c>
      <c r="O69" s="1">
        <f t="shared" si="4"/>
        <v>33</v>
      </c>
      <c r="P69" s="5">
        <f t="shared" si="10"/>
        <v>59.599999999999994</v>
      </c>
      <c r="Q69" s="5"/>
      <c r="R69" s="1"/>
      <c r="S69" s="1">
        <f t="shared" si="6"/>
        <v>11</v>
      </c>
      <c r="T69" s="1">
        <f t="shared" si="7"/>
        <v>9.1939393939393934</v>
      </c>
      <c r="U69" s="1">
        <v>35.4</v>
      </c>
      <c r="V69" s="1">
        <v>29.8</v>
      </c>
      <c r="W69" s="1">
        <v>30.4</v>
      </c>
      <c r="X69" s="1">
        <v>27.8</v>
      </c>
      <c r="Y69" s="1">
        <v>25</v>
      </c>
      <c r="Z69" s="1">
        <v>25</v>
      </c>
      <c r="AA69" s="1" t="s">
        <v>96</v>
      </c>
      <c r="AB69" s="1">
        <f t="shared" si="12"/>
        <v>21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40</v>
      </c>
      <c r="C70" s="1">
        <v>212</v>
      </c>
      <c r="D70" s="1">
        <v>940</v>
      </c>
      <c r="E70" s="1">
        <v>412.55399999999997</v>
      </c>
      <c r="F70" s="1">
        <v>610.44600000000003</v>
      </c>
      <c r="G70" s="6">
        <v>0.37</v>
      </c>
      <c r="H70" s="1">
        <v>50</v>
      </c>
      <c r="I70" s="1" t="s">
        <v>33</v>
      </c>
      <c r="J70" s="1">
        <v>367</v>
      </c>
      <c r="K70" s="1">
        <f t="shared" ref="K70:K96" si="13">E70-J70</f>
        <v>45.553999999999974</v>
      </c>
      <c r="L70" s="1"/>
      <c r="M70" s="1"/>
      <c r="N70" s="1">
        <v>0</v>
      </c>
      <c r="O70" s="1">
        <f t="shared" si="4"/>
        <v>82.510799999999989</v>
      </c>
      <c r="P70" s="5">
        <f t="shared" si="10"/>
        <v>297.17279999999982</v>
      </c>
      <c r="Q70" s="5"/>
      <c r="R70" s="1"/>
      <c r="S70" s="1">
        <f t="shared" si="6"/>
        <v>11</v>
      </c>
      <c r="T70" s="1">
        <f t="shared" si="7"/>
        <v>7.398376939746071</v>
      </c>
      <c r="U70" s="1">
        <v>60.4</v>
      </c>
      <c r="V70" s="1">
        <v>83.4</v>
      </c>
      <c r="W70" s="1">
        <v>114.4</v>
      </c>
      <c r="X70" s="1">
        <v>92.4</v>
      </c>
      <c r="Y70" s="1">
        <v>77</v>
      </c>
      <c r="Z70" s="1">
        <v>85</v>
      </c>
      <c r="AA70" s="1"/>
      <c r="AB70" s="1">
        <f t="shared" ref="AB70:AB97" si="14">ROUND(P70*G70,0)</f>
        <v>110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40</v>
      </c>
      <c r="C71" s="1">
        <v>72</v>
      </c>
      <c r="D71" s="1">
        <v>102</v>
      </c>
      <c r="E71" s="1">
        <v>54</v>
      </c>
      <c r="F71" s="1">
        <v>95</v>
      </c>
      <c r="G71" s="6">
        <v>0.4</v>
      </c>
      <c r="H71" s="1">
        <v>30</v>
      </c>
      <c r="I71" s="1" t="s">
        <v>33</v>
      </c>
      <c r="J71" s="1">
        <v>54</v>
      </c>
      <c r="K71" s="1">
        <f t="shared" si="13"/>
        <v>0</v>
      </c>
      <c r="L71" s="1"/>
      <c r="M71" s="1"/>
      <c r="N71" s="1">
        <v>0</v>
      </c>
      <c r="O71" s="1">
        <f t="shared" ref="O71:O82" si="15">E71/5</f>
        <v>10.8</v>
      </c>
      <c r="P71" s="5">
        <f t="shared" si="10"/>
        <v>23.800000000000011</v>
      </c>
      <c r="Q71" s="5"/>
      <c r="R71" s="1"/>
      <c r="S71" s="1">
        <f t="shared" ref="S71:S97" si="16">(F71+N71+P71)/O71</f>
        <v>11</v>
      </c>
      <c r="T71" s="1">
        <f t="shared" ref="T71:T97" si="17">(F71+N71)/O71</f>
        <v>8.7962962962962958</v>
      </c>
      <c r="U71" s="1">
        <v>9.1999999999999993</v>
      </c>
      <c r="V71" s="1">
        <v>13.2</v>
      </c>
      <c r="W71" s="1">
        <v>12</v>
      </c>
      <c r="X71" s="1">
        <v>11.4</v>
      </c>
      <c r="Y71" s="1">
        <v>12.8</v>
      </c>
      <c r="Z71" s="1">
        <v>10.8</v>
      </c>
      <c r="AA71" s="1"/>
      <c r="AB71" s="1">
        <f t="shared" si="14"/>
        <v>10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40</v>
      </c>
      <c r="C72" s="1">
        <v>425</v>
      </c>
      <c r="D72" s="1">
        <v>174</v>
      </c>
      <c r="E72" s="1">
        <v>157</v>
      </c>
      <c r="F72" s="1">
        <v>391</v>
      </c>
      <c r="G72" s="6">
        <v>0.6</v>
      </c>
      <c r="H72" s="1">
        <v>55</v>
      </c>
      <c r="I72" s="1" t="s">
        <v>33</v>
      </c>
      <c r="J72" s="1">
        <v>467</v>
      </c>
      <c r="K72" s="1">
        <f t="shared" si="13"/>
        <v>-310</v>
      </c>
      <c r="L72" s="1"/>
      <c r="M72" s="1"/>
      <c r="N72" s="1">
        <v>582.00000000000011</v>
      </c>
      <c r="O72" s="1">
        <f t="shared" si="15"/>
        <v>31.4</v>
      </c>
      <c r="P72" s="5"/>
      <c r="Q72" s="5"/>
      <c r="R72" s="1"/>
      <c r="S72" s="1">
        <f t="shared" si="16"/>
        <v>30.98726114649682</v>
      </c>
      <c r="T72" s="1">
        <f t="shared" si="17"/>
        <v>30.98726114649682</v>
      </c>
      <c r="U72" s="1">
        <v>78.599999999999994</v>
      </c>
      <c r="V72" s="1">
        <v>49.4</v>
      </c>
      <c r="W72" s="1">
        <v>53.6</v>
      </c>
      <c r="X72" s="1">
        <v>23.8</v>
      </c>
      <c r="Y72" s="1">
        <v>20.2</v>
      </c>
      <c r="Z72" s="1">
        <v>17.2</v>
      </c>
      <c r="AA72" s="1" t="s">
        <v>79</v>
      </c>
      <c r="AB72" s="1">
        <f t="shared" si="1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40</v>
      </c>
      <c r="C73" s="1">
        <v>59</v>
      </c>
      <c r="D73" s="1">
        <v>174</v>
      </c>
      <c r="E73" s="1">
        <v>57</v>
      </c>
      <c r="F73" s="1">
        <v>119</v>
      </c>
      <c r="G73" s="6">
        <v>0.45</v>
      </c>
      <c r="H73" s="1">
        <v>40</v>
      </c>
      <c r="I73" s="1" t="s">
        <v>33</v>
      </c>
      <c r="J73" s="1">
        <v>85</v>
      </c>
      <c r="K73" s="1">
        <f t="shared" si="13"/>
        <v>-28</v>
      </c>
      <c r="L73" s="1"/>
      <c r="M73" s="1"/>
      <c r="N73" s="1">
        <v>0</v>
      </c>
      <c r="O73" s="1">
        <f t="shared" si="15"/>
        <v>11.4</v>
      </c>
      <c r="P73" s="5">
        <v>8</v>
      </c>
      <c r="Q73" s="5"/>
      <c r="R73" s="1"/>
      <c r="S73" s="1">
        <f t="shared" si="16"/>
        <v>11.140350877192983</v>
      </c>
      <c r="T73" s="1">
        <f t="shared" si="17"/>
        <v>10.43859649122807</v>
      </c>
      <c r="U73" s="1">
        <v>15.8</v>
      </c>
      <c r="V73" s="1">
        <v>15.8</v>
      </c>
      <c r="W73" s="1">
        <v>12.4</v>
      </c>
      <c r="X73" s="1">
        <v>12.8</v>
      </c>
      <c r="Y73" s="1">
        <v>22.6</v>
      </c>
      <c r="Z73" s="1">
        <v>21</v>
      </c>
      <c r="AA73" s="1" t="s">
        <v>119</v>
      </c>
      <c r="AB73" s="1">
        <f t="shared" si="14"/>
        <v>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40</v>
      </c>
      <c r="C74" s="1">
        <v>70</v>
      </c>
      <c r="D74" s="1">
        <v>475</v>
      </c>
      <c r="E74" s="1">
        <v>168</v>
      </c>
      <c r="F74" s="1">
        <v>306</v>
      </c>
      <c r="G74" s="6">
        <v>0.4</v>
      </c>
      <c r="H74" s="1">
        <v>50</v>
      </c>
      <c r="I74" s="1" t="s">
        <v>33</v>
      </c>
      <c r="J74" s="1">
        <v>163</v>
      </c>
      <c r="K74" s="1">
        <f t="shared" si="13"/>
        <v>5</v>
      </c>
      <c r="L74" s="1"/>
      <c r="M74" s="1"/>
      <c r="N74" s="1">
        <v>0</v>
      </c>
      <c r="O74" s="1">
        <f t="shared" si="15"/>
        <v>33.6</v>
      </c>
      <c r="P74" s="5">
        <f t="shared" si="10"/>
        <v>63.600000000000023</v>
      </c>
      <c r="Q74" s="5"/>
      <c r="R74" s="1"/>
      <c r="S74" s="1">
        <f t="shared" si="16"/>
        <v>11</v>
      </c>
      <c r="T74" s="1">
        <f t="shared" si="17"/>
        <v>9.1071428571428559</v>
      </c>
      <c r="U74" s="1">
        <v>26.8</v>
      </c>
      <c r="V74" s="1">
        <v>42.6</v>
      </c>
      <c r="W74" s="1">
        <v>44</v>
      </c>
      <c r="X74" s="1">
        <v>26.8</v>
      </c>
      <c r="Y74" s="1">
        <v>28.6</v>
      </c>
      <c r="Z74" s="1">
        <v>35</v>
      </c>
      <c r="AA74" s="1"/>
      <c r="AB74" s="1">
        <f t="shared" si="14"/>
        <v>25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121</v>
      </c>
      <c r="B75" s="1" t="s">
        <v>40</v>
      </c>
      <c r="C75" s="1">
        <v>12</v>
      </c>
      <c r="D75" s="1"/>
      <c r="E75" s="1">
        <v>10</v>
      </c>
      <c r="F75" s="1">
        <v>1</v>
      </c>
      <c r="G75" s="6">
        <v>0.11</v>
      </c>
      <c r="H75" s="1">
        <v>150</v>
      </c>
      <c r="I75" s="1" t="s">
        <v>33</v>
      </c>
      <c r="J75" s="1">
        <v>10</v>
      </c>
      <c r="K75" s="1">
        <f t="shared" si="13"/>
        <v>0</v>
      </c>
      <c r="L75" s="1"/>
      <c r="M75" s="1"/>
      <c r="N75" s="17"/>
      <c r="O75" s="1">
        <f t="shared" si="15"/>
        <v>2</v>
      </c>
      <c r="P75" s="21">
        <v>25</v>
      </c>
      <c r="Q75" s="5"/>
      <c r="R75" s="1"/>
      <c r="S75" s="1">
        <f t="shared" si="16"/>
        <v>13</v>
      </c>
      <c r="T75" s="1">
        <f t="shared" si="17"/>
        <v>0.5</v>
      </c>
      <c r="U75" s="1">
        <v>2.2000000000000002</v>
      </c>
      <c r="V75" s="1">
        <v>1.6</v>
      </c>
      <c r="W75" s="1">
        <v>2.6</v>
      </c>
      <c r="X75" s="1">
        <v>1.8</v>
      </c>
      <c r="Y75" s="1">
        <v>1.6</v>
      </c>
      <c r="Z75" s="1">
        <v>2.6</v>
      </c>
      <c r="AA75" s="17" t="s">
        <v>122</v>
      </c>
      <c r="AB75" s="1">
        <f t="shared" si="14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40</v>
      </c>
      <c r="C76" s="1"/>
      <c r="D76" s="1">
        <v>80</v>
      </c>
      <c r="E76" s="1">
        <v>12</v>
      </c>
      <c r="F76" s="1">
        <v>68</v>
      </c>
      <c r="G76" s="6">
        <v>0.06</v>
      </c>
      <c r="H76" s="1">
        <v>60</v>
      </c>
      <c r="I76" s="1" t="s">
        <v>33</v>
      </c>
      <c r="J76" s="1">
        <v>12</v>
      </c>
      <c r="K76" s="1">
        <f t="shared" si="13"/>
        <v>0</v>
      </c>
      <c r="L76" s="1"/>
      <c r="M76" s="1"/>
      <c r="N76" s="1">
        <v>0</v>
      </c>
      <c r="O76" s="1">
        <f t="shared" si="15"/>
        <v>2.4</v>
      </c>
      <c r="P76" s="5"/>
      <c r="Q76" s="5"/>
      <c r="R76" s="1"/>
      <c r="S76" s="1">
        <f t="shared" si="16"/>
        <v>28.333333333333336</v>
      </c>
      <c r="T76" s="1">
        <f t="shared" si="17"/>
        <v>28.333333333333336</v>
      </c>
      <c r="U76" s="1">
        <v>1.8</v>
      </c>
      <c r="V76" s="1">
        <v>-0.2</v>
      </c>
      <c r="W76" s="1">
        <v>0</v>
      </c>
      <c r="X76" s="1">
        <v>0</v>
      </c>
      <c r="Y76" s="1">
        <v>-0.8</v>
      </c>
      <c r="Z76" s="1">
        <v>-2.6</v>
      </c>
      <c r="AA76" s="1" t="s">
        <v>124</v>
      </c>
      <c r="AB76" s="1">
        <f t="shared" si="1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125</v>
      </c>
      <c r="B77" s="1" t="s">
        <v>40</v>
      </c>
      <c r="C77" s="1"/>
      <c r="D77" s="1"/>
      <c r="E77" s="1"/>
      <c r="F77" s="1"/>
      <c r="G77" s="6">
        <v>0.15</v>
      </c>
      <c r="H77" s="1">
        <v>60</v>
      </c>
      <c r="I77" s="1" t="s">
        <v>33</v>
      </c>
      <c r="J77" s="1"/>
      <c r="K77" s="1">
        <f t="shared" si="13"/>
        <v>0</v>
      </c>
      <c r="L77" s="1"/>
      <c r="M77" s="1"/>
      <c r="N77" s="17"/>
      <c r="O77" s="1">
        <f t="shared" si="15"/>
        <v>0</v>
      </c>
      <c r="P77" s="21">
        <v>30</v>
      </c>
      <c r="Q77" s="5"/>
      <c r="R77" s="1"/>
      <c r="S77" s="1" t="e">
        <f t="shared" si="16"/>
        <v>#DIV/0!</v>
      </c>
      <c r="T77" s="1" t="e">
        <f t="shared" si="17"/>
        <v>#DIV/0!</v>
      </c>
      <c r="U77" s="1">
        <v>-0.2</v>
      </c>
      <c r="V77" s="1">
        <v>-0.2</v>
      </c>
      <c r="W77" s="1">
        <v>0</v>
      </c>
      <c r="X77" s="1">
        <v>0</v>
      </c>
      <c r="Y77" s="1">
        <v>-0.4</v>
      </c>
      <c r="Z77" s="1">
        <v>-0.8</v>
      </c>
      <c r="AA77" s="17" t="s">
        <v>122</v>
      </c>
      <c r="AB77" s="1">
        <f t="shared" si="14"/>
        <v>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32</v>
      </c>
      <c r="C78" s="1">
        <v>66.248000000000005</v>
      </c>
      <c r="D78" s="1"/>
      <c r="E78" s="1">
        <v>30.509</v>
      </c>
      <c r="F78" s="1">
        <v>33.103000000000002</v>
      </c>
      <c r="G78" s="6">
        <v>1</v>
      </c>
      <c r="H78" s="1">
        <v>55</v>
      </c>
      <c r="I78" s="1" t="s">
        <v>33</v>
      </c>
      <c r="J78" s="1">
        <v>30.4</v>
      </c>
      <c r="K78" s="1">
        <f t="shared" si="13"/>
        <v>0.10900000000000176</v>
      </c>
      <c r="L78" s="1"/>
      <c r="M78" s="1"/>
      <c r="N78" s="1">
        <v>17.248000000000001</v>
      </c>
      <c r="O78" s="1">
        <f t="shared" si="15"/>
        <v>6.1017999999999999</v>
      </c>
      <c r="P78" s="5">
        <f t="shared" si="10"/>
        <v>16.768799999999992</v>
      </c>
      <c r="Q78" s="5"/>
      <c r="R78" s="1"/>
      <c r="S78" s="1">
        <f t="shared" si="16"/>
        <v>11</v>
      </c>
      <c r="T78" s="1">
        <f t="shared" si="17"/>
        <v>8.2518273296404345</v>
      </c>
      <c r="U78" s="1">
        <v>5.5663999999999998</v>
      </c>
      <c r="V78" s="1">
        <v>13.7014</v>
      </c>
      <c r="W78" s="1">
        <v>13.9672</v>
      </c>
      <c r="X78" s="1">
        <v>4.6268000000000002</v>
      </c>
      <c r="Y78" s="1">
        <v>6.9837999999999996</v>
      </c>
      <c r="Z78" s="1">
        <v>9.1436000000000011</v>
      </c>
      <c r="AA78" s="1" t="s">
        <v>44</v>
      </c>
      <c r="AB78" s="1">
        <f t="shared" si="14"/>
        <v>17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40</v>
      </c>
      <c r="C79" s="1">
        <v>50</v>
      </c>
      <c r="D79" s="1">
        <v>80</v>
      </c>
      <c r="E79" s="1">
        <v>82</v>
      </c>
      <c r="F79" s="1">
        <v>48</v>
      </c>
      <c r="G79" s="6">
        <v>0.4</v>
      </c>
      <c r="H79" s="1">
        <v>55</v>
      </c>
      <c r="I79" s="1" t="s">
        <v>33</v>
      </c>
      <c r="J79" s="1">
        <v>66</v>
      </c>
      <c r="K79" s="1">
        <f t="shared" si="13"/>
        <v>16</v>
      </c>
      <c r="L79" s="1"/>
      <c r="M79" s="1"/>
      <c r="N79" s="1">
        <v>86</v>
      </c>
      <c r="O79" s="1">
        <f t="shared" si="15"/>
        <v>16.399999999999999</v>
      </c>
      <c r="P79" s="5">
        <f t="shared" si="10"/>
        <v>46.399999999999977</v>
      </c>
      <c r="Q79" s="5"/>
      <c r="R79" s="1"/>
      <c r="S79" s="1">
        <f t="shared" si="16"/>
        <v>11</v>
      </c>
      <c r="T79" s="1">
        <f t="shared" si="17"/>
        <v>8.1707317073170742</v>
      </c>
      <c r="U79" s="1">
        <v>14.4</v>
      </c>
      <c r="V79" s="1">
        <v>11</v>
      </c>
      <c r="W79" s="1">
        <v>11.6</v>
      </c>
      <c r="X79" s="1">
        <v>9.4</v>
      </c>
      <c r="Y79" s="1">
        <v>17.600000000000001</v>
      </c>
      <c r="Z79" s="1">
        <v>9.6</v>
      </c>
      <c r="AA79" s="1" t="s">
        <v>128</v>
      </c>
      <c r="AB79" s="1">
        <f t="shared" si="14"/>
        <v>19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32</v>
      </c>
      <c r="C80" s="1">
        <v>317.49</v>
      </c>
      <c r="D80" s="1">
        <v>474.88099999999997</v>
      </c>
      <c r="E80" s="1">
        <v>420.11099999999999</v>
      </c>
      <c r="F80" s="1">
        <v>237.899</v>
      </c>
      <c r="G80" s="6">
        <v>1</v>
      </c>
      <c r="H80" s="1">
        <v>55</v>
      </c>
      <c r="I80" s="1" t="s">
        <v>33</v>
      </c>
      <c r="J80" s="1">
        <v>666.9</v>
      </c>
      <c r="K80" s="1">
        <f t="shared" si="13"/>
        <v>-246.78899999999999</v>
      </c>
      <c r="L80" s="1"/>
      <c r="M80" s="1"/>
      <c r="N80" s="1">
        <v>694.4129999999999</v>
      </c>
      <c r="O80" s="1">
        <f t="shared" si="15"/>
        <v>84.022199999999998</v>
      </c>
      <c r="P80" s="5"/>
      <c r="Q80" s="5"/>
      <c r="R80" s="1"/>
      <c r="S80" s="1">
        <f t="shared" si="16"/>
        <v>11.096019861417577</v>
      </c>
      <c r="T80" s="1">
        <f t="shared" si="17"/>
        <v>11.096019861417577</v>
      </c>
      <c r="U80" s="1">
        <v>105.6844</v>
      </c>
      <c r="V80" s="1">
        <v>58.459600000000002</v>
      </c>
      <c r="W80" s="1">
        <v>52.347799999999992</v>
      </c>
      <c r="X80" s="1">
        <v>47.5944</v>
      </c>
      <c r="Y80" s="1">
        <v>71.916600000000003</v>
      </c>
      <c r="Z80" s="1">
        <v>68.012199999999993</v>
      </c>
      <c r="AA80" s="1"/>
      <c r="AB80" s="1">
        <f t="shared" si="1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40</v>
      </c>
      <c r="C81" s="1">
        <v>15</v>
      </c>
      <c r="D81" s="1"/>
      <c r="E81" s="1">
        <v>4</v>
      </c>
      <c r="F81" s="1">
        <v>11</v>
      </c>
      <c r="G81" s="6">
        <v>0.4</v>
      </c>
      <c r="H81" s="1">
        <v>55</v>
      </c>
      <c r="I81" s="1" t="s">
        <v>33</v>
      </c>
      <c r="J81" s="1">
        <v>5</v>
      </c>
      <c r="K81" s="1">
        <f t="shared" si="13"/>
        <v>-1</v>
      </c>
      <c r="L81" s="1"/>
      <c r="M81" s="1"/>
      <c r="N81" s="1">
        <v>0</v>
      </c>
      <c r="O81" s="1">
        <f t="shared" si="15"/>
        <v>0.8</v>
      </c>
      <c r="P81" s="5"/>
      <c r="Q81" s="5"/>
      <c r="R81" s="1"/>
      <c r="S81" s="1">
        <f t="shared" si="16"/>
        <v>13.75</v>
      </c>
      <c r="T81" s="1">
        <f t="shared" si="17"/>
        <v>13.75</v>
      </c>
      <c r="U81" s="1">
        <v>0.8</v>
      </c>
      <c r="V81" s="1">
        <v>1</v>
      </c>
      <c r="W81" s="1">
        <v>1</v>
      </c>
      <c r="X81" s="1">
        <v>0.4</v>
      </c>
      <c r="Y81" s="1">
        <v>0.4</v>
      </c>
      <c r="Z81" s="1">
        <v>1.8</v>
      </c>
      <c r="AA81" s="22" t="s">
        <v>131</v>
      </c>
      <c r="AB81" s="1">
        <f t="shared" si="1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32</v>
      </c>
      <c r="C82" s="1">
        <v>538.24599999999998</v>
      </c>
      <c r="D82" s="1">
        <v>292.779</v>
      </c>
      <c r="E82" s="1">
        <v>401.09500000000003</v>
      </c>
      <c r="F82" s="1">
        <v>357.98599999999999</v>
      </c>
      <c r="G82" s="6">
        <v>1</v>
      </c>
      <c r="H82" s="1">
        <v>50</v>
      </c>
      <c r="I82" s="1" t="s">
        <v>33</v>
      </c>
      <c r="J82" s="1">
        <v>371.85</v>
      </c>
      <c r="K82" s="1">
        <f t="shared" si="13"/>
        <v>29.245000000000005</v>
      </c>
      <c r="L82" s="1"/>
      <c r="M82" s="1"/>
      <c r="N82" s="1">
        <v>285.57940000000008</v>
      </c>
      <c r="O82" s="1">
        <f t="shared" si="15"/>
        <v>80.219000000000008</v>
      </c>
      <c r="P82" s="5">
        <f t="shared" si="10"/>
        <v>238.84360000000004</v>
      </c>
      <c r="Q82" s="5"/>
      <c r="R82" s="1"/>
      <c r="S82" s="1">
        <f t="shared" si="16"/>
        <v>11</v>
      </c>
      <c r="T82" s="1">
        <f t="shared" si="17"/>
        <v>8.0226056171231246</v>
      </c>
      <c r="U82" s="1">
        <v>74.342399999999998</v>
      </c>
      <c r="V82" s="1">
        <v>68.657799999999995</v>
      </c>
      <c r="W82" s="1">
        <v>67.2376</v>
      </c>
      <c r="X82" s="1">
        <v>79.264800000000008</v>
      </c>
      <c r="Y82" s="1">
        <v>86.768000000000001</v>
      </c>
      <c r="Z82" s="1">
        <v>81.883200000000002</v>
      </c>
      <c r="AA82" s="1"/>
      <c r="AB82" s="1">
        <f t="shared" si="14"/>
        <v>239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s="13" customFormat="1" x14ac:dyDescent="0.25">
      <c r="A83" s="10" t="s">
        <v>133</v>
      </c>
      <c r="B83" s="10" t="s">
        <v>40</v>
      </c>
      <c r="C83" s="10"/>
      <c r="D83" s="10">
        <v>24</v>
      </c>
      <c r="E83" s="10"/>
      <c r="F83" s="10">
        <v>24</v>
      </c>
      <c r="G83" s="11">
        <v>0.2</v>
      </c>
      <c r="H83" s="10">
        <v>40</v>
      </c>
      <c r="I83" s="10" t="s">
        <v>33</v>
      </c>
      <c r="J83" s="10"/>
      <c r="K83" s="10">
        <f t="shared" ref="K83:K84" si="18">E83-J83</f>
        <v>0</v>
      </c>
      <c r="L83" s="10"/>
      <c r="M83" s="10"/>
      <c r="N83" s="10">
        <v>200</v>
      </c>
      <c r="O83" s="10">
        <f t="shared" ref="O83:O84" si="19">E83/5</f>
        <v>0</v>
      </c>
      <c r="P83" s="5"/>
      <c r="Q83" s="12"/>
      <c r="R83" s="10"/>
      <c r="S83" s="1" t="e">
        <f t="shared" si="16"/>
        <v>#DIV/0!</v>
      </c>
      <c r="T83" s="1" t="e">
        <f t="shared" si="17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 t="s">
        <v>153</v>
      </c>
      <c r="AB83" s="10">
        <f t="shared" si="14"/>
        <v>0</v>
      </c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s="13" customFormat="1" x14ac:dyDescent="0.25">
      <c r="A84" s="10" t="s">
        <v>134</v>
      </c>
      <c r="B84" s="10" t="s">
        <v>40</v>
      </c>
      <c r="C84" s="10"/>
      <c r="D84" s="10">
        <v>24</v>
      </c>
      <c r="E84" s="10"/>
      <c r="F84" s="10">
        <v>24</v>
      </c>
      <c r="G84" s="11">
        <v>0.2</v>
      </c>
      <c r="H84" s="10">
        <v>35</v>
      </c>
      <c r="I84" s="10" t="s">
        <v>33</v>
      </c>
      <c r="J84" s="10"/>
      <c r="K84" s="10">
        <f t="shared" si="18"/>
        <v>0</v>
      </c>
      <c r="L84" s="10"/>
      <c r="M84" s="10"/>
      <c r="N84" s="10">
        <v>200</v>
      </c>
      <c r="O84" s="10">
        <f t="shared" si="19"/>
        <v>0</v>
      </c>
      <c r="P84" s="5"/>
      <c r="Q84" s="12"/>
      <c r="R84" s="10"/>
      <c r="S84" s="1" t="e">
        <f t="shared" si="16"/>
        <v>#DIV/0!</v>
      </c>
      <c r="T84" s="1" t="e">
        <f t="shared" si="17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 t="s">
        <v>153</v>
      </c>
      <c r="AB84" s="10">
        <f t="shared" si="14"/>
        <v>0</v>
      </c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" t="s">
        <v>135</v>
      </c>
      <c r="B85" s="1" t="s">
        <v>32</v>
      </c>
      <c r="C85" s="1">
        <v>600.75199999999995</v>
      </c>
      <c r="D85" s="1">
        <v>967.94</v>
      </c>
      <c r="E85" s="1">
        <v>788.625</v>
      </c>
      <c r="F85" s="1">
        <v>644.86300000000006</v>
      </c>
      <c r="G85" s="6">
        <v>1</v>
      </c>
      <c r="H85" s="1">
        <v>60</v>
      </c>
      <c r="I85" s="1" t="s">
        <v>33</v>
      </c>
      <c r="J85" s="1">
        <v>790.11</v>
      </c>
      <c r="K85" s="1">
        <f t="shared" si="13"/>
        <v>-1.4850000000000136</v>
      </c>
      <c r="L85" s="1"/>
      <c r="M85" s="1"/>
      <c r="N85" s="1">
        <v>638.37542000000019</v>
      </c>
      <c r="O85" s="1">
        <f t="shared" ref="O85:O96" si="20">E85/5</f>
        <v>157.72499999999999</v>
      </c>
      <c r="P85" s="5">
        <f t="shared" si="10"/>
        <v>451.73657999999955</v>
      </c>
      <c r="Q85" s="5"/>
      <c r="R85" s="1"/>
      <c r="S85" s="1">
        <f t="shared" si="16"/>
        <v>10.999999999999998</v>
      </c>
      <c r="T85" s="1">
        <f t="shared" si="17"/>
        <v>8.1359227769852609</v>
      </c>
      <c r="U85" s="1">
        <v>147.74979999999999</v>
      </c>
      <c r="V85" s="1">
        <v>158.95320000000001</v>
      </c>
      <c r="W85" s="1">
        <v>160.0128</v>
      </c>
      <c r="X85" s="1">
        <v>228.37899999999999</v>
      </c>
      <c r="Y85" s="1">
        <v>250.58199999999999</v>
      </c>
      <c r="Z85" s="1">
        <v>292.51920000000001</v>
      </c>
      <c r="AA85" s="1" t="s">
        <v>49</v>
      </c>
      <c r="AB85" s="1">
        <f t="shared" si="14"/>
        <v>452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8" t="s">
        <v>136</v>
      </c>
      <c r="B86" s="18" t="s">
        <v>40</v>
      </c>
      <c r="C86" s="18"/>
      <c r="D86" s="18"/>
      <c r="E86" s="18"/>
      <c r="F86" s="18"/>
      <c r="G86" s="19">
        <v>0</v>
      </c>
      <c r="H86" s="18">
        <v>40</v>
      </c>
      <c r="I86" s="18" t="s">
        <v>33</v>
      </c>
      <c r="J86" s="18"/>
      <c r="K86" s="18">
        <f t="shared" si="13"/>
        <v>0</v>
      </c>
      <c r="L86" s="18"/>
      <c r="M86" s="18"/>
      <c r="N86" s="18"/>
      <c r="O86" s="18">
        <f t="shared" si="20"/>
        <v>0</v>
      </c>
      <c r="P86" s="20"/>
      <c r="Q86" s="20"/>
      <c r="R86" s="18"/>
      <c r="S86" s="18" t="e">
        <f t="shared" si="16"/>
        <v>#DIV/0!</v>
      </c>
      <c r="T86" s="18" t="e">
        <f t="shared" si="17"/>
        <v>#DIV/0!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 t="s">
        <v>137</v>
      </c>
      <c r="AB86" s="18">
        <f t="shared" si="1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32</v>
      </c>
      <c r="C87" s="1">
        <v>2050.6759999999999</v>
      </c>
      <c r="D87" s="1">
        <v>1539.55</v>
      </c>
      <c r="E87" s="1">
        <v>1663.046</v>
      </c>
      <c r="F87" s="1">
        <v>1641.66</v>
      </c>
      <c r="G87" s="6">
        <v>1</v>
      </c>
      <c r="H87" s="1">
        <v>60</v>
      </c>
      <c r="I87" s="1" t="s">
        <v>33</v>
      </c>
      <c r="J87" s="1">
        <v>1618.6</v>
      </c>
      <c r="K87" s="1">
        <f t="shared" si="13"/>
        <v>44.44600000000014</v>
      </c>
      <c r="L87" s="1"/>
      <c r="M87" s="1"/>
      <c r="N87" s="1">
        <v>1154.9581199999991</v>
      </c>
      <c r="O87" s="1">
        <f t="shared" si="20"/>
        <v>332.60919999999999</v>
      </c>
      <c r="P87" s="5">
        <f t="shared" ref="P87:P95" si="21">11*O87-N87-F87</f>
        <v>862.08308000000102</v>
      </c>
      <c r="Q87" s="5"/>
      <c r="R87" s="1"/>
      <c r="S87" s="1">
        <f t="shared" si="16"/>
        <v>11.000000000000002</v>
      </c>
      <c r="T87" s="1">
        <f t="shared" si="17"/>
        <v>8.4081201602360949</v>
      </c>
      <c r="U87" s="1">
        <v>320.17540000000002</v>
      </c>
      <c r="V87" s="1">
        <v>295.29379999999998</v>
      </c>
      <c r="W87" s="1">
        <v>288.202</v>
      </c>
      <c r="X87" s="1">
        <v>255.35579999999999</v>
      </c>
      <c r="Y87" s="1">
        <v>285.0378</v>
      </c>
      <c r="Z87" s="1">
        <v>374.83199999999999</v>
      </c>
      <c r="AA87" s="1"/>
      <c r="AB87" s="1">
        <f t="shared" si="14"/>
        <v>862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32</v>
      </c>
      <c r="C88" s="1">
        <v>1954.0360000000001</v>
      </c>
      <c r="D88" s="1">
        <v>5455.1350000000002</v>
      </c>
      <c r="E88" s="1">
        <v>2372.9070000000002</v>
      </c>
      <c r="F88" s="1">
        <v>4620.8760000000002</v>
      </c>
      <c r="G88" s="6">
        <v>1</v>
      </c>
      <c r="H88" s="1">
        <v>60</v>
      </c>
      <c r="I88" s="1" t="s">
        <v>33</v>
      </c>
      <c r="J88" s="1">
        <v>2291.1999999999998</v>
      </c>
      <c r="K88" s="1">
        <f t="shared" si="13"/>
        <v>81.707000000000335</v>
      </c>
      <c r="L88" s="1"/>
      <c r="M88" s="1"/>
      <c r="N88" s="1">
        <v>0</v>
      </c>
      <c r="O88" s="1">
        <f t="shared" si="20"/>
        <v>474.58140000000003</v>
      </c>
      <c r="P88" s="5">
        <f t="shared" si="21"/>
        <v>599.51940000000013</v>
      </c>
      <c r="Q88" s="5"/>
      <c r="R88" s="1"/>
      <c r="S88" s="1">
        <f t="shared" si="16"/>
        <v>11</v>
      </c>
      <c r="T88" s="1">
        <f t="shared" si="17"/>
        <v>9.7367406307958966</v>
      </c>
      <c r="U88" s="1">
        <v>446.5068</v>
      </c>
      <c r="V88" s="1">
        <v>589.92939999999999</v>
      </c>
      <c r="W88" s="1">
        <v>595.34460000000001</v>
      </c>
      <c r="X88" s="1">
        <v>393.17439999999999</v>
      </c>
      <c r="Y88" s="1">
        <v>393.029</v>
      </c>
      <c r="Z88" s="1">
        <v>409.505</v>
      </c>
      <c r="AA88" s="1" t="s">
        <v>37</v>
      </c>
      <c r="AB88" s="1">
        <f t="shared" si="14"/>
        <v>600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32</v>
      </c>
      <c r="C89" s="1">
        <v>2618.9029999999998</v>
      </c>
      <c r="D89" s="1">
        <v>3262.75</v>
      </c>
      <c r="E89" s="23">
        <f>2301.932+E23</f>
        <v>2304.5219999999999</v>
      </c>
      <c r="F89" s="1">
        <v>3163.3310000000001</v>
      </c>
      <c r="G89" s="6">
        <v>1</v>
      </c>
      <c r="H89" s="1">
        <v>60</v>
      </c>
      <c r="I89" s="1" t="s">
        <v>33</v>
      </c>
      <c r="J89" s="1">
        <v>2219.1</v>
      </c>
      <c r="K89" s="1">
        <f t="shared" si="13"/>
        <v>85.422000000000025</v>
      </c>
      <c r="L89" s="1"/>
      <c r="M89" s="1"/>
      <c r="N89" s="1">
        <v>764.43366000000151</v>
      </c>
      <c r="O89" s="1">
        <f t="shared" si="20"/>
        <v>460.90440000000001</v>
      </c>
      <c r="P89" s="5">
        <f t="shared" si="21"/>
        <v>1142.1837399999986</v>
      </c>
      <c r="Q89" s="5"/>
      <c r="R89" s="1"/>
      <c r="S89" s="1">
        <f t="shared" si="16"/>
        <v>11</v>
      </c>
      <c r="T89" s="1">
        <f t="shared" si="17"/>
        <v>8.5218641002342377</v>
      </c>
      <c r="U89" s="1">
        <v>448.00940000000003</v>
      </c>
      <c r="V89" s="1">
        <v>459.74160000000001</v>
      </c>
      <c r="W89" s="1">
        <v>455.9196</v>
      </c>
      <c r="X89" s="1">
        <v>377.32440000000003</v>
      </c>
      <c r="Y89" s="1">
        <v>390.24099999999999</v>
      </c>
      <c r="Z89" s="1">
        <v>397.488</v>
      </c>
      <c r="AA89" s="1" t="s">
        <v>141</v>
      </c>
      <c r="AB89" s="1">
        <f t="shared" si="14"/>
        <v>1142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32</v>
      </c>
      <c r="C90" s="1">
        <v>170.08199999999999</v>
      </c>
      <c r="D90" s="1">
        <v>84.72</v>
      </c>
      <c r="E90" s="1">
        <v>101.245</v>
      </c>
      <c r="F90" s="1">
        <v>125.539</v>
      </c>
      <c r="G90" s="6">
        <v>1</v>
      </c>
      <c r="H90" s="1">
        <v>55</v>
      </c>
      <c r="I90" s="1" t="s">
        <v>33</v>
      </c>
      <c r="J90" s="1">
        <v>101.2</v>
      </c>
      <c r="K90" s="1">
        <f t="shared" si="13"/>
        <v>4.5000000000001705E-2</v>
      </c>
      <c r="L90" s="1"/>
      <c r="M90" s="1"/>
      <c r="N90" s="1">
        <v>97.125000000000028</v>
      </c>
      <c r="O90" s="1">
        <f t="shared" si="20"/>
        <v>20.249000000000002</v>
      </c>
      <c r="P90" s="5"/>
      <c r="Q90" s="5"/>
      <c r="R90" s="1"/>
      <c r="S90" s="1">
        <f t="shared" si="16"/>
        <v>10.996296113388317</v>
      </c>
      <c r="T90" s="1">
        <f t="shared" si="17"/>
        <v>10.996296113388317</v>
      </c>
      <c r="U90" s="1">
        <v>22.386600000000001</v>
      </c>
      <c r="V90" s="1">
        <v>21.332599999999999</v>
      </c>
      <c r="W90" s="1">
        <v>18.663799999999998</v>
      </c>
      <c r="X90" s="1">
        <v>16.408799999999999</v>
      </c>
      <c r="Y90" s="1">
        <v>22.3536</v>
      </c>
      <c r="Z90" s="1">
        <v>26.794799999999999</v>
      </c>
      <c r="AA90" s="1" t="s">
        <v>143</v>
      </c>
      <c r="AB90" s="1">
        <f t="shared" si="1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32</v>
      </c>
      <c r="C91" s="1">
        <v>119.14100000000001</v>
      </c>
      <c r="D91" s="1">
        <v>149.732</v>
      </c>
      <c r="E91" s="1">
        <v>75.278999999999996</v>
      </c>
      <c r="F91" s="1">
        <v>156.066</v>
      </c>
      <c r="G91" s="6">
        <v>1</v>
      </c>
      <c r="H91" s="1">
        <v>55</v>
      </c>
      <c r="I91" s="1" t="s">
        <v>33</v>
      </c>
      <c r="J91" s="1">
        <v>73.2</v>
      </c>
      <c r="K91" s="1">
        <f t="shared" si="13"/>
        <v>2.0789999999999935</v>
      </c>
      <c r="L91" s="1"/>
      <c r="M91" s="1"/>
      <c r="N91" s="1">
        <v>0</v>
      </c>
      <c r="O91" s="1">
        <f t="shared" si="20"/>
        <v>15.0558</v>
      </c>
      <c r="P91" s="5">
        <f t="shared" si="21"/>
        <v>9.5477999999999952</v>
      </c>
      <c r="Q91" s="5"/>
      <c r="R91" s="1"/>
      <c r="S91" s="1">
        <f t="shared" si="16"/>
        <v>11</v>
      </c>
      <c r="T91" s="1">
        <f t="shared" si="17"/>
        <v>10.365839078627506</v>
      </c>
      <c r="U91" s="1">
        <v>21.489599999999999</v>
      </c>
      <c r="V91" s="1">
        <v>24.188400000000001</v>
      </c>
      <c r="W91" s="1">
        <v>21.802800000000001</v>
      </c>
      <c r="X91" s="1">
        <v>9.3919999999999995</v>
      </c>
      <c r="Y91" s="1">
        <v>10.949400000000001</v>
      </c>
      <c r="Z91" s="1">
        <v>19.259799999999998</v>
      </c>
      <c r="AA91" s="1" t="s">
        <v>76</v>
      </c>
      <c r="AB91" s="1">
        <f t="shared" si="14"/>
        <v>10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32</v>
      </c>
      <c r="C92" s="1">
        <v>170.44900000000001</v>
      </c>
      <c r="D92" s="1"/>
      <c r="E92" s="1">
        <v>87.85</v>
      </c>
      <c r="F92" s="1">
        <v>55.573</v>
      </c>
      <c r="G92" s="6">
        <v>1</v>
      </c>
      <c r="H92" s="1">
        <v>55</v>
      </c>
      <c r="I92" s="1" t="s">
        <v>33</v>
      </c>
      <c r="J92" s="1">
        <v>86.3</v>
      </c>
      <c r="K92" s="1">
        <f t="shared" si="13"/>
        <v>1.5499999999999972</v>
      </c>
      <c r="L92" s="1"/>
      <c r="M92" s="1"/>
      <c r="N92" s="1">
        <v>121.637</v>
      </c>
      <c r="O92" s="1">
        <f t="shared" si="20"/>
        <v>17.57</v>
      </c>
      <c r="P92" s="5">
        <f t="shared" si="21"/>
        <v>16.060000000000009</v>
      </c>
      <c r="Q92" s="5"/>
      <c r="R92" s="1"/>
      <c r="S92" s="1">
        <f t="shared" si="16"/>
        <v>11</v>
      </c>
      <c r="T92" s="1">
        <f t="shared" si="17"/>
        <v>10.085941946499716</v>
      </c>
      <c r="U92" s="1">
        <v>19.4724</v>
      </c>
      <c r="V92" s="1">
        <v>14.501200000000001</v>
      </c>
      <c r="W92" s="1">
        <v>12.331799999999999</v>
      </c>
      <c r="X92" s="1">
        <v>11.643599999999999</v>
      </c>
      <c r="Y92" s="1">
        <v>14.0618</v>
      </c>
      <c r="Z92" s="1">
        <v>22.5686</v>
      </c>
      <c r="AA92" s="1" t="s">
        <v>44</v>
      </c>
      <c r="AB92" s="1">
        <f t="shared" si="14"/>
        <v>16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32</v>
      </c>
      <c r="C93" s="1">
        <v>154.79</v>
      </c>
      <c r="D93" s="1">
        <v>84.778000000000006</v>
      </c>
      <c r="E93" s="1">
        <v>52.185000000000002</v>
      </c>
      <c r="F93" s="1">
        <v>170.59800000000001</v>
      </c>
      <c r="G93" s="6">
        <v>1</v>
      </c>
      <c r="H93" s="1">
        <v>60</v>
      </c>
      <c r="I93" s="1" t="s">
        <v>33</v>
      </c>
      <c r="J93" s="1">
        <v>47.45</v>
      </c>
      <c r="K93" s="1">
        <f t="shared" si="13"/>
        <v>4.7349999999999994</v>
      </c>
      <c r="L93" s="1"/>
      <c r="M93" s="1"/>
      <c r="N93" s="1">
        <v>0</v>
      </c>
      <c r="O93" s="1">
        <f t="shared" si="20"/>
        <v>10.437000000000001</v>
      </c>
      <c r="P93" s="5"/>
      <c r="Q93" s="5"/>
      <c r="R93" s="1"/>
      <c r="S93" s="1">
        <f t="shared" si="16"/>
        <v>16.345501580914057</v>
      </c>
      <c r="T93" s="1">
        <f t="shared" si="17"/>
        <v>16.345501580914057</v>
      </c>
      <c r="U93" s="1">
        <v>12.3476</v>
      </c>
      <c r="V93" s="1">
        <v>18.840399999999999</v>
      </c>
      <c r="W93" s="1">
        <v>18.694800000000001</v>
      </c>
      <c r="X93" s="1">
        <v>16.131</v>
      </c>
      <c r="Y93" s="1">
        <v>23.738399999999999</v>
      </c>
      <c r="Z93" s="1">
        <v>18.747399999999999</v>
      </c>
      <c r="AA93" s="1"/>
      <c r="AB93" s="1">
        <f t="shared" si="1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40</v>
      </c>
      <c r="C94" s="1">
        <v>220</v>
      </c>
      <c r="D94" s="1">
        <v>360</v>
      </c>
      <c r="E94" s="1">
        <v>291</v>
      </c>
      <c r="F94" s="1">
        <v>215</v>
      </c>
      <c r="G94" s="6">
        <v>0.3</v>
      </c>
      <c r="H94" s="1">
        <v>40</v>
      </c>
      <c r="I94" s="1" t="s">
        <v>33</v>
      </c>
      <c r="J94" s="1">
        <v>308</v>
      </c>
      <c r="K94" s="1">
        <f t="shared" si="13"/>
        <v>-17</v>
      </c>
      <c r="L94" s="1"/>
      <c r="M94" s="1"/>
      <c r="N94" s="1">
        <v>358</v>
      </c>
      <c r="O94" s="1">
        <f t="shared" si="20"/>
        <v>58.2</v>
      </c>
      <c r="P94" s="5">
        <f t="shared" si="21"/>
        <v>67.200000000000045</v>
      </c>
      <c r="Q94" s="5"/>
      <c r="R94" s="1"/>
      <c r="S94" s="1">
        <f t="shared" si="16"/>
        <v>11</v>
      </c>
      <c r="T94" s="1">
        <f t="shared" si="17"/>
        <v>9.8453608247422668</v>
      </c>
      <c r="U94" s="1">
        <v>62.4</v>
      </c>
      <c r="V94" s="1">
        <v>60.8</v>
      </c>
      <c r="W94" s="1">
        <v>64.599999999999994</v>
      </c>
      <c r="X94" s="1">
        <v>63.4</v>
      </c>
      <c r="Y94" s="1">
        <v>54</v>
      </c>
      <c r="Z94" s="1">
        <v>120</v>
      </c>
      <c r="AA94" s="1" t="s">
        <v>148</v>
      </c>
      <c r="AB94" s="1">
        <f t="shared" si="14"/>
        <v>20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149</v>
      </c>
      <c r="B95" s="1" t="s">
        <v>40</v>
      </c>
      <c r="C95" s="1">
        <v>136</v>
      </c>
      <c r="D95" s="1">
        <v>462</v>
      </c>
      <c r="E95" s="1">
        <v>265</v>
      </c>
      <c r="F95" s="1">
        <v>260</v>
      </c>
      <c r="G95" s="6">
        <v>0.3</v>
      </c>
      <c r="H95" s="1">
        <v>40</v>
      </c>
      <c r="I95" s="1" t="s">
        <v>33</v>
      </c>
      <c r="J95" s="1">
        <v>341</v>
      </c>
      <c r="K95" s="1">
        <f t="shared" si="13"/>
        <v>-76</v>
      </c>
      <c r="L95" s="1"/>
      <c r="M95" s="1"/>
      <c r="N95" s="1">
        <v>235</v>
      </c>
      <c r="O95" s="1">
        <f t="shared" si="20"/>
        <v>53</v>
      </c>
      <c r="P95" s="5">
        <f t="shared" si="21"/>
        <v>88</v>
      </c>
      <c r="Q95" s="5"/>
      <c r="R95" s="1"/>
      <c r="S95" s="1">
        <f t="shared" si="16"/>
        <v>11</v>
      </c>
      <c r="T95" s="1">
        <f t="shared" si="17"/>
        <v>9.3396226415094343</v>
      </c>
      <c r="U95" s="1">
        <v>55.2</v>
      </c>
      <c r="V95" s="1">
        <v>63.4</v>
      </c>
      <c r="W95" s="1">
        <v>66</v>
      </c>
      <c r="X95" s="1">
        <v>60.4</v>
      </c>
      <c r="Y95" s="1">
        <v>46.6</v>
      </c>
      <c r="Z95" s="1">
        <v>115</v>
      </c>
      <c r="AA95" s="1" t="s">
        <v>148</v>
      </c>
      <c r="AB95" s="1">
        <f t="shared" si="14"/>
        <v>26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150</v>
      </c>
      <c r="B96" s="14" t="s">
        <v>40</v>
      </c>
      <c r="C96" s="14">
        <v>102</v>
      </c>
      <c r="D96" s="17">
        <v>978</v>
      </c>
      <c r="E96" s="23">
        <v>215</v>
      </c>
      <c r="F96" s="23">
        <v>778</v>
      </c>
      <c r="G96" s="15">
        <v>0</v>
      </c>
      <c r="H96" s="14">
        <v>40</v>
      </c>
      <c r="I96" s="14" t="s">
        <v>54</v>
      </c>
      <c r="J96" s="14">
        <v>226</v>
      </c>
      <c r="K96" s="14">
        <f t="shared" si="13"/>
        <v>-11</v>
      </c>
      <c r="L96" s="14"/>
      <c r="M96" s="14"/>
      <c r="N96" s="14"/>
      <c r="O96" s="14">
        <f t="shared" si="20"/>
        <v>43</v>
      </c>
      <c r="P96" s="16"/>
      <c r="Q96" s="16"/>
      <c r="R96" s="14"/>
      <c r="S96" s="14">
        <f t="shared" si="16"/>
        <v>18.093023255813954</v>
      </c>
      <c r="T96" s="14">
        <f t="shared" si="17"/>
        <v>18.093023255813954</v>
      </c>
      <c r="U96" s="14">
        <v>42.2</v>
      </c>
      <c r="V96" s="14">
        <v>89.8</v>
      </c>
      <c r="W96" s="14">
        <v>94.6</v>
      </c>
      <c r="X96" s="14">
        <v>51.8</v>
      </c>
      <c r="Y96" s="14">
        <v>45.2</v>
      </c>
      <c r="Z96" s="14">
        <v>58.6</v>
      </c>
      <c r="AA96" s="22" t="s">
        <v>151</v>
      </c>
      <c r="AB96" s="14">
        <f t="shared" si="14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152</v>
      </c>
      <c r="B97" s="1" t="s">
        <v>32</v>
      </c>
      <c r="C97" s="1"/>
      <c r="D97" s="1">
        <v>31.715</v>
      </c>
      <c r="E97" s="1"/>
      <c r="F97" s="1">
        <v>31.715</v>
      </c>
      <c r="G97" s="6">
        <v>1</v>
      </c>
      <c r="H97" s="1">
        <v>45</v>
      </c>
      <c r="I97" s="1" t="s">
        <v>33</v>
      </c>
      <c r="J97" s="1"/>
      <c r="K97" s="1">
        <f t="shared" ref="K97" si="22">E97-J97</f>
        <v>0</v>
      </c>
      <c r="L97" s="1"/>
      <c r="M97" s="1"/>
      <c r="N97" s="1">
        <v>250</v>
      </c>
      <c r="O97" s="1">
        <f t="shared" ref="O97" si="23">E97/5</f>
        <v>0</v>
      </c>
      <c r="P97" s="5"/>
      <c r="Q97" s="5"/>
      <c r="R97" s="1"/>
      <c r="S97" s="1" t="e">
        <f t="shared" si="16"/>
        <v>#DIV/0!</v>
      </c>
      <c r="T97" s="1" t="e">
        <f t="shared" si="17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153</v>
      </c>
      <c r="AB97" s="1">
        <f t="shared" si="14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97" xr:uid="{7436CE56-635C-4C54-9CFA-1FBBD799DA8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2024-10-17T11:54:35Z</dcterms:created>
  <dcterms:modified xsi:type="dcterms:W3CDTF">2024-10-17T12:10:40Z</dcterms:modified>
</cp:coreProperties>
</file>