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A0F5D8-C8C8-4D2A-983E-2516FB3191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R613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77" i="1" l="1"/>
  <c r="Z183" i="1"/>
  <c r="Z86" i="1"/>
  <c r="Z100" i="1"/>
  <c r="Z115" i="1"/>
  <c r="Z169" i="1"/>
  <c r="Y36" i="1"/>
  <c r="Y40" i="1"/>
  <c r="Y44" i="1"/>
  <c r="Y54" i="1"/>
  <c r="Y607" i="1" s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Z243" i="1" s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BP277" i="1"/>
  <c r="BN277" i="1"/>
  <c r="Z277" i="1"/>
  <c r="Y281" i="1"/>
  <c r="BP291" i="1"/>
  <c r="BN291" i="1"/>
  <c r="Z291" i="1"/>
  <c r="Z293" i="1" s="1"/>
  <c r="BP300" i="1"/>
  <c r="BN300" i="1"/>
  <c r="Z300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H9" i="1"/>
  <c r="B613" i="1"/>
  <c r="X604" i="1"/>
  <c r="X606" i="1" s="1"/>
  <c r="X605" i="1"/>
  <c r="X607" i="1"/>
  <c r="Y24" i="1"/>
  <c r="Z26" i="1"/>
  <c r="Z35" i="1" s="1"/>
  <c r="BN26" i="1"/>
  <c r="BP26" i="1"/>
  <c r="Y605" i="1" s="1"/>
  <c r="Z28" i="1"/>
  <c r="BN28" i="1"/>
  <c r="Y604" i="1" s="1"/>
  <c r="Y606" i="1" s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Z94" i="1" s="1"/>
  <c r="BN92" i="1"/>
  <c r="Z98" i="1"/>
  <c r="BN98" i="1"/>
  <c r="E613" i="1"/>
  <c r="Z105" i="1"/>
  <c r="Z107" i="1" s="1"/>
  <c r="BN105" i="1"/>
  <c r="Y108" i="1"/>
  <c r="Z111" i="1"/>
  <c r="BN111" i="1"/>
  <c r="Z113" i="1"/>
  <c r="BN113" i="1"/>
  <c r="F613" i="1"/>
  <c r="Z120" i="1"/>
  <c r="Z124" i="1" s="1"/>
  <c r="BN120" i="1"/>
  <c r="Z122" i="1"/>
  <c r="BN122" i="1"/>
  <c r="Y125" i="1"/>
  <c r="Z130" i="1"/>
  <c r="Z131" i="1" s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BN167" i="1"/>
  <c r="Z173" i="1"/>
  <c r="Z177" i="1" s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Y243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Z267" i="1" s="1"/>
  <c r="BP264" i="1"/>
  <c r="BN264" i="1"/>
  <c r="Z264" i="1"/>
  <c r="BP279" i="1"/>
  <c r="BN279" i="1"/>
  <c r="Z279" i="1"/>
  <c r="Z281" i="1" s="1"/>
  <c r="Y293" i="1"/>
  <c r="Z302" i="1"/>
  <c r="BP298" i="1"/>
  <c r="BN298" i="1"/>
  <c r="Z298" i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Y352" i="1"/>
  <c r="Z364" i="1"/>
  <c r="BP362" i="1"/>
  <c r="BN362" i="1"/>
  <c r="Z362" i="1"/>
  <c r="Y364" i="1"/>
  <c r="BP401" i="1"/>
  <c r="BN401" i="1"/>
  <c r="Z401" i="1"/>
  <c r="Y403" i="1"/>
  <c r="Y408" i="1"/>
  <c r="BP405" i="1"/>
  <c r="BN405" i="1"/>
  <c r="Z405" i="1"/>
  <c r="Z407" i="1" s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Z375" i="1"/>
  <c r="BP373" i="1"/>
  <c r="BN373" i="1"/>
  <c r="Z373" i="1"/>
  <c r="BP383" i="1"/>
  <c r="BN383" i="1"/>
  <c r="Z383" i="1"/>
  <c r="Z391" i="1" s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Z418" i="1" s="1"/>
  <c r="BP415" i="1"/>
  <c r="BN415" i="1"/>
  <c r="Z415" i="1"/>
  <c r="Z431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2" i="1" l="1"/>
  <c r="Z351" i="1"/>
  <c r="Z529" i="1"/>
  <c r="Z515" i="1"/>
  <c r="Z583" i="1"/>
  <c r="Z569" i="1"/>
  <c r="Z329" i="1"/>
  <c r="Z255" i="1"/>
  <c r="Z222" i="1"/>
  <c r="Z200" i="1"/>
  <c r="Z141" i="1"/>
  <c r="Z70" i="1"/>
  <c r="Z54" i="1"/>
  <c r="Z608" i="1" s="1"/>
  <c r="Y603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<sst xmlns="http://schemas.openxmlformats.org/spreadsheetml/2006/main" count="2818" uniqueCount="1004">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</sst>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1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1013</v>
      </c>
      <c r="Y48" s="702">
        <f t="shared" ref="Y48:Y53" si="6">IFERROR(IF(X48="",0,CEILING((X48/$H48),1)*$H48),"")</f>
        <v>1015.2</v>
      </c>
      <c r="Z48" s="36">
        <f>IFERROR(IF(Y48=0,"",ROUNDUP(Y48/H48,0)*0.02175),"")</f>
        <v>2.0444999999999998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1058.0222222222221</v>
      </c>
      <c r="BN48" s="64">
        <f t="shared" ref="BN48:BN53" si="8">IFERROR(Y48*I48/H48,"0")</f>
        <v>1060.32</v>
      </c>
      <c r="BO48" s="64">
        <f t="shared" ref="BO48:BO53" si="9">IFERROR(1/J48*(X48/H48),"0")</f>
        <v>1.6749338624338623</v>
      </c>
      <c r="BP48" s="64">
        <f t="shared" ref="BP48:BP53" si="10">IFERROR(1/J48*(Y48/H48),"0")</f>
        <v>1.6785714285714284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239</v>
      </c>
      <c r="Y50" s="702">
        <f t="shared" si="6"/>
        <v>246.39999999999998</v>
      </c>
      <c r="Z50" s="36">
        <f>IFERROR(IF(Y50=0,"",ROUNDUP(Y50/H50,0)*0.02175),"")</f>
        <v>0.47849999999999998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249.24285714285716</v>
      </c>
      <c r="BN50" s="64">
        <f t="shared" si="8"/>
        <v>256.95999999999998</v>
      </c>
      <c r="BO50" s="64">
        <f t="shared" si="9"/>
        <v>0.38105867346938777</v>
      </c>
      <c r="BP50" s="64">
        <f t="shared" si="10"/>
        <v>0.39285714285714285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110</v>
      </c>
      <c r="Y52" s="702">
        <f t="shared" si="6"/>
        <v>111</v>
      </c>
      <c r="Z52" s="36">
        <f>IFERROR(IF(Y52=0,"",ROUNDUP(Y52/H52,0)*0.00902),"")</f>
        <v>0.27060000000000001</v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116.24324324324324</v>
      </c>
      <c r="BN52" s="64">
        <f t="shared" si="8"/>
        <v>117.3</v>
      </c>
      <c r="BO52" s="64">
        <f t="shared" si="9"/>
        <v>0.22522522522522523</v>
      </c>
      <c r="BP52" s="64">
        <f t="shared" si="10"/>
        <v>0.22727272727272729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144.86531174031174</v>
      </c>
      <c r="Y54" s="703">
        <f>IFERROR(Y48/H48,"0")+IFERROR(Y49/H49,"0")+IFERROR(Y50/H50,"0")+IFERROR(Y51/H51,"0")+IFERROR(Y52/H52,"0")+IFERROR(Y53/H53,"0")</f>
        <v>146</v>
      </c>
      <c r="Z54" s="703">
        <f>IFERROR(IF(Z48="",0,Z48),"0")+IFERROR(IF(Z49="",0,Z49),"0")+IFERROR(IF(Z50="",0,Z50),"0")+IFERROR(IF(Z51="",0,Z51),"0")+IFERROR(IF(Z52="",0,Z52),"0")+IFERROR(IF(Z53="",0,Z53),"0")</f>
        <v>2.7935999999999996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1362</v>
      </c>
      <c r="Y55" s="703">
        <f>IFERROR(SUM(Y48:Y53),"0")</f>
        <v>1372.6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395</v>
      </c>
      <c r="Y63" s="702">
        <f t="shared" ref="Y63:Y69" si="11">IFERROR(IF(X63="",0,CEILING((X63/$H63),1)*$H63),"")</f>
        <v>399.6</v>
      </c>
      <c r="Z63" s="36">
        <f>IFERROR(IF(Y63=0,"",ROUNDUP(Y63/H63,0)*0.02175),"")</f>
        <v>0.80474999999999997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412.55555555555549</v>
      </c>
      <c r="BN63" s="64">
        <f t="shared" ref="BN63:BN69" si="13">IFERROR(Y63*I63/H63,"0")</f>
        <v>417.36</v>
      </c>
      <c r="BO63" s="64">
        <f t="shared" ref="BO63:BO69" si="14">IFERROR(1/J63*(X63/H63),"0")</f>
        <v>0.65310846560846547</v>
      </c>
      <c r="BP63" s="64">
        <f t="shared" ref="BP63:BP69" si="15">IFERROR(1/J63*(Y63/H63),"0")</f>
        <v>0.6607142857142857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120</v>
      </c>
      <c r="Y68" s="702">
        <f t="shared" si="11"/>
        <v>120</v>
      </c>
      <c r="Z68" s="36">
        <f>IFERROR(IF(Y68=0,"",ROUNDUP(Y68/H68,0)*0.00902),"")</f>
        <v>0.27060000000000001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126.3</v>
      </c>
      <c r="BN68" s="64">
        <f t="shared" si="13"/>
        <v>126.3</v>
      </c>
      <c r="BO68" s="64">
        <f t="shared" si="14"/>
        <v>0.22727272727272729</v>
      </c>
      <c r="BP68" s="64">
        <f t="shared" si="15"/>
        <v>0.22727272727272729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66.574074074074076</v>
      </c>
      <c r="Y70" s="703">
        <f>IFERROR(Y63/H63,"0")+IFERROR(Y64/H64,"0")+IFERROR(Y65/H65,"0")+IFERROR(Y66/H66,"0")+IFERROR(Y67/H67,"0")+IFERROR(Y68/H68,"0")+IFERROR(Y69/H69,"0")</f>
        <v>67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1.07535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515</v>
      </c>
      <c r="Y71" s="703">
        <f>IFERROR(SUM(Y63:Y69),"0")</f>
        <v>519.6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366</v>
      </c>
      <c r="Y73" s="702">
        <f>IFERROR(IF(X73="",0,CEILING((X73/$H73),1)*$H73),"")</f>
        <v>367.20000000000005</v>
      </c>
      <c r="Z73" s="36">
        <f>IFERROR(IF(Y73=0,"",ROUNDUP(Y73/H73,0)*0.02175),"")</f>
        <v>0.73949999999999994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382.26666666666659</v>
      </c>
      <c r="BN73" s="64">
        <f>IFERROR(Y73*I73/H73,"0")</f>
        <v>383.52000000000004</v>
      </c>
      <c r="BO73" s="64">
        <f>IFERROR(1/J73*(X73/H73),"0")</f>
        <v>0.60515873015873012</v>
      </c>
      <c r="BP73" s="64">
        <f>IFERROR(1/J73*(Y73/H73),"0")</f>
        <v>0.6071428571428571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33.888888888888886</v>
      </c>
      <c r="Y77" s="703">
        <f>IFERROR(Y73/H73,"0")+IFERROR(Y74/H74,"0")+IFERROR(Y75/H75,"0")+IFERROR(Y76/H76,"0")</f>
        <v>34</v>
      </c>
      <c r="Z77" s="703">
        <f>IFERROR(IF(Z73="",0,Z73),"0")+IFERROR(IF(Z74="",0,Z74),"0")+IFERROR(IF(Z75="",0,Z75),"0")+IFERROR(IF(Z76="",0,Z76),"0")</f>
        <v>0.73949999999999994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366</v>
      </c>
      <c r="Y78" s="703">
        <f>IFERROR(SUM(Y73:Y76),"0")</f>
        <v>367.20000000000005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200</v>
      </c>
      <c r="Y90" s="702">
        <f>IFERROR(IF(X90="",0,CEILING((X90/$H90),1)*$H90),"")</f>
        <v>201.60000000000002</v>
      </c>
      <c r="Z90" s="36">
        <f>IFERROR(IF(Y90=0,"",ROUNDUP(Y90/H90,0)*0.02175),"")</f>
        <v>0.52200000000000002</v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211.42857142857144</v>
      </c>
      <c r="BN90" s="64">
        <f>IFERROR(Y90*I90/H90,"0")</f>
        <v>213.12000000000003</v>
      </c>
      <c r="BO90" s="64">
        <f>IFERROR(1/J90*(X90/H90),"0")</f>
        <v>0.42517006802721086</v>
      </c>
      <c r="BP90" s="64">
        <f>IFERROR(1/J90*(Y90/H90),"0")</f>
        <v>0.42857142857142855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23.80952380952381</v>
      </c>
      <c r="Y94" s="703">
        <f>IFERROR(Y89/H89,"0")+IFERROR(Y90/H90,"0")+IFERROR(Y91/H91,"0")+IFERROR(Y92/H92,"0")+IFERROR(Y93/H93,"0")</f>
        <v>24</v>
      </c>
      <c r="Z94" s="703">
        <f>IFERROR(IF(Z89="",0,Z89),"0")+IFERROR(IF(Z90="",0,Z90),"0")+IFERROR(IF(Z91="",0,Z91),"0")+IFERROR(IF(Z92="",0,Z92),"0")+IFERROR(IF(Z93="",0,Z93),"0")</f>
        <v>0.52200000000000002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200</v>
      </c>
      <c r="Y95" s="703">
        <f>IFERROR(SUM(Y89:Y93),"0")</f>
        <v>201.60000000000002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84</v>
      </c>
      <c r="Y98" s="702">
        <f>IFERROR(IF(X98="",0,CEILING((X98/$H98),1)*$H98),"")</f>
        <v>84</v>
      </c>
      <c r="Z98" s="36">
        <f>IFERROR(IF(Y98=0,"",ROUNDUP(Y98/H98,0)*0.02175),"")</f>
        <v>0.21749999999999997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89.64</v>
      </c>
      <c r="BN98" s="64">
        <f>IFERROR(Y98*I98/H98,"0")</f>
        <v>89.64</v>
      </c>
      <c r="BO98" s="64">
        <f>IFERROR(1/J98*(X98/H98),"0")</f>
        <v>0.17857142857142855</v>
      </c>
      <c r="BP98" s="64">
        <f>IFERROR(1/J98*(Y98/H98),"0")</f>
        <v>0.17857142857142855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10</v>
      </c>
      <c r="Y99" s="702">
        <f>IFERROR(IF(X99="",0,CEILING((X99/$H99),1)*$H99),"")</f>
        <v>12</v>
      </c>
      <c r="Z99" s="36">
        <f>IFERROR(IF(Y99=0,"",ROUNDUP(Y99/H99,0)*0.00753),"")</f>
        <v>3.7650000000000003E-2</v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10.833333333333334</v>
      </c>
      <c r="BN99" s="64">
        <f>IFERROR(Y99*I99/H99,"0")</f>
        <v>13.000000000000002</v>
      </c>
      <c r="BO99" s="64">
        <f>IFERROR(1/J99*(X99/H99),"0")</f>
        <v>2.6709401709401712E-2</v>
      </c>
      <c r="BP99" s="64">
        <f>IFERROR(1/J99*(Y99/H99),"0")</f>
        <v>3.2051282051282048E-2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14.166666666666668</v>
      </c>
      <c r="Y100" s="703">
        <f>IFERROR(Y97/H97,"0")+IFERROR(Y98/H98,"0")+IFERROR(Y99/H99,"0")</f>
        <v>15</v>
      </c>
      <c r="Z100" s="703">
        <f>IFERROR(IF(Z97="",0,Z97),"0")+IFERROR(IF(Z98="",0,Z98),"0")+IFERROR(IF(Z99="",0,Z99),"0")</f>
        <v>0.25514999999999999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94</v>
      </c>
      <c r="Y101" s="703">
        <f>IFERROR(SUM(Y97:Y99),"0")</f>
        <v>96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401</v>
      </c>
      <c r="Y104" s="702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418.82222222222219</v>
      </c>
      <c r="BN104" s="64">
        <f>IFERROR(Y104*I104/H104,"0")</f>
        <v>428.64</v>
      </c>
      <c r="BO104" s="64">
        <f>IFERROR(1/J104*(X104/H104),"0")</f>
        <v>0.66302910052910047</v>
      </c>
      <c r="BP104" s="64">
        <f>IFERROR(1/J104*(Y104/H104),"0")</f>
        <v>0.67857142857142849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76</v>
      </c>
      <c r="Y106" s="702">
        <f>IFERROR(IF(X106="",0,CEILING((X106/$H106),1)*$H106),"")</f>
        <v>76.5</v>
      </c>
      <c r="Z106" s="36">
        <f>IFERROR(IF(Y106=0,"",ROUNDUP(Y106/H106,0)*0.00902),"")</f>
        <v>0.15334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79.546666666666667</v>
      </c>
      <c r="BN106" s="64">
        <f>IFERROR(Y106*I106/H106,"0")</f>
        <v>80.069999999999993</v>
      </c>
      <c r="BO106" s="64">
        <f>IFERROR(1/J106*(X106/H106),"0")</f>
        <v>0.12794612794612795</v>
      </c>
      <c r="BP106" s="64">
        <f>IFERROR(1/J106*(Y106/H106),"0")</f>
        <v>0.12878787878787878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54.018518518518519</v>
      </c>
      <c r="Y107" s="703">
        <f>IFERROR(Y104/H104,"0")+IFERROR(Y105/H105,"0")+IFERROR(Y106/H106,"0")</f>
        <v>55</v>
      </c>
      <c r="Z107" s="703">
        <f>IFERROR(IF(Z104="",0,Z104),"0")+IFERROR(IF(Z105="",0,Z105),"0")+IFERROR(IF(Z106="",0,Z106),"0")</f>
        <v>0.97983999999999993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477</v>
      </c>
      <c r="Y108" s="703">
        <f>IFERROR(SUM(Y104:Y106),"0")</f>
        <v>486.90000000000003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212</v>
      </c>
      <c r="Y111" s="702">
        <f>IFERROR(IF(X111="",0,CEILING((X111/$H111),1)*$H111),"")</f>
        <v>218.4</v>
      </c>
      <c r="Z111" s="36">
        <f>IFERROR(IF(Y111=0,"",ROUNDUP(Y111/H111,0)*0.02175),"")</f>
        <v>0.5655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226.23428571428573</v>
      </c>
      <c r="BN111" s="64">
        <f>IFERROR(Y111*I111/H111,"0")</f>
        <v>233.06400000000002</v>
      </c>
      <c r="BO111" s="64">
        <f>IFERROR(1/J111*(X111/H111),"0")</f>
        <v>0.45068027210884348</v>
      </c>
      <c r="BP111" s="64">
        <f>IFERROR(1/J111*(Y111/H111),"0")</f>
        <v>0.46428571428571425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77</v>
      </c>
      <c r="Y112" s="702">
        <f>IFERROR(IF(X112="",0,CEILING((X112/$H112),1)*$H112),"")</f>
        <v>78.300000000000011</v>
      </c>
      <c r="Z112" s="36">
        <f>IFERROR(IF(Y112=0,"",ROUNDUP(Y112/H112,0)*0.00753),"")</f>
        <v>0.21837000000000001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84.757037037037023</v>
      </c>
      <c r="BN112" s="64">
        <f>IFERROR(Y112*I112/H112,"0")</f>
        <v>86.188000000000017</v>
      </c>
      <c r="BO112" s="64">
        <f>IFERROR(1/J112*(X112/H112),"0")</f>
        <v>0.18281101614434944</v>
      </c>
      <c r="BP112" s="64">
        <f>IFERROR(1/J112*(Y112/H112),"0")</f>
        <v>0.1858974358974359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180</v>
      </c>
      <c r="Y114" s="702">
        <f>IFERROR(IF(X114="",0,CEILING((X114/$H114),1)*$H114),"")</f>
        <v>180.9</v>
      </c>
      <c r="Z114" s="36">
        <f>IFERROR(IF(Y114=0,"",ROUNDUP(Y114/H114,0)*0.00902),"")</f>
        <v>0.60433999999999999</v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199.2</v>
      </c>
      <c r="BN114" s="64">
        <f>IFERROR(Y114*I114/H114,"0")</f>
        <v>200.196</v>
      </c>
      <c r="BO114" s="64">
        <f>IFERROR(1/J114*(X114/H114),"0")</f>
        <v>0.50505050505050497</v>
      </c>
      <c r="BP114" s="64">
        <f>IFERROR(1/J114*(Y114/H114),"0")</f>
        <v>0.50757575757575757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120.4232804232804</v>
      </c>
      <c r="Y115" s="703">
        <f>IFERROR(Y110/H110,"0")+IFERROR(Y111/H111,"0")+IFERROR(Y112/H112,"0")+IFERROR(Y113/H113,"0")+IFERROR(Y114/H114,"0")</f>
        <v>122</v>
      </c>
      <c r="Z115" s="703">
        <f>IFERROR(IF(Z110="",0,Z110),"0")+IFERROR(IF(Z111="",0,Z111),"0")+IFERROR(IF(Z112="",0,Z112),"0")+IFERROR(IF(Z113="",0,Z113),"0")+IFERROR(IF(Z114="",0,Z114),"0")</f>
        <v>1.3882099999999999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469</v>
      </c>
      <c r="Y116" s="703">
        <f>IFERROR(SUM(Y110:Y114),"0")</f>
        <v>477.6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345</v>
      </c>
      <c r="Y120" s="702">
        <f>IFERROR(IF(X120="",0,CEILING((X120/$H120),1)*$H120),"")</f>
        <v>347.2</v>
      </c>
      <c r="Z120" s="36">
        <f>IFERROR(IF(Y120=0,"",ROUNDUP(Y120/H120,0)*0.02175),"")</f>
        <v>0.6742499999999999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359.78571428571428</v>
      </c>
      <c r="BN120" s="64">
        <f>IFERROR(Y120*I120/H120,"0")</f>
        <v>362.08</v>
      </c>
      <c r="BO120" s="64">
        <f>IFERROR(1/J120*(X120/H120),"0")</f>
        <v>0.55006377551020413</v>
      </c>
      <c r="BP120" s="64">
        <f>IFERROR(1/J120*(Y120/H120),"0")</f>
        <v>0.55357142857142849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400</v>
      </c>
      <c r="Y122" s="702">
        <f>IFERROR(IF(X122="",0,CEILING((X122/$H122),1)*$H122),"")</f>
        <v>400.5</v>
      </c>
      <c r="Z122" s="36">
        <f>IFERROR(IF(Y122=0,"",ROUNDUP(Y122/H122,0)*0.00902),"")</f>
        <v>0.80278000000000005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418.66666666666669</v>
      </c>
      <c r="BN122" s="64">
        <f>IFERROR(Y122*I122/H122,"0")</f>
        <v>419.19</v>
      </c>
      <c r="BO122" s="64">
        <f>IFERROR(1/J122*(X122/H122),"0")</f>
        <v>0.67340067340067344</v>
      </c>
      <c r="BP122" s="64">
        <f>IFERROR(1/J122*(Y122/H122),"0")</f>
        <v>0.67424242424242431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119.69246031746032</v>
      </c>
      <c r="Y124" s="703">
        <f>IFERROR(Y119/H119,"0")+IFERROR(Y120/H120,"0")+IFERROR(Y121/H121,"0")+IFERROR(Y122/H122,"0")+IFERROR(Y123/H123,"0")</f>
        <v>120</v>
      </c>
      <c r="Z124" s="703">
        <f>IFERROR(IF(Z119="",0,Z119),"0")+IFERROR(IF(Z120="",0,Z120),"0")+IFERROR(IF(Z121="",0,Z121),"0")+IFERROR(IF(Z122="",0,Z122),"0")+IFERROR(IF(Z123="",0,Z123),"0")</f>
        <v>1.4770300000000001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745</v>
      </c>
      <c r="Y125" s="703">
        <f>IFERROR(SUM(Y119:Y123),"0")</f>
        <v>747.7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327</v>
      </c>
      <c r="Y135" s="702">
        <f t="shared" si="21"/>
        <v>327.60000000000002</v>
      </c>
      <c r="Z135" s="36">
        <f>IFERROR(IF(Y135=0,"",ROUNDUP(Y135/H135,0)*0.02175),"")</f>
        <v>0.84824999999999995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348.72214285714284</v>
      </c>
      <c r="BN135" s="64">
        <f t="shared" si="23"/>
        <v>349.36200000000002</v>
      </c>
      <c r="BO135" s="64">
        <f t="shared" si="24"/>
        <v>0.69515306122448972</v>
      </c>
      <c r="BP135" s="64">
        <f t="shared" si="25"/>
        <v>0.6964285714285714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258</v>
      </c>
      <c r="Y138" s="702">
        <f t="shared" si="21"/>
        <v>259.20000000000005</v>
      </c>
      <c r="Z138" s="36">
        <f>IFERROR(IF(Y138=0,"",ROUNDUP(Y138/H138,0)*0.00753),"")</f>
        <v>0.72287999999999997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283.99111111111108</v>
      </c>
      <c r="BN138" s="64">
        <f t="shared" si="23"/>
        <v>285.31200000000001</v>
      </c>
      <c r="BO138" s="64">
        <f t="shared" si="24"/>
        <v>0.61253561253561239</v>
      </c>
      <c r="BP138" s="64">
        <f t="shared" si="25"/>
        <v>0.61538461538461542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134.48412698412696</v>
      </c>
      <c r="Y141" s="703">
        <f>IFERROR(Y134/H134,"0")+IFERROR(Y135/H135,"0")+IFERROR(Y136/H136,"0")+IFERROR(Y137/H137,"0")+IFERROR(Y138/H138,"0")+IFERROR(Y139/H139,"0")+IFERROR(Y140/H140,"0")</f>
        <v>135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1.5711299999999999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585</v>
      </c>
      <c r="Y142" s="703">
        <f>IFERROR(SUM(Y134:Y140),"0")</f>
        <v>586.80000000000007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96</v>
      </c>
      <c r="Y180" s="702">
        <f>IFERROR(IF(X180="",0,CEILING((X180/$H180),1)*$H180),"")</f>
        <v>100.80000000000001</v>
      </c>
      <c r="Z180" s="36">
        <f>IFERROR(IF(Y180=0,"",ROUNDUP(Y180/H180,0)*0.02175),"")</f>
        <v>0.26100000000000001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102.44571428571429</v>
      </c>
      <c r="BN180" s="64">
        <f>IFERROR(Y180*I180/H180,"0")</f>
        <v>107.56800000000001</v>
      </c>
      <c r="BO180" s="64">
        <f>IFERROR(1/J180*(X180/H180),"0")</f>
        <v>0.20408163265306123</v>
      </c>
      <c r="BP180" s="64">
        <f>IFERROR(1/J180*(Y180/H180),"0")</f>
        <v>0.21428571428571427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11.428571428571429</v>
      </c>
      <c r="Y183" s="703">
        <f>IFERROR(Y180/H180,"0")+IFERROR(Y181/H181,"0")+IFERROR(Y182/H182,"0")</f>
        <v>12</v>
      </c>
      <c r="Z183" s="703">
        <f>IFERROR(IF(Z180="",0,Z180),"0")+IFERROR(IF(Z181="",0,Z181),"0")+IFERROR(IF(Z182="",0,Z182),"0")</f>
        <v>0.26100000000000001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96</v>
      </c>
      <c r="Y184" s="703">
        <f>IFERROR(SUM(Y180:Y182),"0")</f>
        <v>100.80000000000001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209</v>
      </c>
      <c r="Y192" s="702">
        <f t="shared" ref="Y192:Y199" si="26">IFERROR(IF(X192="",0,CEILING((X192/$H192),1)*$H192),"")</f>
        <v>210</v>
      </c>
      <c r="Z192" s="36">
        <f>IFERROR(IF(Y192=0,"",ROUNDUP(Y192/H192,0)*0.00753),"")</f>
        <v>0.3765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221.93809523809523</v>
      </c>
      <c r="BN192" s="64">
        <f t="shared" ref="BN192:BN199" si="28">IFERROR(Y192*I192/H192,"0")</f>
        <v>223</v>
      </c>
      <c r="BO192" s="64">
        <f t="shared" ref="BO192:BO199" si="29">IFERROR(1/J192*(X192/H192),"0")</f>
        <v>0.31898656898656896</v>
      </c>
      <c r="BP192" s="64">
        <f t="shared" ref="BP192:BP199" si="30">IFERROR(1/J192*(Y192/H192),"0")</f>
        <v>0.32051282051282048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67</v>
      </c>
      <c r="Y194" s="702">
        <f t="shared" si="26"/>
        <v>67.2</v>
      </c>
      <c r="Z194" s="36">
        <f>IFERROR(IF(Y194=0,"",ROUNDUP(Y194/H194,0)*0.00753),"")</f>
        <v>0.12048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70.19047619047619</v>
      </c>
      <c r="BN194" s="64">
        <f t="shared" si="28"/>
        <v>70.400000000000006</v>
      </c>
      <c r="BO194" s="64">
        <f t="shared" si="29"/>
        <v>0.10225885225885226</v>
      </c>
      <c r="BP194" s="64">
        <f t="shared" si="30"/>
        <v>0.10256410256410256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104</v>
      </c>
      <c r="Y195" s="702">
        <f t="shared" si="26"/>
        <v>105</v>
      </c>
      <c r="Z195" s="36">
        <f>IFERROR(IF(Y195=0,"",ROUNDUP(Y195/H195,0)*0.00502),"")</f>
        <v>0.251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110.43809523809523</v>
      </c>
      <c r="BN195" s="64">
        <f t="shared" si="28"/>
        <v>111.5</v>
      </c>
      <c r="BO195" s="64">
        <f t="shared" si="29"/>
        <v>0.21164021164021163</v>
      </c>
      <c r="BP195" s="64">
        <f t="shared" si="30"/>
        <v>0.21367521367521369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120</v>
      </c>
      <c r="Y197" s="702">
        <f t="shared" si="26"/>
        <v>121.80000000000001</v>
      </c>
      <c r="Z197" s="36">
        <f>IFERROR(IF(Y197=0,"",ROUNDUP(Y197/H197,0)*0.00502),"")</f>
        <v>0.29116000000000003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125.71428571428571</v>
      </c>
      <c r="BN197" s="64">
        <f t="shared" si="28"/>
        <v>127.60000000000001</v>
      </c>
      <c r="BO197" s="64">
        <f t="shared" si="29"/>
        <v>0.24420024420024422</v>
      </c>
      <c r="BP197" s="64">
        <f t="shared" si="30"/>
        <v>0.2478632478632479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172.38095238095235</v>
      </c>
      <c r="Y200" s="703">
        <f>IFERROR(Y192/H192,"0")+IFERROR(Y193/H193,"0")+IFERROR(Y194/H194,"0")+IFERROR(Y195/H195,"0")+IFERROR(Y196/H196,"0")+IFERROR(Y197/H197,"0")+IFERROR(Y198/H198,"0")+IFERROR(Y199/H199,"0")</f>
        <v>174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1.03914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500</v>
      </c>
      <c r="Y201" s="703">
        <f>IFERROR(SUM(Y192:Y199),"0")</f>
        <v>504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21</v>
      </c>
      <c r="Y210" s="702">
        <f>IFERROR(IF(X210="",0,CEILING((X210/$H210),1)*$H210),"")</f>
        <v>21</v>
      </c>
      <c r="Z210" s="36">
        <f>IFERROR(IF(Y210=0,"",ROUNDUP(Y210/H210,0)*0.00753),"")</f>
        <v>7.5300000000000006E-2</v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22.999999999999996</v>
      </c>
      <c r="BN210" s="64">
        <f>IFERROR(Y210*I210/H210,"0")</f>
        <v>22.999999999999996</v>
      </c>
      <c r="BO210" s="64">
        <f>IFERROR(1/J210*(X210/H210),"0")</f>
        <v>6.4102564102564097E-2</v>
      </c>
      <c r="BP210" s="64">
        <f>IFERROR(1/J210*(Y210/H210),"0")</f>
        <v>6.4102564102564097E-2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10</v>
      </c>
      <c r="Y211" s="703">
        <f>IFERROR(Y209/H209,"0")+IFERROR(Y210/H210,"0")</f>
        <v>10</v>
      </c>
      <c r="Z211" s="703">
        <f>IFERROR(IF(Z209="",0,Z209),"0")+IFERROR(IF(Z210="",0,Z210),"0")</f>
        <v>7.5300000000000006E-2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21</v>
      </c>
      <c r="Y212" s="703">
        <f>IFERROR(SUM(Y209:Y210),"0")</f>
        <v>21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34</v>
      </c>
      <c r="Y217" s="702">
        <f t="shared" si="31"/>
        <v>37.800000000000004</v>
      </c>
      <c r="Z217" s="36">
        <f>IFERROR(IF(Y217=0,"",ROUNDUP(Y217/H217,0)*0.00902),"")</f>
        <v>6.3140000000000002E-2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35.322222222222223</v>
      </c>
      <c r="BN217" s="64">
        <f t="shared" si="33"/>
        <v>39.270000000000003</v>
      </c>
      <c r="BO217" s="64">
        <f t="shared" si="34"/>
        <v>4.7699214365881031E-2</v>
      </c>
      <c r="BP217" s="64">
        <f t="shared" si="35"/>
        <v>5.3030303030303032E-2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6.2962962962962958</v>
      </c>
      <c r="Y222" s="703">
        <f>IFERROR(Y214/H214,"0")+IFERROR(Y215/H215,"0")+IFERROR(Y216/H216,"0")+IFERROR(Y217/H217,"0")+IFERROR(Y218/H218,"0")+IFERROR(Y219/H219,"0")+IFERROR(Y220/H220,"0")+IFERROR(Y221/H221,"0")</f>
        <v>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6.3140000000000002E-2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34</v>
      </c>
      <c r="Y223" s="703">
        <f>IFERROR(SUM(Y214:Y221),"0")</f>
        <v>37.800000000000004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153</v>
      </c>
      <c r="Y226" s="702">
        <f t="shared" si="36"/>
        <v>156</v>
      </c>
      <c r="Z226" s="36">
        <f>IFERROR(IF(Y226=0,"",ROUNDUP(Y226/H226,0)*0.02175),"")</f>
        <v>0.43499999999999994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164.06307692307692</v>
      </c>
      <c r="BN226" s="64">
        <f t="shared" si="38"/>
        <v>167.28000000000003</v>
      </c>
      <c r="BO226" s="64">
        <f t="shared" si="39"/>
        <v>0.35027472527472531</v>
      </c>
      <c r="BP226" s="64">
        <f t="shared" si="40"/>
        <v>0.3571428571428571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429</v>
      </c>
      <c r="Y228" s="702">
        <f t="shared" si="36"/>
        <v>434.99999999999994</v>
      </c>
      <c r="Z228" s="36">
        <f>IFERROR(IF(Y228=0,"",ROUNDUP(Y228/H228,0)*0.02175),"")</f>
        <v>1.0874999999999999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456.81103448275866</v>
      </c>
      <c r="BN228" s="64">
        <f t="shared" si="38"/>
        <v>463.19999999999993</v>
      </c>
      <c r="BO228" s="64">
        <f t="shared" si="39"/>
        <v>0.88054187192118238</v>
      </c>
      <c r="BP228" s="64">
        <f t="shared" si="40"/>
        <v>0.89285714285714279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152</v>
      </c>
      <c r="Y229" s="702">
        <f t="shared" si="36"/>
        <v>153.6</v>
      </c>
      <c r="Z229" s="36">
        <f t="shared" ref="Z229:Z235" si="41">IFERROR(IF(Y229=0,"",ROUNDUP(Y229/H229,0)*0.00753),"")</f>
        <v>0.48192000000000002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170.36666666666667</v>
      </c>
      <c r="BN229" s="64">
        <f t="shared" si="38"/>
        <v>172.16</v>
      </c>
      <c r="BO229" s="64">
        <f t="shared" si="39"/>
        <v>0.40598290598290598</v>
      </c>
      <c r="BP229" s="64">
        <f t="shared" si="40"/>
        <v>0.41025641025641024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283</v>
      </c>
      <c r="Y231" s="702">
        <f t="shared" si="36"/>
        <v>283.2</v>
      </c>
      <c r="Z231" s="36">
        <f t="shared" si="41"/>
        <v>0.88854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315.07333333333338</v>
      </c>
      <c r="BN231" s="64">
        <f t="shared" si="38"/>
        <v>315.29600000000005</v>
      </c>
      <c r="BO231" s="64">
        <f t="shared" si="39"/>
        <v>0.75587606837606836</v>
      </c>
      <c r="BP231" s="64">
        <f t="shared" si="40"/>
        <v>0.75641025641025639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305</v>
      </c>
      <c r="Y232" s="702">
        <f t="shared" si="36"/>
        <v>307.2</v>
      </c>
      <c r="Z232" s="36">
        <f t="shared" si="41"/>
        <v>0.96384000000000003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339.56666666666672</v>
      </c>
      <c r="BN232" s="64">
        <f t="shared" si="38"/>
        <v>342.01600000000002</v>
      </c>
      <c r="BO232" s="64">
        <f t="shared" si="39"/>
        <v>0.81463675213675213</v>
      </c>
      <c r="BP232" s="64">
        <f t="shared" si="40"/>
        <v>0.82051282051282048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80</v>
      </c>
      <c r="Y234" s="702">
        <f t="shared" si="36"/>
        <v>81.599999999999994</v>
      </c>
      <c r="Z234" s="36">
        <f t="shared" si="41"/>
        <v>0.25602000000000003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89.066666666666677</v>
      </c>
      <c r="BN234" s="64">
        <f t="shared" si="38"/>
        <v>90.847999999999999</v>
      </c>
      <c r="BO234" s="64">
        <f t="shared" si="39"/>
        <v>0.21367521367521369</v>
      </c>
      <c r="BP234" s="64">
        <f t="shared" si="40"/>
        <v>0.21794871794871795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135</v>
      </c>
      <c r="Y235" s="702">
        <f t="shared" si="36"/>
        <v>136.79999999999998</v>
      </c>
      <c r="Z235" s="36">
        <f t="shared" si="41"/>
        <v>0.42921000000000004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150.63749999999999</v>
      </c>
      <c r="BN235" s="64">
        <f t="shared" si="38"/>
        <v>152.64599999999999</v>
      </c>
      <c r="BO235" s="64">
        <f t="shared" si="39"/>
        <v>0.36057692307692307</v>
      </c>
      <c r="BP235" s="64">
        <f t="shared" si="40"/>
        <v>0.36538461538461531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466.84239610963749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471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4.5420300000000005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1537</v>
      </c>
      <c r="Y237" s="703">
        <f>IFERROR(SUM(Y225:Y235),"0")</f>
        <v>1553.3999999999999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26</v>
      </c>
      <c r="Y241" s="702">
        <f>IFERROR(IF(X241="",0,CEILING((X241/$H241),1)*$H241),"")</f>
        <v>26.4</v>
      </c>
      <c r="Z241" s="36">
        <f>IFERROR(IF(Y241=0,"",ROUNDUP(Y241/H241,0)*0.00753),"")</f>
        <v>8.2830000000000001E-2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28.946666666666673</v>
      </c>
      <c r="BN241" s="64">
        <f>IFERROR(Y241*I241/H241,"0")</f>
        <v>29.392000000000003</v>
      </c>
      <c r="BO241" s="64">
        <f>IFERROR(1/J241*(X241/H241),"0")</f>
        <v>6.9444444444444448E-2</v>
      </c>
      <c r="BP241" s="64">
        <f>IFERROR(1/J241*(Y241/H241),"0")</f>
        <v>7.0512820512820512E-2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10.833333333333334</v>
      </c>
      <c r="Y243" s="703">
        <f>IFERROR(Y239/H239,"0")+IFERROR(Y240/H240,"0")+IFERROR(Y241/H241,"0")+IFERROR(Y242/H242,"0")</f>
        <v>11</v>
      </c>
      <c r="Z243" s="703">
        <f>IFERROR(IF(Z239="",0,Z239),"0")+IFERROR(IF(Z240="",0,Z240),"0")+IFERROR(IF(Z241="",0,Z241),"0")+IFERROR(IF(Z242="",0,Z242),"0")</f>
        <v>8.2830000000000001E-2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26</v>
      </c>
      <c r="Y244" s="703">
        <f>IFERROR(SUM(Y239:Y242),"0")</f>
        <v>26.4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17</v>
      </c>
      <c r="Y251" s="702">
        <f t="shared" si="42"/>
        <v>23.2</v>
      </c>
      <c r="Z251" s="36">
        <f>IFERROR(IF(Y251=0,"",ROUNDUP(Y251/H251,0)*0.02175),"")</f>
        <v>4.3499999999999997E-2</v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17.703448275862069</v>
      </c>
      <c r="BN251" s="64">
        <f t="shared" si="44"/>
        <v>24.159999999999997</v>
      </c>
      <c r="BO251" s="64">
        <f t="shared" si="45"/>
        <v>2.6169950738916259E-2</v>
      </c>
      <c r="BP251" s="64">
        <f t="shared" si="46"/>
        <v>3.5714285714285712E-2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1.4655172413793105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17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19</v>
      </c>
      <c r="Y263" s="702">
        <f t="shared" si="47"/>
        <v>20</v>
      </c>
      <c r="Z263" s="36">
        <f>IFERROR(IF(Y263=0,"",ROUNDUP(Y263/H263,0)*0.00902),"")</f>
        <v>4.5100000000000001E-2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19.997499999999999</v>
      </c>
      <c r="BN263" s="64">
        <f t="shared" si="49"/>
        <v>21.05</v>
      </c>
      <c r="BO263" s="64">
        <f t="shared" si="50"/>
        <v>3.5984848484848488E-2</v>
      </c>
      <c r="BP263" s="64">
        <f t="shared" si="51"/>
        <v>3.787878787878788E-2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4.75</v>
      </c>
      <c r="Y267" s="703">
        <f>IFERROR(Y259/H259,"0")+IFERROR(Y260/H260,"0")+IFERROR(Y261/H261,"0")+IFERROR(Y262/H262,"0")+IFERROR(Y263/H263,"0")+IFERROR(Y264/H264,"0")+IFERROR(Y265/H265,"0")+IFERROR(Y266/H266,"0")</f>
        <v>5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4.5100000000000001E-2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19</v>
      </c>
      <c r="Y268" s="703">
        <f>IFERROR(SUM(Y259:Y266),"0")</f>
        <v>20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171</v>
      </c>
      <c r="Y299" s="702">
        <f>IFERROR(IF(X299="",0,CEILING((X299/$H299),1)*$H299),"")</f>
        <v>172.79999999999998</v>
      </c>
      <c r="Z299" s="36">
        <f>IFERROR(IF(Y299=0,"",ROUNDUP(Y299/H299,0)*0.00753),"")</f>
        <v>0.54215999999999998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190.38000000000002</v>
      </c>
      <c r="BN299" s="64">
        <f>IFERROR(Y299*I299/H299,"0")</f>
        <v>192.38399999999999</v>
      </c>
      <c r="BO299" s="64">
        <f>IFERROR(1/J299*(X299/H299),"0")</f>
        <v>0.45673076923076922</v>
      </c>
      <c r="BP299" s="64">
        <f>IFERROR(1/J299*(Y299/H299),"0")</f>
        <v>0.46153846153846151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224</v>
      </c>
      <c r="Y300" s="702">
        <f>IFERROR(IF(X300="",0,CEILING((X300/$H300),1)*$H300),"")</f>
        <v>225.6</v>
      </c>
      <c r="Z300" s="36">
        <f>IFERROR(IF(Y300=0,"",ROUNDUP(Y300/H300,0)*0.00753),"")</f>
        <v>0.70782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242.66666666666666</v>
      </c>
      <c r="BN300" s="64">
        <f>IFERROR(Y300*I300/H300,"0")</f>
        <v>244.40000000000003</v>
      </c>
      <c r="BO300" s="64">
        <f>IFERROR(1/J300*(X300/H300),"0")</f>
        <v>0.59829059829059839</v>
      </c>
      <c r="BP300" s="64">
        <f>IFERROR(1/J300*(Y300/H300),"0")</f>
        <v>0.60256410256410253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164.58333333333334</v>
      </c>
      <c r="Y302" s="703">
        <f>IFERROR(Y297/H297,"0")+IFERROR(Y298/H298,"0")+IFERROR(Y299/H299,"0")+IFERROR(Y300/H300,"0")+IFERROR(Y301/H301,"0")</f>
        <v>166</v>
      </c>
      <c r="Z302" s="703">
        <f>IFERROR(IF(Z297="",0,Z297),"0")+IFERROR(IF(Z298="",0,Z298),"0")+IFERROR(IF(Z299="",0,Z299),"0")+IFERROR(IF(Z300="",0,Z300),"0")+IFERROR(IF(Z301="",0,Z301),"0")</f>
        <v>1.2499799999999999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395</v>
      </c>
      <c r="Y303" s="703">
        <f>IFERROR(SUM(Y297:Y301),"0")</f>
        <v>398.4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10</v>
      </c>
      <c r="Y321" s="702">
        <f t="shared" ref="Y321:Y328" si="57">IFERROR(IF(X321="",0,CEILING((X321/$H321),1)*$H321),"")</f>
        <v>10.8</v>
      </c>
      <c r="Z321" s="36">
        <f>IFERROR(IF(Y321=0,"",ROUNDUP(Y321/H321,0)*0.02175),"")</f>
        <v>2.1749999999999999E-2</v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10.444444444444443</v>
      </c>
      <c r="BN321" s="64">
        <f t="shared" ref="BN321:BN328" si="59">IFERROR(Y321*I321/H321,"0")</f>
        <v>11.28</v>
      </c>
      <c r="BO321" s="64">
        <f t="shared" ref="BO321:BO328" si="60">IFERROR(1/J321*(X321/H321),"0")</f>
        <v>1.653439153439153E-2</v>
      </c>
      <c r="BP321" s="64">
        <f t="shared" ref="BP321:BP328" si="61">IFERROR(1/J321*(Y321/H321),"0")</f>
        <v>1.7857142857142856E-2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16</v>
      </c>
      <c r="Y324" s="702">
        <f t="shared" si="57"/>
        <v>21.6</v>
      </c>
      <c r="Z324" s="36">
        <f>IFERROR(IF(Y324=0,"",ROUNDUP(Y324/H324,0)*0.02175),"")</f>
        <v>4.3499999999999997E-2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16.711111111111109</v>
      </c>
      <c r="BN324" s="64">
        <f t="shared" si="59"/>
        <v>22.56</v>
      </c>
      <c r="BO324" s="64">
        <f t="shared" si="60"/>
        <v>2.6455026455026454E-2</v>
      </c>
      <c r="BP324" s="64">
        <f t="shared" si="61"/>
        <v>3.5714285714285712E-2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2.4074074074074074</v>
      </c>
      <c r="Y329" s="703">
        <f>IFERROR(Y321/H321,"0")+IFERROR(Y322/H322,"0")+IFERROR(Y323/H323,"0")+IFERROR(Y324/H324,"0")+IFERROR(Y325/H325,"0")+IFERROR(Y326/H326,"0")+IFERROR(Y327/H327,"0")+IFERROR(Y328/H328,"0")</f>
        <v>3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6.5250000000000002E-2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26</v>
      </c>
      <c r="Y330" s="703">
        <f>IFERROR(SUM(Y321:Y328),"0")</f>
        <v>32.400000000000006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4</v>
      </c>
      <c r="Y344" s="702">
        <f t="shared" si="62"/>
        <v>5.4</v>
      </c>
      <c r="Z344" s="36">
        <f>IFERROR(IF(Y344=0,"",ROUNDUP(Y344/H344,0)*0.00753),"")</f>
        <v>1.506E-2</v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4.4118518518518517</v>
      </c>
      <c r="BN344" s="64">
        <f t="shared" si="64"/>
        <v>5.9560000000000004</v>
      </c>
      <c r="BO344" s="64">
        <f t="shared" si="65"/>
        <v>9.4966761633428296E-3</v>
      </c>
      <c r="BP344" s="64">
        <f t="shared" si="66"/>
        <v>1.282051282051282E-2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1.4814814814814814</v>
      </c>
      <c r="Y345" s="703">
        <f>IFERROR(Y339/H339,"0")+IFERROR(Y340/H340,"0")+IFERROR(Y341/H341,"0")+IFERROR(Y342/H342,"0")+IFERROR(Y343/H343,"0")+IFERROR(Y344/H344,"0")</f>
        <v>2</v>
      </c>
      <c r="Z345" s="703">
        <f>IFERROR(IF(Z339="",0,Z339),"0")+IFERROR(IF(Z340="",0,Z340),"0")+IFERROR(IF(Z341="",0,Z341),"0")+IFERROR(IF(Z342="",0,Z342),"0")+IFERROR(IF(Z343="",0,Z343),"0")+IFERROR(IF(Z344="",0,Z344),"0")</f>
        <v>1.506E-2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4</v>
      </c>
      <c r="Y346" s="703">
        <f>IFERROR(SUM(Y339:Y344),"0")</f>
        <v>5.4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53</v>
      </c>
      <c r="Y348" s="702">
        <f>IFERROR(IF(X348="",0,CEILING((X348/$H348),1)*$H348),"")</f>
        <v>58.800000000000004</v>
      </c>
      <c r="Z348" s="36">
        <f>IFERROR(IF(Y348=0,"",ROUNDUP(Y348/H348,0)*0.02175),"")</f>
        <v>0.15225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56.558571428571433</v>
      </c>
      <c r="BN348" s="64">
        <f>IFERROR(Y348*I348/H348,"0")</f>
        <v>62.748000000000005</v>
      </c>
      <c r="BO348" s="64">
        <f>IFERROR(1/J348*(X348/H348),"0")</f>
        <v>0.11267006802721087</v>
      </c>
      <c r="BP348" s="64">
        <f>IFERROR(1/J348*(Y348/H348),"0")</f>
        <v>0.125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439</v>
      </c>
      <c r="Y349" s="702">
        <f>IFERROR(IF(X349="",0,CEILING((X349/$H349),1)*$H349),"")</f>
        <v>444.59999999999997</v>
      </c>
      <c r="Z349" s="36">
        <f>IFERROR(IF(Y349=0,"",ROUNDUP(Y349/H349,0)*0.02175),"")</f>
        <v>1.2397499999999999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470.74307692307696</v>
      </c>
      <c r="BN349" s="64">
        <f>IFERROR(Y349*I349/H349,"0")</f>
        <v>476.74799999999999</v>
      </c>
      <c r="BO349" s="64">
        <f>IFERROR(1/J349*(X349/H349),"0")</f>
        <v>1.00503663003663</v>
      </c>
      <c r="BP349" s="64">
        <f>IFERROR(1/J349*(Y349/H349),"0")</f>
        <v>1.0178571428571428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84</v>
      </c>
      <c r="Y350" s="702">
        <f>IFERROR(IF(X350="",0,CEILING((X350/$H350),1)*$H350),"")</f>
        <v>84</v>
      </c>
      <c r="Z350" s="36">
        <f>IFERROR(IF(Y350=0,"",ROUNDUP(Y350/H350,0)*0.02175),"")</f>
        <v>0.21749999999999997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89.64</v>
      </c>
      <c r="BN350" s="64">
        <f>IFERROR(Y350*I350/H350,"0")</f>
        <v>89.64</v>
      </c>
      <c r="BO350" s="64">
        <f>IFERROR(1/J350*(X350/H350),"0")</f>
        <v>0.17857142857142855</v>
      </c>
      <c r="BP350" s="64">
        <f>IFERROR(1/J350*(Y350/H350),"0")</f>
        <v>0.17857142857142855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72.591575091575095</v>
      </c>
      <c r="Y351" s="703">
        <f>IFERROR(Y348/H348,"0")+IFERROR(Y349/H349,"0")+IFERROR(Y350/H350,"0")</f>
        <v>74</v>
      </c>
      <c r="Z351" s="703">
        <f>IFERROR(IF(Z348="",0,Z348),"0")+IFERROR(IF(Z349="",0,Z349),"0")+IFERROR(IF(Z350="",0,Z350),"0")</f>
        <v>1.6094999999999999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576</v>
      </c>
      <c r="Y352" s="703">
        <f>IFERROR(SUM(Y348:Y350),"0")</f>
        <v>587.4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26</v>
      </c>
      <c r="Y356" s="702">
        <f>IFERROR(IF(X356="",0,CEILING((X356/$H356),1)*$H356),"")</f>
        <v>28.049999999999997</v>
      </c>
      <c r="Z356" s="36">
        <f>IFERROR(IF(Y356=0,"",ROUNDUP(Y356/H356,0)*0.00753),"")</f>
        <v>8.2830000000000001E-2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30.333333333333339</v>
      </c>
      <c r="BN356" s="64">
        <f>IFERROR(Y356*I356/H356,"0")</f>
        <v>32.725000000000001</v>
      </c>
      <c r="BO356" s="64">
        <f>IFERROR(1/J356*(X356/H356),"0")</f>
        <v>6.535947712418301E-2</v>
      </c>
      <c r="BP356" s="64">
        <f>IFERROR(1/J356*(Y356/H356),"0")</f>
        <v>7.0512820512820512E-2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40</v>
      </c>
      <c r="Y357" s="702">
        <f>IFERROR(IF(X357="",0,CEILING((X357/$H357),1)*$H357),"")</f>
        <v>40.799999999999997</v>
      </c>
      <c r="Z357" s="36">
        <f>IFERROR(IF(Y357=0,"",ROUNDUP(Y357/H357,0)*0.00753),"")</f>
        <v>0.12048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45.490196078431374</v>
      </c>
      <c r="BN357" s="64">
        <f>IFERROR(Y357*I357/H357,"0")</f>
        <v>46.4</v>
      </c>
      <c r="BO357" s="64">
        <f>IFERROR(1/J357*(X357/H357),"0")</f>
        <v>0.10055304172951232</v>
      </c>
      <c r="BP357" s="64">
        <f>IFERROR(1/J357*(Y357/H357),"0")</f>
        <v>0.10256410256410256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25.882352941176471</v>
      </c>
      <c r="Y358" s="703">
        <f>IFERROR(Y354/H354,"0")+IFERROR(Y355/H355,"0")+IFERROR(Y356/H356,"0")+IFERROR(Y357/H357,"0")</f>
        <v>27</v>
      </c>
      <c r="Z358" s="703">
        <f>IFERROR(IF(Z354="",0,Z354),"0")+IFERROR(IF(Z355="",0,Z355),"0")+IFERROR(IF(Z356="",0,Z356),"0")+IFERROR(IF(Z357="",0,Z357),"0")</f>
        <v>0.20330999999999999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66</v>
      </c>
      <c r="Y359" s="703">
        <f>IFERROR(SUM(Y354:Y357),"0")</f>
        <v>68.849999999999994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34</v>
      </c>
      <c r="Y368" s="702">
        <f>IFERROR(IF(X368="",0,CEILING((X368/$H368),1)*$H368),"")</f>
        <v>34.200000000000003</v>
      </c>
      <c r="Z368" s="36">
        <f>IFERROR(IF(Y368=0,"",ROUNDUP(Y368/H368,0)*0.00753),"")</f>
        <v>0.14307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38.684444444444445</v>
      </c>
      <c r="BN368" s="64">
        <f>IFERROR(Y368*I368/H368,"0")</f>
        <v>38.911999999999999</v>
      </c>
      <c r="BO368" s="64">
        <f>IFERROR(1/J368*(X368/H368),"0")</f>
        <v>0.12108262108262108</v>
      </c>
      <c r="BP368" s="64">
        <f>IFERROR(1/J368*(Y368/H368),"0")</f>
        <v>0.12179487179487179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18.888888888888889</v>
      </c>
      <c r="Y369" s="703">
        <f>IFERROR(Y368/H368,"0")</f>
        <v>19</v>
      </c>
      <c r="Z369" s="703">
        <f>IFERROR(IF(Z368="",0,Z368),"0")</f>
        <v>0.14307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34</v>
      </c>
      <c r="Y370" s="703">
        <f>IFERROR(SUM(Y368:Y368),"0")</f>
        <v>34.200000000000003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1200</v>
      </c>
      <c r="Y380" s="702">
        <f t="shared" ref="Y380:Y390" si="67">IFERROR(IF(X380="",0,CEILING((X380/$H380),1)*$H380),"")</f>
        <v>1200</v>
      </c>
      <c r="Z380" s="36">
        <f>IFERROR(IF(Y380=0,"",ROUNDUP(Y380/H380,0)*0.02175),"")</f>
        <v>1.7399999999999998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1238.4000000000001</v>
      </c>
      <c r="BN380" s="64">
        <f t="shared" ref="BN380:BN390" si="69">IFERROR(Y380*I380/H380,"0")</f>
        <v>1238.4000000000001</v>
      </c>
      <c r="BO380" s="64">
        <f t="shared" ref="BO380:BO390" si="70">IFERROR(1/J380*(X380/H380),"0")</f>
        <v>1.6666666666666665</v>
      </c>
      <c r="BP380" s="64">
        <f t="shared" ref="BP380:BP390" si="71">IFERROR(1/J380*(Y380/H380),"0")</f>
        <v>1.6666666666666665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900</v>
      </c>
      <c r="Y382" s="702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600</v>
      </c>
      <c r="Y386" s="702">
        <f t="shared" si="67"/>
        <v>600</v>
      </c>
      <c r="Z386" s="36">
        <f>IFERROR(IF(Y386=0,"",ROUNDUP(Y386/H386,0)*0.02175),"")</f>
        <v>0.86999999999999988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619.20000000000005</v>
      </c>
      <c r="BN386" s="64">
        <f t="shared" si="69"/>
        <v>619.20000000000005</v>
      </c>
      <c r="BO386" s="64">
        <f t="shared" si="70"/>
        <v>0.83333333333333326</v>
      </c>
      <c r="BP386" s="64">
        <f t="shared" si="71"/>
        <v>0.83333333333333326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180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180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3.915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2700</v>
      </c>
      <c r="Y392" s="703">
        <f>IFERROR(SUM(Y380:Y390),"0")</f>
        <v>2700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1300</v>
      </c>
      <c r="Y394" s="702">
        <f>IFERROR(IF(X394="",0,CEILING((X394/$H394),1)*$H394),"")</f>
        <v>1305</v>
      </c>
      <c r="Z394" s="36">
        <f>IFERROR(IF(Y394=0,"",ROUNDUP(Y394/H394,0)*0.02175),"")</f>
        <v>1.8922499999999998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1341.6</v>
      </c>
      <c r="BN394" s="64">
        <f>IFERROR(Y394*I394/H394,"0")</f>
        <v>1346.76</v>
      </c>
      <c r="BO394" s="64">
        <f>IFERROR(1/J394*(X394/H394),"0")</f>
        <v>1.8055555555555556</v>
      </c>
      <c r="BP394" s="64">
        <f>IFERROR(1/J394*(Y394/H394),"0")</f>
        <v>1.8125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86.666666666666671</v>
      </c>
      <c r="Y396" s="703">
        <f>IFERROR(Y394/H394,"0")+IFERROR(Y395/H395,"0")</f>
        <v>87</v>
      </c>
      <c r="Z396" s="703">
        <f>IFERROR(IF(Z394="",0,Z394),"0")+IFERROR(IF(Z395="",0,Z395),"0")</f>
        <v>1.8922499999999998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1300</v>
      </c>
      <c r="Y397" s="703">
        <f>IFERROR(SUM(Y394:Y395),"0")</f>
        <v>1305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26</v>
      </c>
      <c r="Y401" s="702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27.880000000000003</v>
      </c>
      <c r="BN401" s="64">
        <f>IFERROR(Y401*I401/H401,"0")</f>
        <v>33.456000000000003</v>
      </c>
      <c r="BO401" s="64">
        <f>IFERROR(1/J401*(X401/H401),"0")</f>
        <v>5.9523809523809521E-2</v>
      </c>
      <c r="BP401" s="64">
        <f>IFERROR(1/J401*(Y401/H401),"0")</f>
        <v>7.1428571428571425E-2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3.3333333333333335</v>
      </c>
      <c r="Y402" s="703">
        <f>IFERROR(Y399/H399,"0")+IFERROR(Y400/H400,"0")+IFERROR(Y401/H401,"0")</f>
        <v>4</v>
      </c>
      <c r="Z402" s="703">
        <f>IFERROR(IF(Z399="",0,Z399),"0")+IFERROR(IF(Z400="",0,Z400),"0")+IFERROR(IF(Z401="",0,Z401),"0")</f>
        <v>8.6999999999999994E-2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26</v>
      </c>
      <c r="Y403" s="703">
        <f>IFERROR(SUM(Y399:Y401),"0")</f>
        <v>31.2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400</v>
      </c>
      <c r="Y426" s="702">
        <f>IFERROR(IF(X426="",0,CEILING((X426/$H426),1)*$H426),"")</f>
        <v>405.59999999999997</v>
      </c>
      <c r="Z426" s="36">
        <f>IFERROR(IF(Y426=0,"",ROUNDUP(Y426/H426,0)*0.02175),"")</f>
        <v>1.131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428.92307692307696</v>
      </c>
      <c r="BN426" s="64">
        <f>IFERROR(Y426*I426/H426,"0")</f>
        <v>434.928</v>
      </c>
      <c r="BO426" s="64">
        <f>IFERROR(1/J426*(X426/H426),"0")</f>
        <v>0.91575091575091572</v>
      </c>
      <c r="BP426" s="64">
        <f>IFERROR(1/J426*(Y426/H426),"0")</f>
        <v>0.92857142857142849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51.282051282051285</v>
      </c>
      <c r="Y431" s="703">
        <f>IFERROR(Y426/H426,"0")+IFERROR(Y427/H427,"0")+IFERROR(Y428/H428,"0")+IFERROR(Y429/H429,"0")+IFERROR(Y430/H430,"0")</f>
        <v>52</v>
      </c>
      <c r="Z431" s="703">
        <f>IFERROR(IF(Z426="",0,Z426),"0")+IFERROR(IF(Z427="",0,Z427),"0")+IFERROR(IF(Z428="",0,Z428),"0")+IFERROR(IF(Z429="",0,Z429),"0")+IFERROR(IF(Z430="",0,Z430),"0")</f>
        <v>1.131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400</v>
      </c>
      <c r="Y432" s="703">
        <f>IFERROR(SUM(Y426:Y430),"0")</f>
        <v>405.59999999999997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50</v>
      </c>
      <c r="Y445" s="702">
        <f t="shared" si="78"/>
        <v>50.400000000000006</v>
      </c>
      <c r="Z445" s="36">
        <f>IFERROR(IF(Y445=0,"",ROUNDUP(Y445/H445,0)*0.00753),"")</f>
        <v>9.0359999999999996E-2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52.738095238095234</v>
      </c>
      <c r="BN445" s="64">
        <f t="shared" si="80"/>
        <v>53.160000000000004</v>
      </c>
      <c r="BO445" s="64">
        <f t="shared" si="81"/>
        <v>7.6312576312576319E-2</v>
      </c>
      <c r="BP445" s="64">
        <f t="shared" si="82"/>
        <v>7.6923076923076927E-2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50</v>
      </c>
      <c r="Y447" s="702">
        <f t="shared" si="78"/>
        <v>50.400000000000006</v>
      </c>
      <c r="Z447" s="36">
        <f>IFERROR(IF(Y447=0,"",ROUNDUP(Y447/H447,0)*0.00753),"")</f>
        <v>9.0359999999999996E-2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52.738095238095234</v>
      </c>
      <c r="BN447" s="64">
        <f t="shared" si="80"/>
        <v>53.160000000000004</v>
      </c>
      <c r="BO447" s="64">
        <f t="shared" si="81"/>
        <v>7.6312576312576319E-2</v>
      </c>
      <c r="BP447" s="64">
        <f t="shared" si="82"/>
        <v>7.6923076923076927E-2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20</v>
      </c>
      <c r="Y455" s="702">
        <f t="shared" si="78"/>
        <v>21</v>
      </c>
      <c r="Z455" s="36">
        <f t="shared" si="83"/>
        <v>5.0200000000000002E-2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21.238095238095237</v>
      </c>
      <c r="BN455" s="64">
        <f t="shared" si="80"/>
        <v>22.299999999999997</v>
      </c>
      <c r="BO455" s="64">
        <f t="shared" si="81"/>
        <v>4.0700040700040706E-2</v>
      </c>
      <c r="BP455" s="64">
        <f t="shared" si="82"/>
        <v>4.2735042735042736E-2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19</v>
      </c>
      <c r="Y459" s="702">
        <f t="shared" si="78"/>
        <v>21</v>
      </c>
      <c r="Z459" s="36">
        <f t="shared" si="83"/>
        <v>5.0200000000000002E-2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20.176190476190474</v>
      </c>
      <c r="BN459" s="64">
        <f t="shared" si="80"/>
        <v>22.299999999999997</v>
      </c>
      <c r="BO459" s="64">
        <f t="shared" si="81"/>
        <v>3.8665038665038669E-2</v>
      </c>
      <c r="BP459" s="64">
        <f t="shared" si="82"/>
        <v>4.2735042735042736E-2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42.38095238095238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0.28111999999999998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139</v>
      </c>
      <c r="Y465" s="703">
        <f>IFERROR(SUM(Y444:Y463),"0")</f>
        <v>142.80000000000001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100</v>
      </c>
      <c r="Y494" s="702">
        <f>IFERROR(IF(X494="",0,CEILING((X494/$H494),1)*$H494),"")</f>
        <v>100.8</v>
      </c>
      <c r="Z494" s="36">
        <f>IFERROR(IF(Y494=0,"",ROUNDUP(Y494/H494,0)*0.00502),"")</f>
        <v>0.42168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114.33333333333336</v>
      </c>
      <c r="BN494" s="64">
        <f>IFERROR(Y494*I494/H494,"0")</f>
        <v>115.24800000000002</v>
      </c>
      <c r="BO494" s="64">
        <f>IFERROR(1/J494*(X494/H494),"0")</f>
        <v>0.35612535612535623</v>
      </c>
      <c r="BP494" s="64">
        <f>IFERROR(1/J494*(Y494/H494),"0")</f>
        <v>0.35897435897435903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100</v>
      </c>
      <c r="Y496" s="702">
        <f>IFERROR(IF(X496="",0,CEILING((X496/$H496),1)*$H496),"")</f>
        <v>100.8</v>
      </c>
      <c r="Z496" s="36">
        <f>IFERROR(IF(Y496=0,"",ROUNDUP(Y496/H496,0)*0.00502),"")</f>
        <v>0.42168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168.33333333333334</v>
      </c>
      <c r="BN496" s="64">
        <f>IFERROR(Y496*I496/H496,"0")</f>
        <v>169.68</v>
      </c>
      <c r="BO496" s="64">
        <f>IFERROR(1/J496*(X496/H496),"0")</f>
        <v>0.35612535612535623</v>
      </c>
      <c r="BP496" s="64">
        <f>IFERROR(1/J496*(Y496/H496),"0")</f>
        <v>0.35897435897435903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166.66666666666669</v>
      </c>
      <c r="Y497" s="703">
        <f>IFERROR(Y494/H494,"0")+IFERROR(Y495/H495,"0")+IFERROR(Y496/H496,"0")</f>
        <v>168</v>
      </c>
      <c r="Z497" s="703">
        <f>IFERROR(IF(Z494="",0,Z494),"0")+IFERROR(IF(Z495="",0,Z495),"0")+IFERROR(IF(Z496="",0,Z496),"0")</f>
        <v>0.84336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200</v>
      </c>
      <c r="Y498" s="703">
        <f>IFERROR(SUM(Y494:Y496),"0")</f>
        <v>201.6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217</v>
      </c>
      <c r="Y508" s="702">
        <f t="shared" si="84"/>
        <v>221.76000000000002</v>
      </c>
      <c r="Z508" s="36">
        <f t="shared" si="85"/>
        <v>0.50231999999999999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231.7954545454545</v>
      </c>
      <c r="BN508" s="64">
        <f t="shared" si="87"/>
        <v>236.88</v>
      </c>
      <c r="BO508" s="64">
        <f t="shared" si="88"/>
        <v>0.39517773892773889</v>
      </c>
      <c r="BP508" s="64">
        <f t="shared" si="89"/>
        <v>0.40384615384615385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480</v>
      </c>
      <c r="Y510" s="702">
        <f t="shared" si="84"/>
        <v>480.48</v>
      </c>
      <c r="Z510" s="36">
        <f t="shared" si="85"/>
        <v>1.08836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512.72727272727263</v>
      </c>
      <c r="BN510" s="64">
        <f t="shared" si="87"/>
        <v>513.24</v>
      </c>
      <c r="BO510" s="64">
        <f t="shared" si="88"/>
        <v>0.87412587412587417</v>
      </c>
      <c r="BP510" s="64">
        <f t="shared" si="89"/>
        <v>0.875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452</v>
      </c>
      <c r="Y512" s="702">
        <f t="shared" si="84"/>
        <v>454.08000000000004</v>
      </c>
      <c r="Z512" s="36">
        <f t="shared" si="85"/>
        <v>1.0285599999999999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482.81818181818176</v>
      </c>
      <c r="BN512" s="64">
        <f t="shared" si="87"/>
        <v>485.03999999999996</v>
      </c>
      <c r="BO512" s="64">
        <f t="shared" si="88"/>
        <v>0.8231351981351982</v>
      </c>
      <c r="BP512" s="64">
        <f t="shared" si="89"/>
        <v>0.82692307692307698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217.61363636363637</v>
      </c>
      <c r="Y515" s="703">
        <f>IFERROR(Y507/H507,"0")+IFERROR(Y508/H508,"0")+IFERROR(Y509/H509,"0")+IFERROR(Y510/H510,"0")+IFERROR(Y511/H511,"0")+IFERROR(Y512/H512,"0")+IFERROR(Y513/H513,"0")+IFERROR(Y514/H514,"0")</f>
        <v>219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2.6192399999999996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1149</v>
      </c>
      <c r="Y516" s="703">
        <f>IFERROR(SUM(Y507:Y514),"0")</f>
        <v>1156.3200000000002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382</v>
      </c>
      <c r="Y518" s="702">
        <f>IFERROR(IF(X518="",0,CEILING((X518/$H518),1)*$H518),"")</f>
        <v>385.44</v>
      </c>
      <c r="Z518" s="36">
        <f>IFERROR(IF(Y518=0,"",ROUNDUP(Y518/H518,0)*0.01196),"")</f>
        <v>0.87307999999999997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408.0454545454545</v>
      </c>
      <c r="BN518" s="64">
        <f>IFERROR(Y518*I518/H518,"0")</f>
        <v>411.71999999999991</v>
      </c>
      <c r="BO518" s="64">
        <f>IFERROR(1/J518*(X518/H518),"0")</f>
        <v>0.69565850815850816</v>
      </c>
      <c r="BP518" s="64">
        <f>IFERROR(1/J518*(Y518/H518),"0")</f>
        <v>0.70192307692307698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72.348484848484844</v>
      </c>
      <c r="Y520" s="703">
        <f>IFERROR(Y518/H518,"0")+IFERROR(Y519/H519,"0")</f>
        <v>73</v>
      </c>
      <c r="Z520" s="703">
        <f>IFERROR(IF(Z518="",0,Z518),"0")+IFERROR(IF(Z519="",0,Z519),"0")</f>
        <v>0.87307999999999997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382</v>
      </c>
      <c r="Y521" s="703">
        <f>IFERROR(SUM(Y518:Y519),"0")</f>
        <v>385.44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252</v>
      </c>
      <c r="Y523" s="702">
        <f t="shared" ref="Y523:Y528" si="90"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269.18181818181819</v>
      </c>
      <c r="BN523" s="64">
        <f t="shared" ref="BN523:BN528" si="92">IFERROR(Y523*I523/H523,"0")</f>
        <v>270.71999999999997</v>
      </c>
      <c r="BO523" s="64">
        <f t="shared" ref="BO523:BO528" si="93">IFERROR(1/J523*(X523/H523),"0")</f>
        <v>0.45891608391608396</v>
      </c>
      <c r="BP523" s="64">
        <f t="shared" ref="BP523:BP528" si="94">IFERROR(1/J523*(Y523/H523),"0")</f>
        <v>0.46153846153846156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250</v>
      </c>
      <c r="Y524" s="702">
        <f t="shared" si="90"/>
        <v>253.44</v>
      </c>
      <c r="Z524" s="36">
        <f>IFERROR(IF(Y524=0,"",ROUNDUP(Y524/H524,0)*0.01196),"")</f>
        <v>0.57408000000000003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267.04545454545456</v>
      </c>
      <c r="BN524" s="64">
        <f t="shared" si="92"/>
        <v>270.71999999999997</v>
      </c>
      <c r="BO524" s="64">
        <f t="shared" si="93"/>
        <v>0.45527389277389274</v>
      </c>
      <c r="BP524" s="64">
        <f t="shared" si="94"/>
        <v>0.46153846153846156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250</v>
      </c>
      <c r="Y525" s="702">
        <f t="shared" si="90"/>
        <v>253.44</v>
      </c>
      <c r="Z525" s="36">
        <f>IFERROR(IF(Y525=0,"",ROUNDUP(Y525/H525,0)*0.01196),"")</f>
        <v>0.57408000000000003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267.04545454545456</v>
      </c>
      <c r="BN525" s="64">
        <f t="shared" si="92"/>
        <v>270.71999999999997</v>
      </c>
      <c r="BO525" s="64">
        <f t="shared" si="93"/>
        <v>0.45527389277389274</v>
      </c>
      <c r="BP525" s="64">
        <f t="shared" si="94"/>
        <v>0.46153846153846156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142.42424242424241</v>
      </c>
      <c r="Y529" s="703">
        <f>IFERROR(Y523/H523,"0")+IFERROR(Y524/H524,"0")+IFERROR(Y525/H525,"0")+IFERROR(Y526/H526,"0")+IFERROR(Y527/H527,"0")+IFERROR(Y528/H528,"0")</f>
        <v>144</v>
      </c>
      <c r="Z529" s="703">
        <f>IFERROR(IF(Z523="",0,Z523),"0")+IFERROR(IF(Z524="",0,Z524),"0")+IFERROR(IF(Z525="",0,Z525),"0")+IFERROR(IF(Z526="",0,Z526),"0")+IFERROR(IF(Z527="",0,Z527),"0")+IFERROR(IF(Z528="",0,Z528),"0")</f>
        <v>1.7222400000000002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752</v>
      </c>
      <c r="Y530" s="703">
        <f>IFERROR(SUM(Y523:Y528),"0")</f>
        <v>760.31999999999994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482</v>
      </c>
      <c r="Y572" s="702">
        <f>IFERROR(IF(X572="",0,CEILING((X572/$H572),1)*$H572),"")</f>
        <v>483.59999999999997</v>
      </c>
      <c r="Z572" s="36">
        <f>IFERROR(IF(Y572=0,"",ROUNDUP(Y572/H572,0)*0.02175),"")</f>
        <v>1.3484999999999998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516.8523076923077</v>
      </c>
      <c r="BN572" s="64">
        <f>IFERROR(Y572*I572/H572,"0")</f>
        <v>518.5680000000001</v>
      </c>
      <c r="BO572" s="64">
        <f>IFERROR(1/J572*(X572/H572),"0")</f>
        <v>1.1034798534798533</v>
      </c>
      <c r="BP572" s="64">
        <f>IFERROR(1/J572*(Y572/H572),"0")</f>
        <v>1.107142857142857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61.794871794871796</v>
      </c>
      <c r="Y576" s="703">
        <f>IFERROR(Y572/H572,"0")+IFERROR(Y573/H573,"0")+IFERROR(Y574/H574,"0")+IFERROR(Y575/H575,"0")</f>
        <v>62</v>
      </c>
      <c r="Z576" s="703">
        <f>IFERROR(IF(Z572="",0,Z572),"0")+IFERROR(IF(Z573="",0,Z573),"0")+IFERROR(IF(Z574="",0,Z574),"0")+IFERROR(IF(Z575="",0,Z575),"0")</f>
        <v>1.3484999999999998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482</v>
      </c>
      <c r="Y577" s="703">
        <f>IFERROR(SUM(Y572:Y575),"0")</f>
        <v>483.59999999999997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15694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15841.13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16683.475059387431</v>
      </c>
      <c r="Y604" s="703">
        <f>IFERROR(SUM(BN22:BN600),"0")</f>
        <v>16840.760999999991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30</v>
      </c>
      <c r="Y605" s="38">
        <f>ROUNDUP(SUM(BP22:BP600),0)</f>
        <v>30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17433.475059387431</v>
      </c>
      <c r="Y606" s="703">
        <f>GrossWeightTotalR+PalletQtyTotalR*25</f>
        <v>17590.760999999991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2706.2658631177901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2734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34.952810000000007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1372.6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1184.4000000000001</v>
      </c>
      <c r="E613" s="46">
        <f>IFERROR(Y104*1,"0")+IFERROR(Y105*1,"0")+IFERROR(Y106*1,"0")+IFERROR(Y110*1,"0")+IFERROR(Y111*1,"0")+IFERROR(Y112*1,"0")+IFERROR(Y113*1,"0")+IFERROR(Y114*1,"0")</f>
        <v>964.50000000000011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1334.5000000000002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100.80000000000001</v>
      </c>
      <c r="I613" s="46">
        <f>IFERROR(Y188*1,"0")+IFERROR(Y192*1,"0")+IFERROR(Y193*1,"0")+IFERROR(Y194*1,"0")+IFERROR(Y195*1,"0")+IFERROR(Y196*1,"0")+IFERROR(Y197*1,"0")+IFERROR(Y198*1,"0")+IFERROR(Y199*1,"0")</f>
        <v>504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1638.6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20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398.4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694.04999999999984</v>
      </c>
      <c r="V613" s="46">
        <f>IFERROR(Y368*1,"0")+IFERROR(Y372*1,"0")+IFERROR(Y373*1,"0")+IFERROR(Y374*1,"0")</f>
        <v>34.200000000000003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4036.2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405.59999999999997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142.80000000000001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201.6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2302.0800000000004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483.59999999999997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