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4,10,24 ПОКОМ ЗПФ Сочи\"/>
    </mc:Choice>
  </mc:AlternateContent>
  <xr:revisionPtr revIDLastSave="0" documentId="13_ncr:1_{C1FFBA47-6995-4549-826E-18F5D0FEA32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externalReferences>
    <externalReference r:id="rId2"/>
  </externalReferences>
  <definedNames>
    <definedName name="_xlnm._FilterDatabase" localSheetId="0" hidden="1">Sheet!$A$3:$AH$59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59" i="1" l="1"/>
  <c r="Q58" i="1"/>
  <c r="Q50" i="1"/>
  <c r="Q49" i="1"/>
  <c r="Q48" i="1"/>
  <c r="Q47" i="1"/>
  <c r="Q45" i="1"/>
  <c r="Q43" i="1"/>
  <c r="Q42" i="1"/>
  <c r="Q41" i="1"/>
  <c r="Q38" i="1"/>
  <c r="Q37" i="1"/>
  <c r="Q36" i="1"/>
  <c r="Q33" i="1"/>
  <c r="Q32" i="1"/>
  <c r="Q29" i="1"/>
  <c r="Q28" i="1"/>
  <c r="Q14" i="1"/>
  <c r="Q17" i="1"/>
  <c r="Q25" i="1"/>
  <c r="Q26" i="1"/>
  <c r="Q8" i="1"/>
  <c r="Q7" i="1"/>
  <c r="P5" i="1"/>
  <c r="F31" i="1" l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" i="1"/>
  <c r="AD27" i="1" l="1"/>
  <c r="AD30" i="1"/>
  <c r="AD31" i="1"/>
  <c r="AD34" i="1"/>
  <c r="AD35" i="1"/>
  <c r="AD40" i="1"/>
  <c r="AD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" i="1"/>
  <c r="AF59" i="1" l="1"/>
  <c r="R59" i="1" s="1"/>
  <c r="U59" i="1" s="1"/>
  <c r="AF57" i="1"/>
  <c r="R57" i="1" s="1"/>
  <c r="U57" i="1" s="1"/>
  <c r="AF55" i="1"/>
  <c r="R55" i="1" s="1"/>
  <c r="U55" i="1" s="1"/>
  <c r="AF53" i="1"/>
  <c r="AG53" i="1" s="1"/>
  <c r="AF51" i="1"/>
  <c r="R51" i="1" s="1"/>
  <c r="U51" i="1" s="1"/>
  <c r="AF49" i="1"/>
  <c r="R49" i="1" s="1"/>
  <c r="U49" i="1" s="1"/>
  <c r="AF47" i="1"/>
  <c r="R47" i="1" s="1"/>
  <c r="U47" i="1" s="1"/>
  <c r="AF45" i="1"/>
  <c r="AG45" i="1" s="1"/>
  <c r="AF43" i="1"/>
  <c r="R43" i="1" s="1"/>
  <c r="U43" i="1" s="1"/>
  <c r="AF41" i="1"/>
  <c r="R41" i="1" s="1"/>
  <c r="U41" i="1" s="1"/>
  <c r="AF39" i="1"/>
  <c r="R39" i="1" s="1"/>
  <c r="U39" i="1" s="1"/>
  <c r="AF37" i="1"/>
  <c r="AG37" i="1" s="1"/>
  <c r="AF33" i="1"/>
  <c r="R33" i="1" s="1"/>
  <c r="U33" i="1" s="1"/>
  <c r="AF29" i="1"/>
  <c r="R29" i="1" s="1"/>
  <c r="U29" i="1" s="1"/>
  <c r="AF25" i="1"/>
  <c r="R25" i="1" s="1"/>
  <c r="U25" i="1" s="1"/>
  <c r="AF23" i="1"/>
  <c r="R23" i="1" s="1"/>
  <c r="U23" i="1" s="1"/>
  <c r="AF21" i="1"/>
  <c r="R21" i="1" s="1"/>
  <c r="U21" i="1" s="1"/>
  <c r="AF19" i="1"/>
  <c r="R19" i="1" s="1"/>
  <c r="U19" i="1" s="1"/>
  <c r="AF17" i="1"/>
  <c r="R17" i="1" s="1"/>
  <c r="U17" i="1" s="1"/>
  <c r="AF15" i="1"/>
  <c r="AG15" i="1" s="1"/>
  <c r="AF13" i="1"/>
  <c r="R13" i="1" s="1"/>
  <c r="U13" i="1" s="1"/>
  <c r="AF11" i="1"/>
  <c r="R11" i="1" s="1"/>
  <c r="U11" i="1" s="1"/>
  <c r="AF9" i="1"/>
  <c r="R9" i="1" s="1"/>
  <c r="U9" i="1" s="1"/>
  <c r="AF7" i="1"/>
  <c r="AG7" i="1" s="1"/>
  <c r="AF56" i="1"/>
  <c r="R56" i="1" s="1"/>
  <c r="U56" i="1" s="1"/>
  <c r="AF52" i="1"/>
  <c r="R52" i="1" s="1"/>
  <c r="U52" i="1" s="1"/>
  <c r="AF48" i="1"/>
  <c r="R48" i="1" s="1"/>
  <c r="U48" i="1" s="1"/>
  <c r="AF44" i="1"/>
  <c r="R44" i="1" s="1"/>
  <c r="U44" i="1" s="1"/>
  <c r="AF38" i="1"/>
  <c r="AG38" i="1" s="1"/>
  <c r="AF32" i="1"/>
  <c r="AG32" i="1" s="1"/>
  <c r="AF26" i="1"/>
  <c r="R26" i="1" s="1"/>
  <c r="U26" i="1" s="1"/>
  <c r="AF22" i="1"/>
  <c r="R22" i="1" s="1"/>
  <c r="U22" i="1" s="1"/>
  <c r="AF18" i="1"/>
  <c r="R18" i="1" s="1"/>
  <c r="U18" i="1" s="1"/>
  <c r="AF14" i="1"/>
  <c r="R14" i="1" s="1"/>
  <c r="U14" i="1" s="1"/>
  <c r="AF10" i="1"/>
  <c r="R10" i="1" s="1"/>
  <c r="U10" i="1" s="1"/>
  <c r="AD52" i="1"/>
  <c r="AD48" i="1"/>
  <c r="AD44" i="1"/>
  <c r="AD38" i="1"/>
  <c r="AD32" i="1"/>
  <c r="AD26" i="1"/>
  <c r="AD18" i="1"/>
  <c r="AD14" i="1"/>
  <c r="AD53" i="1"/>
  <c r="AD49" i="1"/>
  <c r="AD47" i="1"/>
  <c r="AD45" i="1"/>
  <c r="AD43" i="1"/>
  <c r="AD41" i="1"/>
  <c r="AD37" i="1"/>
  <c r="AD33" i="1"/>
  <c r="AD29" i="1"/>
  <c r="AD25" i="1"/>
  <c r="AD23" i="1"/>
  <c r="AD17" i="1"/>
  <c r="AD15" i="1"/>
  <c r="AD11" i="1"/>
  <c r="AD7" i="1"/>
  <c r="V59" i="1"/>
  <c r="V57" i="1"/>
  <c r="V55" i="1"/>
  <c r="V53" i="1"/>
  <c r="V51" i="1"/>
  <c r="V49" i="1"/>
  <c r="V47" i="1"/>
  <c r="V45" i="1"/>
  <c r="V43" i="1"/>
  <c r="V41" i="1"/>
  <c r="V39" i="1"/>
  <c r="V37" i="1"/>
  <c r="V35" i="1"/>
  <c r="U35" i="1"/>
  <c r="V33" i="1"/>
  <c r="U31" i="1"/>
  <c r="V31" i="1"/>
  <c r="V29" i="1"/>
  <c r="V27" i="1"/>
  <c r="U27" i="1"/>
  <c r="V25" i="1"/>
  <c r="V23" i="1"/>
  <c r="V21" i="1"/>
  <c r="V19" i="1"/>
  <c r="V17" i="1"/>
  <c r="V15" i="1"/>
  <c r="V13" i="1"/>
  <c r="V11" i="1"/>
  <c r="V9" i="1"/>
  <c r="V7" i="1"/>
  <c r="V6" i="1"/>
  <c r="U6" i="1"/>
  <c r="V58" i="1"/>
  <c r="V56" i="1"/>
  <c r="V54" i="1"/>
  <c r="V52" i="1"/>
  <c r="V50" i="1"/>
  <c r="V48" i="1"/>
  <c r="V46" i="1"/>
  <c r="V44" i="1"/>
  <c r="V42" i="1"/>
  <c r="U40" i="1"/>
  <c r="V40" i="1"/>
  <c r="V38" i="1"/>
  <c r="V36" i="1"/>
  <c r="U34" i="1"/>
  <c r="V34" i="1"/>
  <c r="V32" i="1"/>
  <c r="U30" i="1"/>
  <c r="V30" i="1"/>
  <c r="V28" i="1"/>
  <c r="V26" i="1"/>
  <c r="V24" i="1"/>
  <c r="V22" i="1"/>
  <c r="V20" i="1"/>
  <c r="V18" i="1"/>
  <c r="V16" i="1"/>
  <c r="V14" i="1"/>
  <c r="V12" i="1"/>
  <c r="V10" i="1"/>
  <c r="V8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AB5" i="1"/>
  <c r="AA5" i="1"/>
  <c r="Z5" i="1"/>
  <c r="Y5" i="1"/>
  <c r="X5" i="1"/>
  <c r="W5" i="1"/>
  <c r="S5" i="1"/>
  <c r="O5" i="1"/>
  <c r="N5" i="1"/>
  <c r="M5" i="1"/>
  <c r="L5" i="1"/>
  <c r="J5" i="1"/>
  <c r="F5" i="1"/>
  <c r="E5" i="1"/>
  <c r="R7" i="1" l="1"/>
  <c r="U7" i="1" s="1"/>
  <c r="R37" i="1"/>
  <c r="U37" i="1" s="1"/>
  <c r="AG19" i="1"/>
  <c r="R53" i="1"/>
  <c r="U53" i="1" s="1"/>
  <c r="R15" i="1"/>
  <c r="U15" i="1" s="1"/>
  <c r="AG23" i="1"/>
  <c r="R45" i="1"/>
  <c r="U45" i="1" s="1"/>
  <c r="AG48" i="1"/>
  <c r="AD19" i="1"/>
  <c r="AD57" i="1"/>
  <c r="AG11" i="1"/>
  <c r="AG29" i="1"/>
  <c r="AG41" i="1"/>
  <c r="AG49" i="1"/>
  <c r="AG57" i="1"/>
  <c r="AG44" i="1"/>
  <c r="AG10" i="1"/>
  <c r="AG25" i="1"/>
  <c r="AG33" i="1"/>
  <c r="AG39" i="1"/>
  <c r="AG43" i="1"/>
  <c r="AG47" i="1"/>
  <c r="AG51" i="1"/>
  <c r="AG26" i="1"/>
  <c r="Q5" i="1"/>
  <c r="AD9" i="1"/>
  <c r="AD13" i="1"/>
  <c r="AD21" i="1"/>
  <c r="AD39" i="1"/>
  <c r="AD51" i="1"/>
  <c r="AD55" i="1"/>
  <c r="AD59" i="1"/>
  <c r="AG9" i="1"/>
  <c r="AG13" i="1"/>
  <c r="AG17" i="1"/>
  <c r="AD22" i="1"/>
  <c r="AG18" i="1"/>
  <c r="AG52" i="1"/>
  <c r="AG21" i="1"/>
  <c r="AD10" i="1"/>
  <c r="AD56" i="1"/>
  <c r="AG14" i="1"/>
  <c r="AG22" i="1"/>
  <c r="R38" i="1"/>
  <c r="U38" i="1" s="1"/>
  <c r="AG56" i="1"/>
  <c r="R32" i="1"/>
  <c r="U32" i="1" s="1"/>
  <c r="AF8" i="1"/>
  <c r="AD8" i="1"/>
  <c r="AF12" i="1"/>
  <c r="AD12" i="1"/>
  <c r="AF16" i="1"/>
  <c r="AD16" i="1"/>
  <c r="AF20" i="1"/>
  <c r="AD20" i="1"/>
  <c r="AF24" i="1"/>
  <c r="AD24" i="1"/>
  <c r="AF28" i="1"/>
  <c r="AD28" i="1"/>
  <c r="AF36" i="1"/>
  <c r="AD36" i="1"/>
  <c r="AF42" i="1"/>
  <c r="AD42" i="1"/>
  <c r="AF46" i="1"/>
  <c r="AD46" i="1"/>
  <c r="AF50" i="1"/>
  <c r="AD50" i="1"/>
  <c r="AF54" i="1"/>
  <c r="AD54" i="1"/>
  <c r="AF58" i="1"/>
  <c r="AD58" i="1"/>
  <c r="AG55" i="1"/>
  <c r="AG59" i="1"/>
  <c r="K5" i="1"/>
  <c r="AD5" i="1" l="1"/>
  <c r="AF5" i="1"/>
  <c r="R58" i="1"/>
  <c r="U58" i="1" s="1"/>
  <c r="AG58" i="1"/>
  <c r="R54" i="1"/>
  <c r="U54" i="1" s="1"/>
  <c r="AG54" i="1"/>
  <c r="R50" i="1"/>
  <c r="U50" i="1" s="1"/>
  <c r="AG50" i="1"/>
  <c r="R46" i="1"/>
  <c r="U46" i="1" s="1"/>
  <c r="AG46" i="1"/>
  <c r="R42" i="1"/>
  <c r="U42" i="1" s="1"/>
  <c r="AG42" i="1"/>
  <c r="AG36" i="1"/>
  <c r="R36" i="1"/>
  <c r="U36" i="1" s="1"/>
  <c r="AG28" i="1"/>
  <c r="R28" i="1"/>
  <c r="U28" i="1" s="1"/>
  <c r="R24" i="1"/>
  <c r="U24" i="1" s="1"/>
  <c r="AG24" i="1"/>
  <c r="R20" i="1"/>
  <c r="U20" i="1" s="1"/>
  <c r="AG20" i="1"/>
  <c r="R16" i="1"/>
  <c r="U16" i="1" s="1"/>
  <c r="AG16" i="1"/>
  <c r="R12" i="1"/>
  <c r="U12" i="1" s="1"/>
  <c r="AG12" i="1"/>
  <c r="R8" i="1"/>
  <c r="AG8" i="1"/>
  <c r="U8" i="1" l="1"/>
  <c r="R5" i="1"/>
  <c r="AG5" i="1"/>
</calcChain>
</file>

<file path=xl/sharedStrings.xml><?xml version="1.0" encoding="utf-8"?>
<sst xmlns="http://schemas.openxmlformats.org/spreadsheetml/2006/main" count="206" uniqueCount="107">
  <si>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</si>
  <si>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</si>
  <si>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</si>
  <si>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</si>
  <si>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</si>
  <si>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</si>
  <si>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</si>
  <si>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</si>
  <si>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</si>
  <si>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</si>
  <si>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</si>
  <si>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</si>
  <si>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</si>
  <si>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</si>
  <si>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</si>
  <si>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</si>
  <si>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</si>
  <si>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</si>
  <si>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</si>
  <si>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</si>
  <si>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</si>
  <si>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</si>
  <si>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</si>
  <si>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крат кор</t>
  </si>
  <si>
    <t>заказ кор.</t>
  </si>
  <si>
    <t>ВЕС</t>
  </si>
  <si>
    <t>нет</t>
  </si>
  <si>
    <t>14,10,</t>
  </si>
  <si>
    <t>07,10,</t>
  </si>
  <si>
    <t>18,09,</t>
  </si>
  <si>
    <t>11,09,</t>
  </si>
  <si>
    <t>27,08,</t>
  </si>
  <si>
    <t>13,08,</t>
  </si>
  <si>
    <t>07,08,</t>
  </si>
  <si>
    <t>БОНУС_Пельмени Бульмени с говядиной и свининой Горячая штучка 0,43  ПОКОМ</t>
  </si>
  <si>
    <t>шт</t>
  </si>
  <si>
    <t>бонус</t>
  </si>
  <si>
    <t>Готовые бельмеши сочные с мясом ТМ Горячая штучка 0,3кг зам  ПОКОМ</t>
  </si>
  <si>
    <t>нужно увеличить продажи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</si>
  <si>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</si>
  <si>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</si>
  <si>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</si>
  <si>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</si>
  <si>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</si>
  <si>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</si>
  <si>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ЖАР-мени ВЕС ТМ Зареченские  ПОКОМ</t>
  </si>
  <si>
    <t>кг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</si>
  <si>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</si>
  <si>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</si>
  <si>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</si>
  <si>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Нагетосы Сочная курочка ТМ Горячая штучка 0,25 кг зам  ПОКОМ</t>
  </si>
  <si>
    <t>Наггетсы Нагетосы Сочная курочка в хрустящей панировке ТМ Горячая штучка 0,25 кг зам  ПОКОМ</t>
  </si>
  <si>
    <t>Наггетсы из печи 0,25кг ТМ Вязанка ТС Няняггетсы Сливушки замор.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</si>
  <si>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</si>
  <si>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</si>
  <si>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</si>
  <si>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</si>
  <si>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</si>
  <si>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новинка / нужно увеличить продажи</t>
  </si>
  <si>
    <t>Пельмени Бигбули с мясом ТМ Горячая штучка. флоу-пак сфера 0,7 кг ПОКОМ</t>
  </si>
  <si>
    <t>Пельмени Бигбули с мясом, Горячая штучка 0,43кг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</si>
  <si>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</si>
  <si>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</si>
  <si>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</si>
  <si>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ротация на 0,7 / выводим</t>
  </si>
  <si>
    <t>Пельмени Бульмени с говядиной и свининой Горячая штучка 0,43  ПОКОМ</t>
  </si>
  <si>
    <t>ротация на 0,4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</si>
  <si>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</si>
  <si>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</si>
  <si>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Горячая штучка 0,9 кг  ПОКОМ</t>
  </si>
  <si>
    <t>ротация на 0,7</t>
  </si>
  <si>
    <t>Пельмени Бульмени со сливочным маслом ТМ Горячая шт. 0,43 кг 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</si>
  <si>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</si>
  <si>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</si>
  <si>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</si>
  <si>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</si>
  <si>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</si>
  <si>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нет потребности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</si>
  <si>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</si>
  <si>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</si>
  <si>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</si>
  <si>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</si>
  <si>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</si>
  <si>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</si>
  <si>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</si>
  <si>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</si>
  <si>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</si>
  <si>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</si>
  <si>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Хрустящие крылышки острые к пиву ТМ Горячая штучка 0,3кг зам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</si>
  <si>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</si>
  <si>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</si>
  <si>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</si>
  <si>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Пепперони ТМ Горячая штучка ТС Чебупицца 0.25кг зам  ПОКОМ</t>
  </si>
  <si>
    <t>Чебупицца курочка по-итальянски Горячая штучка 0,25 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</si>
  <si>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</si>
  <si>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</si>
  <si>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</si>
  <si>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ряд</t>
  </si>
  <si>
    <t>отгрузит завод</t>
  </si>
  <si>
    <t>потребность</t>
  </si>
  <si>
    <t>кратно рядам</t>
  </si>
  <si>
    <r>
      <rPr>
        <b/>
        <sz val="10"/>
        <color rgb="FFFF0000"/>
        <rFont val="Arial"/>
        <family val="2"/>
        <charset val="204"/>
      </rPr>
      <t>нужно продавать</t>
    </r>
    <r>
      <rPr>
        <sz val="10"/>
        <rFont val="Arial"/>
      </rPr>
      <t xml:space="preserve"> / ротация на 0,4 / выводим</t>
    </r>
  </si>
  <si>
    <r>
      <rPr>
        <b/>
        <sz val="10"/>
        <color rgb="FFFF0000"/>
        <rFont val="Arial"/>
        <family val="2"/>
        <charset val="204"/>
      </rPr>
      <t>нужно продавать</t>
    </r>
    <r>
      <rPr>
        <sz val="10"/>
        <rFont val="Arial"/>
        <family val="2"/>
        <charset val="204"/>
      </rPr>
      <t xml:space="preserve"> / ротация на 0,4</t>
    </r>
  </si>
  <si>
    <r>
      <t>новинка /</t>
    </r>
    <r>
      <rPr>
        <b/>
        <sz val="10"/>
        <color rgb="FFFF0000"/>
        <rFont val="Arial"/>
        <family val="2"/>
        <charset val="204"/>
      </rPr>
      <t xml:space="preserve"> нужно увеличить продажи</t>
    </r>
  </si>
  <si>
    <t>Продвижение</t>
  </si>
  <si>
    <t>МОЖНО</t>
  </si>
  <si>
    <t>МЕНЯТЬ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</si>
</sst>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_ ;[Red]\-0.0\ "/>
  </numFmts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name val="Arial"/>
      <family val="2"/>
      <charset val="204"/>
    </font>
    <font>
      <b/>
      <sz val="11"/>
      <name val="Calibri"/>
      <family val="2"/>
      <charset val="204"/>
    </font>
    <font>
      <b/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33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2" fillId="4" borderId="1" xfId="1" applyNumberFormat="1" applyFont="1" applyFill="1"/>
    <xf numFmtId="165" fontId="1" fillId="0" borderId="1" xfId="1" applyNumberFormat="1"/>
    <xf numFmtId="165" fontId="2" fillId="2" borderId="1" xfId="1" applyNumberFormat="1" applyFont="1" applyFill="1"/>
    <xf numFmtId="165" fontId="1" fillId="3" borderId="1" xfId="1" applyNumberFormat="1" applyFill="1"/>
    <xf numFmtId="165" fontId="0" fillId="0" borderId="0" xfId="0" applyNumberFormat="1"/>
    <xf numFmtId="164" fontId="5" fillId="2" borderId="1" xfId="1" applyNumberFormat="1" applyFont="1" applyFill="1"/>
    <xf numFmtId="164" fontId="6" fillId="0" borderId="1" xfId="1" applyNumberFormat="1" applyFont="1"/>
    <xf numFmtId="164" fontId="4" fillId="0" borderId="1" xfId="1" applyNumberFormat="1" applyFont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5" fontId="1" fillId="5" borderId="1" xfId="1" applyNumberFormat="1" applyFill="1"/>
    <xf numFmtId="164" fontId="1" fillId="6" borderId="1" xfId="1" applyNumberFormat="1" applyFill="1"/>
    <xf numFmtId="164" fontId="4" fillId="6" borderId="1" xfId="1" applyNumberFormat="1" applyFont="1" applyFill="1"/>
    <xf numFmtId="164" fontId="4" fillId="5" borderId="1" xfId="1" applyNumberFormat="1" applyFont="1" applyFill="1"/>
    <xf numFmtId="164" fontId="7" fillId="6" borderId="1" xfId="1" applyNumberFormat="1" applyFont="1" applyFill="1"/>
    <xf numFmtId="164" fontId="1" fillId="0" borderId="1" xfId="1" applyNumberFormat="1" applyFill="1"/>
    <xf numFmtId="164" fontId="8" fillId="6" borderId="1" xfId="1" applyNumberFormat="1" applyFont="1" applyFill="1"/>
    <xf numFmtId="164" fontId="6" fillId="3" borderId="1" xfId="1" applyNumberFormat="1" applyFont="1" applyFill="1"/>
    <xf numFmtId="164" fontId="6" fillId="5" borderId="1" xfId="1" applyNumberFormat="1" applyFont="1" applyFill="1"/>
    <xf numFmtId="0" fontId="9" fillId="0" borderId="0" xfId="0" applyFont="1"/>
    <xf numFmtId="164" fontId="10" fillId="2" borderId="1" xfId="1" applyNumberFormat="1" applyFont="1" applyFill="1"/>
    <xf numFmtId="164" fontId="6" fillId="5" borderId="2" xfId="1" applyNumberFormat="1" applyFont="1" applyFill="1" applyBorder="1"/>
    <xf numFmtId="164" fontId="6" fillId="0" borderId="2" xfId="1" applyNumberFormat="1" applyFont="1" applyBorder="1"/>
  </cellXfs>
  <cellStyles count="2">
    <cellStyle name="Arial10px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7;&#1086;&#1095;&#1080;/&#1076;&#1074;%2007,10,24%20&#1089;&#1095;&#1088;&#1089;&#1095;%20&#1087;&#1086;&#1082;%20&#1079;&#1087;&#1092;%20&#1086;&#1090;%20&#1092;&#1080;&#1083;&#1080;&#1072;&#1083;&#107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"/>
    </sheetNames>
    <sheetDataSet>
      <sheetData sheetId="0">
        <row r="1">
          <cell r="Q1" t="str">
            <v>отгрузит завод</v>
          </cell>
        </row>
        <row r="2">
          <cell r="P2" t="str">
            <v>потребность</v>
          </cell>
          <cell r="Q2" t="str">
            <v>кратно рядам</v>
          </cell>
          <cell r="AC2" t="str">
            <v>потребность</v>
          </cell>
          <cell r="AF2" t="str">
            <v>отгрузит завод</v>
          </cell>
        </row>
        <row r="3">
          <cell r="A3" t="str">
            <v>Номенклатура</v>
          </cell>
          <cell r="B3" t="str">
            <v>Ед. изм.</v>
          </cell>
          <cell r="C3" t="str">
            <v>Начальный остаток</v>
          </cell>
          <cell r="D3" t="str">
            <v>Приход</v>
          </cell>
          <cell r="E3" t="str">
            <v>Расход</v>
          </cell>
          <cell r="F3" t="str">
            <v>Конечный остаток</v>
          </cell>
          <cell r="G3" t="str">
            <v>крат</v>
          </cell>
          <cell r="H3" t="str">
            <v>сроки</v>
          </cell>
          <cell r="I3" t="str">
            <v>метка</v>
          </cell>
          <cell r="J3" t="str">
            <v>заяв</v>
          </cell>
          <cell r="K3" t="str">
            <v>разн</v>
          </cell>
          <cell r="L3" t="str">
            <v>без опта</v>
          </cell>
          <cell r="M3" t="str">
            <v>опт</v>
          </cell>
          <cell r="N3" t="str">
            <v>заказ в пути</v>
          </cell>
          <cell r="O3" t="str">
            <v>ср нов</v>
          </cell>
          <cell r="P3" t="str">
            <v>расчет</v>
          </cell>
          <cell r="Q3" t="str">
            <v>расчет</v>
          </cell>
          <cell r="R3" t="str">
            <v>заказ филиала</v>
          </cell>
          <cell r="S3" t="str">
            <v>Комментарии филиала</v>
          </cell>
          <cell r="T3" t="str">
            <v>кон ост</v>
          </cell>
          <cell r="U3" t="str">
            <v>факт</v>
          </cell>
          <cell r="V3" t="str">
            <v>ср</v>
          </cell>
          <cell r="W3" t="str">
            <v>ср</v>
          </cell>
          <cell r="X3" t="str">
            <v>ср</v>
          </cell>
          <cell r="Y3" t="str">
            <v>ср</v>
          </cell>
          <cell r="Z3" t="str">
            <v>ср</v>
          </cell>
          <cell r="AA3" t="str">
            <v>ср</v>
          </cell>
          <cell r="AB3" t="str">
            <v>комментарии</v>
          </cell>
          <cell r="AC3" t="str">
            <v>вес</v>
          </cell>
          <cell r="AD3" t="str">
            <v>крат кор</v>
          </cell>
          <cell r="AE3" t="str">
            <v>заказ кор.</v>
          </cell>
          <cell r="AF3" t="str">
            <v>ВЕС</v>
          </cell>
          <cell r="AG3" t="str">
            <v>ряд</v>
          </cell>
        </row>
        <row r="4">
          <cell r="N4" t="str">
            <v>нет</v>
          </cell>
          <cell r="O4" t="str">
            <v>07,10,</v>
          </cell>
          <cell r="V4" t="str">
            <v>18,09,</v>
          </cell>
          <cell r="W4" t="str">
            <v>11,09,</v>
          </cell>
          <cell r="X4" t="str">
            <v>27,08,</v>
          </cell>
          <cell r="Y4" t="str">
            <v>13,08,</v>
          </cell>
          <cell r="Z4" t="str">
            <v>07,08,</v>
          </cell>
          <cell r="AA4" t="str">
            <v>18,07,</v>
          </cell>
          <cell r="AE4" t="str">
            <v>нет</v>
          </cell>
        </row>
        <row r="5">
          <cell r="E5">
            <v>3954.4</v>
          </cell>
          <cell r="F5">
            <v>15493.599999999999</v>
          </cell>
          <cell r="J5">
            <v>4162.1000000000004</v>
          </cell>
          <cell r="K5">
            <v>-207.7</v>
          </cell>
          <cell r="L5">
            <v>0</v>
          </cell>
          <cell r="M5">
            <v>0</v>
          </cell>
          <cell r="N5">
            <v>0</v>
          </cell>
          <cell r="O5">
            <v>790.88</v>
          </cell>
          <cell r="P5">
            <v>7666.5</v>
          </cell>
          <cell r="Q5">
            <v>7953.8</v>
          </cell>
          <cell r="R5">
            <v>7598</v>
          </cell>
          <cell r="V5">
            <v>1227.8599999999999</v>
          </cell>
          <cell r="W5">
            <v>1212.1599999999999</v>
          </cell>
          <cell r="X5">
            <v>1346.5799999999997</v>
          </cell>
          <cell r="Y5">
            <v>1302.4599999999998</v>
          </cell>
          <cell r="Z5">
            <v>1824.3200000000004</v>
          </cell>
          <cell r="AA5">
            <v>669.22</v>
          </cell>
          <cell r="AC5">
            <v>2330.66</v>
          </cell>
          <cell r="AE5">
            <v>620</v>
          </cell>
          <cell r="AF5">
            <v>2422.08</v>
          </cell>
        </row>
        <row r="6">
          <cell r="A6" t="str">
            <v>БОНУС_Пельмени Бульмени с говядиной и свининой Горячая штучка 0,43  ПОКОМ</v>
          </cell>
          <cell r="B6" t="str">
            <v>шт</v>
          </cell>
          <cell r="C6">
            <v>-12</v>
          </cell>
          <cell r="D6">
            <v>2</v>
          </cell>
          <cell r="F6">
            <v>-11</v>
          </cell>
          <cell r="G6">
            <v>0</v>
          </cell>
          <cell r="H6" t="e">
            <v>#N/A</v>
          </cell>
          <cell r="J6">
            <v>11</v>
          </cell>
          <cell r="K6">
            <v>-11</v>
          </cell>
          <cell r="O6">
            <v>0</v>
          </cell>
          <cell r="V6">
            <v>0</v>
          </cell>
          <cell r="W6">
            <v>4</v>
          </cell>
          <cell r="X6">
            <v>3</v>
          </cell>
          <cell r="Y6">
            <v>3.8</v>
          </cell>
          <cell r="Z6">
            <v>0</v>
          </cell>
          <cell r="AA6">
            <v>4</v>
          </cell>
          <cell r="AB6" t="str">
            <v>бонус</v>
          </cell>
          <cell r="AC6">
            <v>0</v>
          </cell>
          <cell r="AD6">
            <v>0</v>
          </cell>
          <cell r="AG6">
            <v>0</v>
          </cell>
        </row>
        <row r="7">
          <cell r="A7" t="str">
            <v>Готовые бельмеши сочные с мясом ТМ Горячая штучка 0,3кг зам  ПОКОМ</v>
          </cell>
          <cell r="B7" t="str">
            <v>шт</v>
          </cell>
          <cell r="C7">
            <v>1024</v>
          </cell>
          <cell r="D7">
            <v>6</v>
          </cell>
          <cell r="E7">
            <v>38</v>
          </cell>
          <cell r="F7">
            <v>987</v>
          </cell>
          <cell r="G7">
            <v>0.3</v>
          </cell>
          <cell r="H7">
            <v>180</v>
          </cell>
          <cell r="J7">
            <v>38</v>
          </cell>
          <cell r="K7">
            <v>0</v>
          </cell>
          <cell r="O7">
            <v>7.6</v>
          </cell>
          <cell r="Q7">
            <v>0</v>
          </cell>
          <cell r="T7">
            <v>129.86842105263159</v>
          </cell>
          <cell r="U7">
            <v>129.86842105263159</v>
          </cell>
          <cell r="V7">
            <v>35</v>
          </cell>
          <cell r="W7">
            <v>19.600000000000001</v>
          </cell>
          <cell r="X7">
            <v>37.200000000000003</v>
          </cell>
          <cell r="Y7">
            <v>46.2</v>
          </cell>
          <cell r="Z7">
            <v>72.599999999999994</v>
          </cell>
          <cell r="AA7">
            <v>0</v>
          </cell>
          <cell r="AB7" t="str">
            <v>нужно увеличить продажи</v>
          </cell>
          <cell r="AC7">
            <v>0</v>
          </cell>
          <cell r="AD7">
            <v>12</v>
          </cell>
          <cell r="AE7">
            <v>0</v>
          </cell>
          <cell r="AF7">
            <v>0</v>
          </cell>
          <cell r="AG7">
            <v>14</v>
          </cell>
        </row>
        <row r="8">
          <cell r="A8" t="str">
            <v>Готовые чебупели острые с мясом Горячая штучка 0,3 кг зам  ПОКОМ</v>
          </cell>
          <cell r="B8" t="str">
            <v>шт</v>
          </cell>
          <cell r="C8">
            <v>753</v>
          </cell>
          <cell r="D8">
            <v>4</v>
          </cell>
          <cell r="E8">
            <v>68</v>
          </cell>
          <cell r="F8">
            <v>689</v>
          </cell>
          <cell r="G8">
            <v>0.3</v>
          </cell>
          <cell r="H8">
            <v>180</v>
          </cell>
          <cell r="J8">
            <v>68</v>
          </cell>
          <cell r="K8">
            <v>0</v>
          </cell>
          <cell r="O8">
            <v>13.6</v>
          </cell>
          <cell r="Q8">
            <v>0</v>
          </cell>
          <cell r="T8">
            <v>50.661764705882355</v>
          </cell>
          <cell r="U8">
            <v>50.661764705882355</v>
          </cell>
          <cell r="V8">
            <v>41.2</v>
          </cell>
          <cell r="W8">
            <v>8</v>
          </cell>
          <cell r="X8">
            <v>81.2</v>
          </cell>
          <cell r="Y8">
            <v>33</v>
          </cell>
          <cell r="Z8">
            <v>54</v>
          </cell>
          <cell r="AA8">
            <v>0.8</v>
          </cell>
          <cell r="AB8" t="str">
            <v>нужно увеличить продажи</v>
          </cell>
          <cell r="AC8">
            <v>0</v>
          </cell>
          <cell r="AD8">
            <v>12</v>
          </cell>
          <cell r="AE8">
            <v>0</v>
          </cell>
          <cell r="AF8">
            <v>0</v>
          </cell>
          <cell r="AG8">
            <v>14</v>
          </cell>
        </row>
        <row r="9">
          <cell r="A9" t="str">
            <v>Готовые чебупели с ветчиной и сыром Горячая штучка 0,3кг зам  ПОКОМ</v>
          </cell>
          <cell r="B9" t="str">
            <v>шт</v>
          </cell>
          <cell r="C9">
            <v>611</v>
          </cell>
          <cell r="D9">
            <v>5</v>
          </cell>
          <cell r="E9">
            <v>47</v>
          </cell>
          <cell r="F9">
            <v>567</v>
          </cell>
          <cell r="G9">
            <v>0.3</v>
          </cell>
          <cell r="H9">
            <v>180</v>
          </cell>
          <cell r="J9">
            <v>146</v>
          </cell>
          <cell r="K9">
            <v>-99</v>
          </cell>
          <cell r="O9">
            <v>9.4</v>
          </cell>
          <cell r="Q9">
            <v>0</v>
          </cell>
          <cell r="T9">
            <v>60.319148936170208</v>
          </cell>
          <cell r="U9">
            <v>60.319148936170208</v>
          </cell>
          <cell r="V9">
            <v>55</v>
          </cell>
          <cell r="W9">
            <v>47.4</v>
          </cell>
          <cell r="X9">
            <v>55</v>
          </cell>
          <cell r="Y9">
            <v>66</v>
          </cell>
          <cell r="Z9">
            <v>105</v>
          </cell>
          <cell r="AA9">
            <v>43.8</v>
          </cell>
          <cell r="AB9" t="str">
            <v>нужно увеличить продажи</v>
          </cell>
          <cell r="AC9">
            <v>0</v>
          </cell>
          <cell r="AD9">
            <v>12</v>
          </cell>
          <cell r="AE9">
            <v>0</v>
          </cell>
          <cell r="AF9">
            <v>0</v>
          </cell>
          <cell r="AG9">
            <v>14</v>
          </cell>
        </row>
        <row r="10">
          <cell r="A10" t="str">
            <v>Готовые чебупели с мясом ТМ Горячая штучка Без свинины 0,3 кг ПОКОМ</v>
          </cell>
          <cell r="B10" t="str">
            <v>шт</v>
          </cell>
          <cell r="G10">
            <v>0.3</v>
          </cell>
          <cell r="H10">
            <v>180</v>
          </cell>
          <cell r="J10">
            <v>8</v>
          </cell>
          <cell r="K10">
            <v>-8</v>
          </cell>
          <cell r="O10">
            <v>0</v>
          </cell>
          <cell r="P10">
            <v>100</v>
          </cell>
          <cell r="Q10">
            <v>168</v>
          </cell>
          <cell r="R10">
            <v>100</v>
          </cell>
          <cell r="T10" t="e">
            <v>#DIV/0!</v>
          </cell>
          <cell r="U10" t="e">
            <v>#DIV/0!</v>
          </cell>
          <cell r="V10">
            <v>2.4</v>
          </cell>
          <cell r="W10">
            <v>83.8</v>
          </cell>
          <cell r="X10">
            <v>16</v>
          </cell>
          <cell r="Y10">
            <v>15.4</v>
          </cell>
          <cell r="Z10">
            <v>23.2</v>
          </cell>
          <cell r="AA10">
            <v>16.399999999999999</v>
          </cell>
          <cell r="AC10">
            <v>30</v>
          </cell>
          <cell r="AD10">
            <v>12</v>
          </cell>
          <cell r="AE10">
            <v>14</v>
          </cell>
          <cell r="AF10">
            <v>50.4</v>
          </cell>
          <cell r="AG10">
            <v>14</v>
          </cell>
        </row>
        <row r="11">
          <cell r="A11" t="str">
            <v>Готовые чебупели сочные с мясом ТМ Горячая штучка  0,3кг зам  ПОКОМ</v>
          </cell>
          <cell r="B11" t="str">
            <v>шт</v>
          </cell>
          <cell r="C11">
            <v>915</v>
          </cell>
          <cell r="D11">
            <v>7</v>
          </cell>
          <cell r="E11">
            <v>125</v>
          </cell>
          <cell r="F11">
            <v>794</v>
          </cell>
          <cell r="G11">
            <v>0.3</v>
          </cell>
          <cell r="H11">
            <v>180</v>
          </cell>
          <cell r="J11">
            <v>125</v>
          </cell>
          <cell r="K11">
            <v>0</v>
          </cell>
          <cell r="O11">
            <v>25</v>
          </cell>
          <cell r="Q11">
            <v>0</v>
          </cell>
          <cell r="T11">
            <v>31.76</v>
          </cell>
          <cell r="U11">
            <v>31.76</v>
          </cell>
          <cell r="V11">
            <v>54.6</v>
          </cell>
          <cell r="W11">
            <v>50.8</v>
          </cell>
          <cell r="X11">
            <v>67.599999999999994</v>
          </cell>
          <cell r="Y11">
            <v>66</v>
          </cell>
          <cell r="Z11">
            <v>97.4</v>
          </cell>
          <cell r="AA11">
            <v>44</v>
          </cell>
          <cell r="AB11" t="str">
            <v>нужно увеличить продажи</v>
          </cell>
          <cell r="AC11">
            <v>0</v>
          </cell>
          <cell r="AD11">
            <v>12</v>
          </cell>
          <cell r="AE11">
            <v>0</v>
          </cell>
          <cell r="AF11">
            <v>0</v>
          </cell>
          <cell r="AG11">
            <v>14</v>
          </cell>
        </row>
        <row r="12">
          <cell r="A12" t="str">
            <v>Готовые чебуреки с мясом ТМ Горячая штучка 0,09 кг флоу-пак ПОКОМ</v>
          </cell>
          <cell r="B12" t="str">
            <v>шт</v>
          </cell>
          <cell r="C12">
            <v>246</v>
          </cell>
          <cell r="D12">
            <v>34</v>
          </cell>
          <cell r="E12">
            <v>160</v>
          </cell>
          <cell r="F12">
            <v>116</v>
          </cell>
          <cell r="G12">
            <v>0.09</v>
          </cell>
          <cell r="H12">
            <v>180</v>
          </cell>
          <cell r="J12">
            <v>164</v>
          </cell>
          <cell r="K12">
            <v>-4</v>
          </cell>
          <cell r="O12">
            <v>32</v>
          </cell>
          <cell r="P12">
            <v>524</v>
          </cell>
          <cell r="Q12">
            <v>672</v>
          </cell>
          <cell r="R12">
            <v>524</v>
          </cell>
          <cell r="T12">
            <v>24.625</v>
          </cell>
          <cell r="U12">
            <v>3.625</v>
          </cell>
          <cell r="V12">
            <v>19.8</v>
          </cell>
          <cell r="W12">
            <v>25.2</v>
          </cell>
          <cell r="X12">
            <v>32.799999999999997</v>
          </cell>
          <cell r="Y12">
            <v>60.8</v>
          </cell>
          <cell r="Z12">
            <v>50.6</v>
          </cell>
          <cell r="AA12">
            <v>0</v>
          </cell>
          <cell r="AC12">
            <v>47.16</v>
          </cell>
          <cell r="AD12">
            <v>24</v>
          </cell>
          <cell r="AE12">
            <v>28</v>
          </cell>
          <cell r="AF12">
            <v>60.48</v>
          </cell>
          <cell r="AG12">
            <v>14</v>
          </cell>
        </row>
        <row r="13">
          <cell r="A13" t="str">
            <v>Готовые чебуреки со свининой и говядиной Гор.шт.0,36 кг зам.  ПОКОМ</v>
          </cell>
          <cell r="B13" t="str">
            <v>шт</v>
          </cell>
          <cell r="C13">
            <v>182</v>
          </cell>
          <cell r="D13">
            <v>17</v>
          </cell>
          <cell r="E13">
            <v>33</v>
          </cell>
          <cell r="F13">
            <v>157</v>
          </cell>
          <cell r="G13">
            <v>0.36</v>
          </cell>
          <cell r="H13">
            <v>180</v>
          </cell>
          <cell r="J13">
            <v>35</v>
          </cell>
          <cell r="K13">
            <v>-2</v>
          </cell>
          <cell r="O13">
            <v>6.6</v>
          </cell>
          <cell r="Q13">
            <v>0</v>
          </cell>
          <cell r="T13">
            <v>23.787878787878789</v>
          </cell>
          <cell r="U13">
            <v>23.787878787878789</v>
          </cell>
          <cell r="V13">
            <v>11.6</v>
          </cell>
          <cell r="W13">
            <v>10</v>
          </cell>
          <cell r="X13">
            <v>19.2</v>
          </cell>
          <cell r="Y13">
            <v>15.2</v>
          </cell>
          <cell r="Z13">
            <v>16.600000000000001</v>
          </cell>
          <cell r="AA13">
            <v>6</v>
          </cell>
          <cell r="AB13" t="str">
            <v>нужно увеличить продажи</v>
          </cell>
          <cell r="AC13">
            <v>0</v>
          </cell>
          <cell r="AD13">
            <v>10</v>
          </cell>
          <cell r="AE13">
            <v>0</v>
          </cell>
          <cell r="AF13">
            <v>0</v>
          </cell>
          <cell r="AG13">
            <v>14</v>
          </cell>
        </row>
        <row r="14">
          <cell r="A14" t="str">
            <v>ЖАР-мени ВЕС ТМ Зареченские  ПОКОМ</v>
          </cell>
          <cell r="B14" t="str">
            <v>кг</v>
          </cell>
          <cell r="C14">
            <v>123</v>
          </cell>
          <cell r="E14">
            <v>5.5</v>
          </cell>
          <cell r="F14">
            <v>117.5</v>
          </cell>
          <cell r="G14">
            <v>1</v>
          </cell>
          <cell r="H14">
            <v>180</v>
          </cell>
          <cell r="J14">
            <v>5.5</v>
          </cell>
          <cell r="K14">
            <v>0</v>
          </cell>
          <cell r="O14">
            <v>1.1000000000000001</v>
          </cell>
          <cell r="Q14">
            <v>0</v>
          </cell>
          <cell r="T14">
            <v>106.81818181818181</v>
          </cell>
          <cell r="U14">
            <v>106.81818181818181</v>
          </cell>
          <cell r="V14">
            <v>1.1000000000000001</v>
          </cell>
          <cell r="W14">
            <v>2.2000000000000002</v>
          </cell>
          <cell r="X14">
            <v>2.2000000000000002</v>
          </cell>
          <cell r="Y14">
            <v>5.5</v>
          </cell>
          <cell r="Z14">
            <v>4.4000000000000004</v>
          </cell>
          <cell r="AA14">
            <v>2.2000000000000002</v>
          </cell>
          <cell r="AB14" t="str">
            <v>нужно увеличить продажи</v>
          </cell>
          <cell r="AC14">
            <v>0</v>
          </cell>
          <cell r="AD14">
            <v>5.5</v>
          </cell>
          <cell r="AE14">
            <v>0</v>
          </cell>
          <cell r="AF14">
            <v>0</v>
          </cell>
          <cell r="AG14">
            <v>12</v>
          </cell>
        </row>
        <row r="15">
          <cell r="A15" t="str">
            <v>Круггетсы с сырным соусом ТМ Горячая штучка 0,25 кг зам  ПОКОМ</v>
          </cell>
          <cell r="B15" t="str">
            <v>шт</v>
          </cell>
          <cell r="C15">
            <v>538</v>
          </cell>
          <cell r="D15">
            <v>8</v>
          </cell>
          <cell r="E15">
            <v>96</v>
          </cell>
          <cell r="F15">
            <v>445</v>
          </cell>
          <cell r="G15">
            <v>0.25</v>
          </cell>
          <cell r="H15">
            <v>180</v>
          </cell>
          <cell r="J15">
            <v>99</v>
          </cell>
          <cell r="K15">
            <v>-3</v>
          </cell>
          <cell r="O15">
            <v>19.2</v>
          </cell>
          <cell r="Q15">
            <v>0</v>
          </cell>
          <cell r="T15">
            <v>23.177083333333336</v>
          </cell>
          <cell r="U15">
            <v>23.177083333333336</v>
          </cell>
          <cell r="V15">
            <v>45</v>
          </cell>
          <cell r="W15">
            <v>36.4</v>
          </cell>
          <cell r="X15">
            <v>45</v>
          </cell>
          <cell r="Y15">
            <v>49.6</v>
          </cell>
          <cell r="Z15">
            <v>77.599999999999994</v>
          </cell>
          <cell r="AA15">
            <v>37</v>
          </cell>
          <cell r="AB15" t="str">
            <v>нужно увеличить продажи</v>
          </cell>
          <cell r="AC15">
            <v>0</v>
          </cell>
          <cell r="AD15">
            <v>12</v>
          </cell>
          <cell r="AE15">
            <v>0</v>
          </cell>
          <cell r="AF15">
            <v>0</v>
          </cell>
          <cell r="AG15">
            <v>14</v>
          </cell>
        </row>
        <row r="16">
          <cell r="A16" t="str">
            <v>Круггетсы сочные ТМ Горячая штучка ТС Круггетсы 0,25 кг зам  ПОКОМ</v>
          </cell>
          <cell r="B16" t="str">
            <v>шт</v>
          </cell>
          <cell r="C16">
            <v>385</v>
          </cell>
          <cell r="D16">
            <v>6</v>
          </cell>
          <cell r="E16">
            <v>52</v>
          </cell>
          <cell r="F16">
            <v>332</v>
          </cell>
          <cell r="G16">
            <v>0.25</v>
          </cell>
          <cell r="H16">
            <v>180</v>
          </cell>
          <cell r="J16">
            <v>57</v>
          </cell>
          <cell r="K16">
            <v>-5</v>
          </cell>
          <cell r="O16">
            <v>10.4</v>
          </cell>
          <cell r="Q16">
            <v>0</v>
          </cell>
          <cell r="T16">
            <v>31.923076923076923</v>
          </cell>
          <cell r="U16">
            <v>31.923076923076923</v>
          </cell>
          <cell r="V16">
            <v>18.600000000000001</v>
          </cell>
          <cell r="W16">
            <v>22.4</v>
          </cell>
          <cell r="X16">
            <v>31.2</v>
          </cell>
          <cell r="Y16">
            <v>10.6</v>
          </cell>
          <cell r="Z16">
            <v>24.8</v>
          </cell>
          <cell r="AA16">
            <v>6.4</v>
          </cell>
          <cell r="AB16" t="str">
            <v>нужно увеличить продажи</v>
          </cell>
          <cell r="AC16">
            <v>0</v>
          </cell>
          <cell r="AD16">
            <v>12</v>
          </cell>
          <cell r="AE16">
            <v>0</v>
          </cell>
          <cell r="AF16">
            <v>0</v>
          </cell>
          <cell r="AG16">
            <v>14</v>
          </cell>
        </row>
        <row r="17">
          <cell r="A17" t="str">
            <v>Мини-сосиски в тесте "Фрайпики" 3,7кг ВЕС,  ПОКОМ</v>
          </cell>
          <cell r="B17" t="str">
            <v>кг</v>
          </cell>
          <cell r="C17">
            <v>76.5</v>
          </cell>
          <cell r="E17">
            <v>3.7</v>
          </cell>
          <cell r="F17">
            <v>72.8</v>
          </cell>
          <cell r="G17">
            <v>1</v>
          </cell>
          <cell r="H17">
            <v>180</v>
          </cell>
          <cell r="J17">
            <v>3.7</v>
          </cell>
          <cell r="K17">
            <v>0</v>
          </cell>
          <cell r="O17">
            <v>0.74</v>
          </cell>
          <cell r="Q17">
            <v>0</v>
          </cell>
          <cell r="T17">
            <v>98.378378378378372</v>
          </cell>
          <cell r="U17">
            <v>98.378378378378372</v>
          </cell>
          <cell r="V17">
            <v>2.96</v>
          </cell>
          <cell r="W17">
            <v>0.74</v>
          </cell>
          <cell r="X17">
            <v>6.6599999999999993</v>
          </cell>
          <cell r="Y17">
            <v>6.6599999999999993</v>
          </cell>
          <cell r="Z17">
            <v>5.92</v>
          </cell>
          <cell r="AA17">
            <v>5.18</v>
          </cell>
          <cell r="AB17" t="str">
            <v>нужно увеличить продажи</v>
          </cell>
          <cell r="AC17">
            <v>0</v>
          </cell>
          <cell r="AD17">
            <v>3.7</v>
          </cell>
          <cell r="AE17">
            <v>0</v>
          </cell>
          <cell r="AF17">
            <v>0</v>
          </cell>
          <cell r="AG17">
            <v>14</v>
          </cell>
        </row>
        <row r="18">
          <cell r="A18" t="str">
            <v>Наггетсы Нагетосы Сочная курочка ТМ Горячая штучка 0,25 кг зам  ПОКОМ</v>
          </cell>
          <cell r="B18" t="str">
            <v>шт</v>
          </cell>
          <cell r="C18">
            <v>850</v>
          </cell>
          <cell r="D18">
            <v>9</v>
          </cell>
          <cell r="E18">
            <v>74</v>
          </cell>
          <cell r="F18">
            <v>776</v>
          </cell>
          <cell r="G18">
            <v>0.25</v>
          </cell>
          <cell r="H18">
            <v>180</v>
          </cell>
          <cell r="J18">
            <v>74</v>
          </cell>
          <cell r="K18">
            <v>0</v>
          </cell>
          <cell r="O18">
            <v>14.8</v>
          </cell>
          <cell r="Q18">
            <v>0</v>
          </cell>
          <cell r="T18">
            <v>52.432432432432428</v>
          </cell>
          <cell r="U18">
            <v>52.432432432432428</v>
          </cell>
          <cell r="V18">
            <v>53.6</v>
          </cell>
          <cell r="W18">
            <v>38.6</v>
          </cell>
          <cell r="X18">
            <v>45</v>
          </cell>
          <cell r="Y18">
            <v>32.200000000000003</v>
          </cell>
          <cell r="Z18">
            <v>62</v>
          </cell>
          <cell r="AA18">
            <v>42.6</v>
          </cell>
          <cell r="AB18" t="str">
            <v>нужно увеличить продажи</v>
          </cell>
          <cell r="AC18">
            <v>0</v>
          </cell>
          <cell r="AD18">
            <v>6</v>
          </cell>
          <cell r="AE18">
            <v>0</v>
          </cell>
          <cell r="AF18">
            <v>0</v>
          </cell>
          <cell r="AG18">
            <v>14</v>
          </cell>
        </row>
        <row r="19">
          <cell r="A19" t="str">
            <v>Наггетсы Нагетосы Сочная курочка в хрустящей панировке ТМ Горячая штучка 0,25 кг зам  ПОКОМ</v>
          </cell>
          <cell r="B19" t="str">
            <v>шт</v>
          </cell>
          <cell r="C19">
            <v>249</v>
          </cell>
          <cell r="D19">
            <v>5</v>
          </cell>
          <cell r="E19">
            <v>71</v>
          </cell>
          <cell r="F19">
            <v>179</v>
          </cell>
          <cell r="G19">
            <v>0.25</v>
          </cell>
          <cell r="H19">
            <v>180</v>
          </cell>
          <cell r="J19">
            <v>71</v>
          </cell>
          <cell r="K19">
            <v>0</v>
          </cell>
          <cell r="O19">
            <v>14.2</v>
          </cell>
          <cell r="P19">
            <v>105</v>
          </cell>
          <cell r="Q19">
            <v>84</v>
          </cell>
          <cell r="R19">
            <v>105</v>
          </cell>
          <cell r="T19">
            <v>18.52112676056338</v>
          </cell>
          <cell r="U19">
            <v>12.605633802816902</v>
          </cell>
          <cell r="V19">
            <v>27.8</v>
          </cell>
          <cell r="W19">
            <v>21.2</v>
          </cell>
          <cell r="X19">
            <v>38.4</v>
          </cell>
          <cell r="Y19">
            <v>33.4</v>
          </cell>
          <cell r="Z19">
            <v>61.8</v>
          </cell>
          <cell r="AA19">
            <v>19.8</v>
          </cell>
          <cell r="AC19">
            <v>26.25</v>
          </cell>
          <cell r="AD19">
            <v>6</v>
          </cell>
          <cell r="AE19">
            <v>14</v>
          </cell>
          <cell r="AF19">
            <v>21</v>
          </cell>
          <cell r="AG19">
            <v>14</v>
          </cell>
        </row>
        <row r="20">
          <cell r="A20" t="str">
            <v>Наггетсы из печи 0,25кг ТМ Вязанка ТС Няняггетсы Сливушки замор.  ПОКОМ</v>
          </cell>
          <cell r="B20" t="str">
            <v>шт</v>
          </cell>
          <cell r="C20">
            <v>223</v>
          </cell>
          <cell r="D20">
            <v>9</v>
          </cell>
          <cell r="E20">
            <v>116</v>
          </cell>
          <cell r="F20">
            <v>104</v>
          </cell>
          <cell r="G20">
            <v>0.25</v>
          </cell>
          <cell r="H20">
            <v>180</v>
          </cell>
          <cell r="J20">
            <v>116</v>
          </cell>
          <cell r="K20">
            <v>0</v>
          </cell>
          <cell r="O20">
            <v>23.2</v>
          </cell>
          <cell r="P20">
            <v>360</v>
          </cell>
          <cell r="Q20">
            <v>336</v>
          </cell>
          <cell r="R20">
            <v>360</v>
          </cell>
          <cell r="T20">
            <v>18.96551724137931</v>
          </cell>
          <cell r="U20">
            <v>4.4827586206896557</v>
          </cell>
          <cell r="V20">
            <v>15</v>
          </cell>
          <cell r="W20">
            <v>22.6</v>
          </cell>
          <cell r="X20">
            <v>29</v>
          </cell>
          <cell r="Y20">
            <v>41</v>
          </cell>
          <cell r="Z20">
            <v>40.4</v>
          </cell>
          <cell r="AA20">
            <v>34.799999999999997</v>
          </cell>
          <cell r="AC20">
            <v>90</v>
          </cell>
          <cell r="AD20">
            <v>12</v>
          </cell>
          <cell r="AE20">
            <v>28</v>
          </cell>
          <cell r="AF20">
            <v>84</v>
          </cell>
          <cell r="AG20">
            <v>14</v>
          </cell>
        </row>
        <row r="21">
          <cell r="A21" t="str">
            <v>Наггетсы с индейкой 0,25кг ТМ Вязанка ТС Няняггетсы Сливушки НД2 замор.  ПОКОМ</v>
          </cell>
          <cell r="B21" t="str">
            <v>шт</v>
          </cell>
          <cell r="C21">
            <v>230</v>
          </cell>
          <cell r="D21">
            <v>9</v>
          </cell>
          <cell r="E21">
            <v>50</v>
          </cell>
          <cell r="F21">
            <v>186</v>
          </cell>
          <cell r="G21">
            <v>0.25</v>
          </cell>
          <cell r="H21">
            <v>180</v>
          </cell>
          <cell r="J21">
            <v>50</v>
          </cell>
          <cell r="K21">
            <v>0</v>
          </cell>
          <cell r="O21">
            <v>10</v>
          </cell>
          <cell r="P21">
            <v>114</v>
          </cell>
          <cell r="Q21">
            <v>168</v>
          </cell>
          <cell r="R21">
            <v>114</v>
          </cell>
          <cell r="T21">
            <v>35.4</v>
          </cell>
          <cell r="U21">
            <v>18.600000000000001</v>
          </cell>
          <cell r="V21">
            <v>8.1999999999999993</v>
          </cell>
          <cell r="W21">
            <v>11.8</v>
          </cell>
          <cell r="X21">
            <v>20.2</v>
          </cell>
          <cell r="Y21">
            <v>17.2</v>
          </cell>
          <cell r="Z21">
            <v>22.6</v>
          </cell>
          <cell r="AA21">
            <v>17.2</v>
          </cell>
          <cell r="AC21">
            <v>28.5</v>
          </cell>
          <cell r="AD21">
            <v>12</v>
          </cell>
          <cell r="AE21">
            <v>14</v>
          </cell>
          <cell r="AF21">
            <v>42</v>
          </cell>
          <cell r="AG21">
            <v>14</v>
          </cell>
        </row>
        <row r="22">
          <cell r="A22" t="str">
            <v>Наггетсы с куриным филе и сыром ТМ Вязанка 0,25 кг ПОКОМ</v>
          </cell>
          <cell r="B22" t="str">
            <v>шт</v>
          </cell>
          <cell r="C22">
            <v>37</v>
          </cell>
          <cell r="D22">
            <v>7</v>
          </cell>
          <cell r="E22">
            <v>49</v>
          </cell>
          <cell r="F22">
            <v>-5</v>
          </cell>
          <cell r="G22">
            <v>0.25</v>
          </cell>
          <cell r="H22">
            <v>180</v>
          </cell>
          <cell r="J22">
            <v>49</v>
          </cell>
          <cell r="K22">
            <v>0</v>
          </cell>
          <cell r="O22">
            <v>9.8000000000000007</v>
          </cell>
          <cell r="P22">
            <v>201</v>
          </cell>
          <cell r="Q22">
            <v>168</v>
          </cell>
          <cell r="R22">
            <v>201</v>
          </cell>
          <cell r="T22">
            <v>16.632653061224488</v>
          </cell>
          <cell r="U22">
            <v>-0.51020408163265307</v>
          </cell>
          <cell r="V22">
            <v>7</v>
          </cell>
          <cell r="W22">
            <v>12.8</v>
          </cell>
          <cell r="X22">
            <v>17.2</v>
          </cell>
          <cell r="Y22">
            <v>17.399999999999999</v>
          </cell>
          <cell r="Z22">
            <v>18.2</v>
          </cell>
          <cell r="AA22">
            <v>13</v>
          </cell>
          <cell r="AC22">
            <v>50.25</v>
          </cell>
          <cell r="AD22">
            <v>12</v>
          </cell>
          <cell r="AE22">
            <v>14</v>
          </cell>
          <cell r="AF22">
            <v>42</v>
          </cell>
          <cell r="AG22">
            <v>14</v>
          </cell>
        </row>
        <row r="23">
          <cell r="A23" t="str">
            <v>Наггетсы хрустящие п/ф ВЕС ПОКОМ</v>
          </cell>
          <cell r="B23" t="str">
            <v>кг</v>
          </cell>
          <cell r="C23">
            <v>18.600000000000001</v>
          </cell>
          <cell r="E23">
            <v>18</v>
          </cell>
          <cell r="F23">
            <v>0.6</v>
          </cell>
          <cell r="G23">
            <v>1</v>
          </cell>
          <cell r="H23">
            <v>180</v>
          </cell>
          <cell r="J23">
            <v>18</v>
          </cell>
          <cell r="K23">
            <v>0</v>
          </cell>
          <cell r="O23">
            <v>3.6</v>
          </cell>
          <cell r="P23">
            <v>71.400000000000006</v>
          </cell>
          <cell r="Q23">
            <v>72</v>
          </cell>
          <cell r="T23">
            <v>20.166666666666664</v>
          </cell>
          <cell r="U23">
            <v>0.16666666666666666</v>
          </cell>
          <cell r="V23">
            <v>1.2</v>
          </cell>
          <cell r="W23">
            <v>3.6</v>
          </cell>
          <cell r="X23">
            <v>4.8</v>
          </cell>
          <cell r="Y23">
            <v>2.4</v>
          </cell>
          <cell r="Z23">
            <v>3.6</v>
          </cell>
          <cell r="AA23">
            <v>0</v>
          </cell>
          <cell r="AC23">
            <v>71.400000000000006</v>
          </cell>
          <cell r="AD23">
            <v>6</v>
          </cell>
          <cell r="AE23">
            <v>12</v>
          </cell>
          <cell r="AF23">
            <v>72</v>
          </cell>
          <cell r="AG23">
            <v>12</v>
          </cell>
        </row>
        <row r="24">
          <cell r="A24" t="str">
            <v>Пекерсы с индейкой в сливочном соусе ТМ Горячая штучка 0,25 кг зам  ПОКОМ</v>
          </cell>
          <cell r="B24" t="str">
            <v>шт</v>
          </cell>
          <cell r="C24">
            <v>304</v>
          </cell>
          <cell r="D24">
            <v>2</v>
          </cell>
          <cell r="E24">
            <v>154</v>
          </cell>
          <cell r="F24">
            <v>152</v>
          </cell>
          <cell r="G24">
            <v>0.25</v>
          </cell>
          <cell r="H24">
            <v>180</v>
          </cell>
          <cell r="J24">
            <v>154</v>
          </cell>
          <cell r="K24">
            <v>0</v>
          </cell>
          <cell r="O24">
            <v>30.8</v>
          </cell>
          <cell r="P24">
            <v>464</v>
          </cell>
          <cell r="Q24">
            <v>504</v>
          </cell>
          <cell r="R24">
            <v>464</v>
          </cell>
          <cell r="T24">
            <v>21.2987012987013</v>
          </cell>
          <cell r="U24">
            <v>4.9350649350649354</v>
          </cell>
          <cell r="V24">
            <v>21.2</v>
          </cell>
          <cell r="W24">
            <v>5</v>
          </cell>
          <cell r="X24">
            <v>31</v>
          </cell>
          <cell r="Y24">
            <v>7.4</v>
          </cell>
          <cell r="Z24">
            <v>8.4</v>
          </cell>
          <cell r="AA24">
            <v>26.2</v>
          </cell>
          <cell r="AC24">
            <v>116</v>
          </cell>
          <cell r="AD24">
            <v>12</v>
          </cell>
          <cell r="AE24">
            <v>42</v>
          </cell>
          <cell r="AF24">
            <v>126</v>
          </cell>
          <cell r="AG24">
            <v>14</v>
          </cell>
        </row>
        <row r="25">
          <cell r="A25" t="str">
            <v>Пельмени Бигбули с мясом ТМ Горячая штучка. флоу-пак сфера 0,4 кг. ПОКОМ</v>
          </cell>
          <cell r="B25" t="str">
            <v>шт</v>
          </cell>
          <cell r="C25">
            <v>747</v>
          </cell>
          <cell r="D25">
            <v>6</v>
          </cell>
          <cell r="E25">
            <v>7</v>
          </cell>
          <cell r="F25">
            <v>746</v>
          </cell>
          <cell r="G25">
            <v>0.4</v>
          </cell>
          <cell r="H25">
            <v>180</v>
          </cell>
          <cell r="J25">
            <v>7</v>
          </cell>
          <cell r="K25">
            <v>0</v>
          </cell>
          <cell r="O25">
            <v>1.4</v>
          </cell>
          <cell r="Q25">
            <v>0</v>
          </cell>
          <cell r="T25">
            <v>532.85714285714289</v>
          </cell>
          <cell r="U25">
            <v>532.85714285714289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 t="str">
            <v>новинка / нужно увеличить продажи</v>
          </cell>
          <cell r="AC25">
            <v>0</v>
          </cell>
          <cell r="AD25">
            <v>16</v>
          </cell>
          <cell r="AE25">
            <v>0</v>
          </cell>
          <cell r="AF25">
            <v>0</v>
          </cell>
          <cell r="AG25">
            <v>12</v>
          </cell>
        </row>
        <row r="26">
          <cell r="A26" t="str">
            <v>Пельмени Бигбули с мясом ТМ Горячая штучка. флоу-пак сфера 0,7 кг ПОКОМ</v>
          </cell>
          <cell r="B26" t="str">
            <v>шт</v>
          </cell>
          <cell r="C26">
            <v>406</v>
          </cell>
          <cell r="D26">
            <v>6</v>
          </cell>
          <cell r="E26">
            <v>26</v>
          </cell>
          <cell r="F26">
            <v>386</v>
          </cell>
          <cell r="G26">
            <v>0.7</v>
          </cell>
          <cell r="H26">
            <v>180</v>
          </cell>
          <cell r="J26">
            <v>26</v>
          </cell>
          <cell r="K26">
            <v>0</v>
          </cell>
          <cell r="O26">
            <v>5.2</v>
          </cell>
          <cell r="Q26">
            <v>0</v>
          </cell>
          <cell r="T26">
            <v>74.230769230769226</v>
          </cell>
          <cell r="U26">
            <v>74.230769230769226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 t="str">
            <v>новинка / нужно увеличить продажи</v>
          </cell>
          <cell r="AC26">
            <v>0</v>
          </cell>
          <cell r="AD26">
            <v>10</v>
          </cell>
          <cell r="AE26">
            <v>0</v>
          </cell>
          <cell r="AF26">
            <v>0</v>
          </cell>
          <cell r="AG26">
            <v>12</v>
          </cell>
        </row>
        <row r="27">
          <cell r="A27" t="str">
            <v>Пельмени Бигбули с мясом, Горячая штучка 0,43кг  ПОКОМ</v>
          </cell>
          <cell r="B27" t="str">
            <v>шт</v>
          </cell>
          <cell r="C27">
            <v>161</v>
          </cell>
          <cell r="D27">
            <v>12</v>
          </cell>
          <cell r="E27">
            <v>17</v>
          </cell>
          <cell r="F27">
            <v>148</v>
          </cell>
          <cell r="G27">
            <v>0</v>
          </cell>
          <cell r="H27">
            <v>180</v>
          </cell>
          <cell r="J27">
            <v>25</v>
          </cell>
          <cell r="K27">
            <v>-8</v>
          </cell>
          <cell r="O27">
            <v>3.4</v>
          </cell>
          <cell r="V27">
            <v>39.200000000000003</v>
          </cell>
          <cell r="W27">
            <v>30.8</v>
          </cell>
          <cell r="X27">
            <v>18.2</v>
          </cell>
          <cell r="Y27">
            <v>28</v>
          </cell>
          <cell r="Z27">
            <v>43.2</v>
          </cell>
          <cell r="AA27">
            <v>18.600000000000001</v>
          </cell>
          <cell r="AB27" t="str">
            <v>нужно продавать / ротация на 0,4 / выводим</v>
          </cell>
          <cell r="AC27">
            <v>0</v>
          </cell>
          <cell r="AD27">
            <v>0</v>
          </cell>
          <cell r="AG27">
            <v>0</v>
          </cell>
        </row>
        <row r="28">
          <cell r="A28" t="str">
            <v>Пельмени Бульмени с говядиной и свининой 2,7кг Наваристые Горячая штучка ВЕС  ПОКОМ</v>
          </cell>
          <cell r="B28" t="str">
            <v>кг</v>
          </cell>
          <cell r="C28">
            <v>105.3</v>
          </cell>
          <cell r="E28">
            <v>2.7</v>
          </cell>
          <cell r="F28">
            <v>102.6</v>
          </cell>
          <cell r="G28">
            <v>1</v>
          </cell>
          <cell r="H28">
            <v>180</v>
          </cell>
          <cell r="J28">
            <v>2.7</v>
          </cell>
          <cell r="K28">
            <v>0</v>
          </cell>
          <cell r="O28">
            <v>0.54</v>
          </cell>
          <cell r="Q28">
            <v>0</v>
          </cell>
          <cell r="T28">
            <v>189.99999999999997</v>
          </cell>
          <cell r="U28">
            <v>189.99999999999997</v>
          </cell>
          <cell r="V28">
            <v>0.54</v>
          </cell>
          <cell r="W28">
            <v>1.08</v>
          </cell>
          <cell r="X28">
            <v>3.24</v>
          </cell>
          <cell r="Y28">
            <v>3.24</v>
          </cell>
          <cell r="Z28">
            <v>2.7</v>
          </cell>
          <cell r="AA28">
            <v>3.78</v>
          </cell>
          <cell r="AB28" t="str">
            <v>нужно увеличить продажи</v>
          </cell>
          <cell r="AC28">
            <v>0</v>
          </cell>
          <cell r="AD28">
            <v>2.7</v>
          </cell>
          <cell r="AE28">
            <v>0</v>
          </cell>
          <cell r="AF28">
            <v>0</v>
          </cell>
          <cell r="AG28">
            <v>18</v>
          </cell>
        </row>
        <row r="29">
          <cell r="A29" t="str">
            <v>Пельмени Бульмени с говядиной и свининой 5кг Наваристые Горячая штучка ВЕС  ПОКОМ</v>
          </cell>
          <cell r="B29" t="str">
            <v>кг</v>
          </cell>
          <cell r="C29">
            <v>45</v>
          </cell>
          <cell r="F29">
            <v>45</v>
          </cell>
          <cell r="G29">
            <v>1</v>
          </cell>
          <cell r="H29">
            <v>180</v>
          </cell>
          <cell r="K29">
            <v>0</v>
          </cell>
          <cell r="O29">
            <v>0</v>
          </cell>
          <cell r="Q29">
            <v>0</v>
          </cell>
          <cell r="T29" t="e">
            <v>#DIV/0!</v>
          </cell>
          <cell r="U29" t="e">
            <v>#DIV/0!</v>
          </cell>
          <cell r="V29">
            <v>4</v>
          </cell>
          <cell r="W29">
            <v>3</v>
          </cell>
          <cell r="X29">
            <v>3</v>
          </cell>
          <cell r="Y29">
            <v>4</v>
          </cell>
          <cell r="Z29">
            <v>12</v>
          </cell>
          <cell r="AA29">
            <v>0</v>
          </cell>
          <cell r="AB29" t="str">
            <v>нужно увеличить продажи</v>
          </cell>
          <cell r="AC29">
            <v>0</v>
          </cell>
          <cell r="AD29">
            <v>5</v>
          </cell>
          <cell r="AE29">
            <v>0</v>
          </cell>
          <cell r="AF29">
            <v>0</v>
          </cell>
          <cell r="AG29">
            <v>12</v>
          </cell>
        </row>
        <row r="30">
          <cell r="A30" t="str">
            <v>Пельмени Бульмени с говядиной и свининой Горячая шт. 0,9 кг  ПОКОМ</v>
          </cell>
          <cell r="B30" t="str">
            <v>шт</v>
          </cell>
          <cell r="C30">
            <v>-11</v>
          </cell>
          <cell r="F30">
            <v>-11</v>
          </cell>
          <cell r="G30">
            <v>0</v>
          </cell>
          <cell r="H30">
            <v>180</v>
          </cell>
          <cell r="K30">
            <v>0</v>
          </cell>
          <cell r="O30">
            <v>0</v>
          </cell>
          <cell r="V30">
            <v>53.8</v>
          </cell>
          <cell r="W30">
            <v>53.8</v>
          </cell>
          <cell r="X30">
            <v>46.8</v>
          </cell>
          <cell r="Y30">
            <v>45</v>
          </cell>
          <cell r="Z30">
            <v>62</v>
          </cell>
          <cell r="AA30">
            <v>21.8</v>
          </cell>
          <cell r="AB30" t="str">
            <v>ротация на 0,7 / выводим</v>
          </cell>
          <cell r="AC30">
            <v>0</v>
          </cell>
          <cell r="AD30">
            <v>0</v>
          </cell>
          <cell r="AG30">
            <v>0</v>
          </cell>
        </row>
        <row r="31">
          <cell r="A31" t="str">
            <v>Пельмени Бульмени с говядиной и свининой Горячая штучка 0,43  ПОКОМ</v>
          </cell>
          <cell r="B31" t="str">
            <v>шт</v>
          </cell>
          <cell r="D31">
            <v>13</v>
          </cell>
          <cell r="E31">
            <v>2</v>
          </cell>
          <cell r="F31">
            <v>0</v>
          </cell>
          <cell r="G31">
            <v>0</v>
          </cell>
          <cell r="H31">
            <v>180</v>
          </cell>
          <cell r="J31">
            <v>22</v>
          </cell>
          <cell r="K31">
            <v>-20</v>
          </cell>
          <cell r="O31">
            <v>0.4</v>
          </cell>
          <cell r="V31">
            <v>5.4</v>
          </cell>
          <cell r="W31">
            <v>39.6</v>
          </cell>
          <cell r="X31">
            <v>30.8</v>
          </cell>
          <cell r="Y31">
            <v>40.799999999999997</v>
          </cell>
          <cell r="Z31">
            <v>59.2</v>
          </cell>
          <cell r="AA31">
            <v>21</v>
          </cell>
          <cell r="AB31" t="str">
            <v>ротация на 0,4</v>
          </cell>
          <cell r="AC31">
            <v>0</v>
          </cell>
          <cell r="AD31">
            <v>0</v>
          </cell>
          <cell r="AG31">
            <v>0</v>
          </cell>
        </row>
        <row r="32">
          <cell r="A32" t="str">
            <v>Пельмени Бульмени с говядиной и свининой ТМ Горячая штучка. флоу-пак сфера 0,4 кг ПОКОМ</v>
          </cell>
          <cell r="B32" t="str">
            <v>шт</v>
          </cell>
          <cell r="C32">
            <v>560</v>
          </cell>
          <cell r="D32">
            <v>8</v>
          </cell>
          <cell r="E32">
            <v>56</v>
          </cell>
          <cell r="F32">
            <v>501</v>
          </cell>
          <cell r="G32">
            <v>0.4</v>
          </cell>
          <cell r="H32">
            <v>180</v>
          </cell>
          <cell r="J32">
            <v>44</v>
          </cell>
          <cell r="K32">
            <v>12</v>
          </cell>
          <cell r="O32">
            <v>11.2</v>
          </cell>
          <cell r="Q32">
            <v>0</v>
          </cell>
          <cell r="T32">
            <v>44.732142857142861</v>
          </cell>
          <cell r="U32">
            <v>44.732142857142861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 t="str">
            <v>новинка / нужно увеличить продажи</v>
          </cell>
          <cell r="AC32">
            <v>0</v>
          </cell>
          <cell r="AD32">
            <v>16</v>
          </cell>
          <cell r="AE32">
            <v>0</v>
          </cell>
          <cell r="AF32">
            <v>0</v>
          </cell>
          <cell r="AG32">
            <v>12</v>
          </cell>
        </row>
        <row r="33">
          <cell r="A33" t="str">
            <v>Пельмени Бульмени с говядиной и свининой ТМ Горячая штучка. флоу-пак сфера 0,7 кг ПОКОМ</v>
          </cell>
          <cell r="B33" t="str">
            <v>шт</v>
          </cell>
          <cell r="C33">
            <v>374</v>
          </cell>
          <cell r="D33">
            <v>8</v>
          </cell>
          <cell r="E33">
            <v>73</v>
          </cell>
          <cell r="F33">
            <v>302</v>
          </cell>
          <cell r="G33">
            <v>0.7</v>
          </cell>
          <cell r="H33">
            <v>180</v>
          </cell>
          <cell r="J33">
            <v>73</v>
          </cell>
          <cell r="K33">
            <v>0</v>
          </cell>
          <cell r="O33">
            <v>14.6</v>
          </cell>
          <cell r="Q33">
            <v>0</v>
          </cell>
          <cell r="T33">
            <v>20.684931506849317</v>
          </cell>
          <cell r="U33">
            <v>20.684931506849317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 t="str">
            <v>новинка / нужно увеличить продажи</v>
          </cell>
          <cell r="AC33">
            <v>0</v>
          </cell>
          <cell r="AD33">
            <v>10</v>
          </cell>
          <cell r="AE33">
            <v>0</v>
          </cell>
          <cell r="AF33">
            <v>0</v>
          </cell>
          <cell r="AG33">
            <v>12</v>
          </cell>
        </row>
        <row r="34">
          <cell r="A34" t="str">
            <v>Пельмени Бульмени со сливочным маслом Горячая штучка 0,9 кг  ПОКОМ</v>
          </cell>
          <cell r="B34" t="str">
            <v>шт</v>
          </cell>
          <cell r="C34">
            <v>1</v>
          </cell>
          <cell r="D34">
            <v>2</v>
          </cell>
          <cell r="F34">
            <v>3</v>
          </cell>
          <cell r="G34">
            <v>0</v>
          </cell>
          <cell r="H34">
            <v>180</v>
          </cell>
          <cell r="J34">
            <v>14</v>
          </cell>
          <cell r="K34">
            <v>-14</v>
          </cell>
          <cell r="O34">
            <v>0</v>
          </cell>
          <cell r="T34" t="e">
            <v>#DIV/0!</v>
          </cell>
          <cell r="U34" t="e">
            <v>#DIV/0!</v>
          </cell>
          <cell r="V34">
            <v>56.4</v>
          </cell>
          <cell r="W34">
            <v>39.6</v>
          </cell>
          <cell r="X34">
            <v>38.6</v>
          </cell>
          <cell r="Y34">
            <v>0</v>
          </cell>
          <cell r="Z34">
            <v>31</v>
          </cell>
          <cell r="AA34">
            <v>21</v>
          </cell>
          <cell r="AB34" t="str">
            <v>ротация на 0,7</v>
          </cell>
          <cell r="AC34">
            <v>0</v>
          </cell>
          <cell r="AD34">
            <v>0</v>
          </cell>
          <cell r="AG34">
            <v>0</v>
          </cell>
        </row>
        <row r="35">
          <cell r="A35" t="str">
            <v>Пельмени Бульмени со сливочным маслом ТМ Горячая шт. 0,43 кг  ПОКОМ</v>
          </cell>
          <cell r="B35" t="str">
            <v>шт</v>
          </cell>
          <cell r="C35">
            <v>172</v>
          </cell>
          <cell r="D35">
            <v>9</v>
          </cell>
          <cell r="E35">
            <v>4</v>
          </cell>
          <cell r="F35">
            <v>172</v>
          </cell>
          <cell r="G35">
            <v>0</v>
          </cell>
          <cell r="H35">
            <v>180</v>
          </cell>
          <cell r="J35">
            <v>64</v>
          </cell>
          <cell r="K35">
            <v>-60</v>
          </cell>
          <cell r="O35">
            <v>0.8</v>
          </cell>
          <cell r="T35">
            <v>215</v>
          </cell>
          <cell r="U35">
            <v>215</v>
          </cell>
          <cell r="V35">
            <v>36.200000000000003</v>
          </cell>
          <cell r="W35">
            <v>41.6</v>
          </cell>
          <cell r="X35">
            <v>35</v>
          </cell>
          <cell r="Y35">
            <v>46.8</v>
          </cell>
          <cell r="Z35">
            <v>63.6</v>
          </cell>
          <cell r="AA35">
            <v>23.4</v>
          </cell>
          <cell r="AB35" t="str">
            <v>ротация на 0,4 / нужно увеличить продажи</v>
          </cell>
          <cell r="AC35">
            <v>0</v>
          </cell>
          <cell r="AD35">
            <v>0</v>
          </cell>
          <cell r="AG35">
            <v>0</v>
          </cell>
        </row>
        <row r="36">
          <cell r="A36" t="str">
            <v>Пельмени Бульмени со сливочным маслом ТМ Горячая штучка. флоу-пак сфера 0,4 кг. ПОКОМ</v>
          </cell>
          <cell r="B36" t="str">
            <v>шт</v>
          </cell>
          <cell r="C36">
            <v>747</v>
          </cell>
          <cell r="D36">
            <v>22</v>
          </cell>
          <cell r="E36">
            <v>50</v>
          </cell>
          <cell r="F36">
            <v>696</v>
          </cell>
          <cell r="G36">
            <v>0.4</v>
          </cell>
          <cell r="H36">
            <v>180</v>
          </cell>
          <cell r="J36">
            <v>22</v>
          </cell>
          <cell r="K36">
            <v>28</v>
          </cell>
          <cell r="O36">
            <v>10</v>
          </cell>
          <cell r="Q36">
            <v>0</v>
          </cell>
          <cell r="T36">
            <v>69.599999999999994</v>
          </cell>
          <cell r="U36">
            <v>69.599999999999994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 t="str">
            <v>новинка / нужно увеличить продажи</v>
          </cell>
          <cell r="AC36">
            <v>0</v>
          </cell>
          <cell r="AD36">
            <v>16</v>
          </cell>
          <cell r="AE36">
            <v>0</v>
          </cell>
          <cell r="AF36">
            <v>0</v>
          </cell>
          <cell r="AG36">
            <v>12</v>
          </cell>
        </row>
        <row r="37">
          <cell r="A37" t="str">
            <v>Пельмени Бульмени со сливочным маслом ТМ Горячая штучка.флоу-пак сфера 0,7 кг. ПОКОМ</v>
          </cell>
          <cell r="B37" t="str">
            <v>шт</v>
          </cell>
          <cell r="C37">
            <v>393</v>
          </cell>
          <cell r="D37">
            <v>9</v>
          </cell>
          <cell r="E37">
            <v>56</v>
          </cell>
          <cell r="F37">
            <v>342</v>
          </cell>
          <cell r="G37">
            <v>0.7</v>
          </cell>
          <cell r="H37">
            <v>180</v>
          </cell>
          <cell r="J37">
            <v>47</v>
          </cell>
          <cell r="K37">
            <v>9</v>
          </cell>
          <cell r="O37">
            <v>11.2</v>
          </cell>
          <cell r="Q37">
            <v>0</v>
          </cell>
          <cell r="T37">
            <v>30.535714285714288</v>
          </cell>
          <cell r="U37">
            <v>30.535714285714288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 t="str">
            <v>новинка / нужно увеличить продажи</v>
          </cell>
          <cell r="AC37">
            <v>0</v>
          </cell>
          <cell r="AD37">
            <v>10</v>
          </cell>
          <cell r="AE37">
            <v>0</v>
          </cell>
          <cell r="AF37">
            <v>0</v>
          </cell>
          <cell r="AG37">
            <v>12</v>
          </cell>
        </row>
        <row r="38">
          <cell r="A38" t="str">
            <v>Пельмени Медвежьи ушки с фермерскими сливками 0,4 кг. ТМ Стародворье ПОКОМ</v>
          </cell>
          <cell r="B38" t="str">
            <v>шт</v>
          </cell>
          <cell r="C38">
            <v>322</v>
          </cell>
          <cell r="D38">
            <v>1</v>
          </cell>
          <cell r="E38">
            <v>8</v>
          </cell>
          <cell r="F38">
            <v>307</v>
          </cell>
          <cell r="G38">
            <v>0.4</v>
          </cell>
          <cell r="H38">
            <v>180</v>
          </cell>
          <cell r="J38">
            <v>8</v>
          </cell>
          <cell r="K38">
            <v>0</v>
          </cell>
          <cell r="O38">
            <v>1.6</v>
          </cell>
          <cell r="Q38">
            <v>0</v>
          </cell>
          <cell r="T38">
            <v>191.875</v>
          </cell>
          <cell r="U38">
            <v>191.875</v>
          </cell>
          <cell r="V38">
            <v>11.2</v>
          </cell>
          <cell r="W38">
            <v>9.4</v>
          </cell>
          <cell r="X38">
            <v>12.2</v>
          </cell>
          <cell r="Y38">
            <v>8.1999999999999993</v>
          </cell>
          <cell r="Z38">
            <v>18.8</v>
          </cell>
          <cell r="AA38">
            <v>0.8</v>
          </cell>
          <cell r="AB38" t="str">
            <v>нужно увеличить продажи</v>
          </cell>
          <cell r="AC38">
            <v>0</v>
          </cell>
          <cell r="AD38">
            <v>16</v>
          </cell>
          <cell r="AE38">
            <v>0</v>
          </cell>
          <cell r="AF38">
            <v>0</v>
          </cell>
          <cell r="AG38">
            <v>12</v>
          </cell>
        </row>
        <row r="39">
          <cell r="A39" t="str">
            <v>Пельмени Медвежьи ушки с фермерскими сливками 0,7кг  ПОКОМ</v>
          </cell>
          <cell r="B39" t="str">
            <v>шт</v>
          </cell>
          <cell r="G39">
            <v>0.7</v>
          </cell>
          <cell r="H39">
            <v>180</v>
          </cell>
          <cell r="J39">
            <v>4</v>
          </cell>
          <cell r="K39">
            <v>-4</v>
          </cell>
          <cell r="O39">
            <v>0</v>
          </cell>
          <cell r="P39">
            <v>80</v>
          </cell>
          <cell r="Q39">
            <v>96</v>
          </cell>
          <cell r="R39">
            <v>80</v>
          </cell>
          <cell r="T39" t="e">
            <v>#DIV/0!</v>
          </cell>
          <cell r="U39" t="e">
            <v>#DIV/0!</v>
          </cell>
          <cell r="V39">
            <v>0</v>
          </cell>
          <cell r="W39">
            <v>0</v>
          </cell>
          <cell r="X39">
            <v>1.2</v>
          </cell>
          <cell r="Y39">
            <v>2.6</v>
          </cell>
          <cell r="Z39">
            <v>2.6</v>
          </cell>
          <cell r="AA39">
            <v>2.2000000000000002</v>
          </cell>
          <cell r="AC39">
            <v>56</v>
          </cell>
          <cell r="AD39">
            <v>8</v>
          </cell>
          <cell r="AE39">
            <v>12</v>
          </cell>
          <cell r="AF39">
            <v>67.199999999999989</v>
          </cell>
          <cell r="AG39">
            <v>12</v>
          </cell>
        </row>
        <row r="40">
          <cell r="A40" t="str">
            <v>Пельмени Медвежьи ушки с фермерской свининой и говядиной Малые 0,7кг  ПОКОМ</v>
          </cell>
          <cell r="B40" t="str">
            <v>шт</v>
          </cell>
          <cell r="C40">
            <v>10</v>
          </cell>
          <cell r="D40">
            <v>1</v>
          </cell>
          <cell r="E40">
            <v>12</v>
          </cell>
          <cell r="F40">
            <v>-1</v>
          </cell>
          <cell r="G40">
            <v>0</v>
          </cell>
          <cell r="H40">
            <v>180</v>
          </cell>
          <cell r="J40">
            <v>14</v>
          </cell>
          <cell r="K40">
            <v>-2</v>
          </cell>
          <cell r="O40">
            <v>2.4</v>
          </cell>
          <cell r="V40">
            <v>1.8</v>
          </cell>
          <cell r="W40">
            <v>2.4</v>
          </cell>
          <cell r="X40">
            <v>1.8</v>
          </cell>
          <cell r="Y40">
            <v>3</v>
          </cell>
          <cell r="Z40">
            <v>2.8</v>
          </cell>
          <cell r="AA40">
            <v>3.2</v>
          </cell>
          <cell r="AB40" t="str">
            <v>нет потребности</v>
          </cell>
          <cell r="AC40">
            <v>0</v>
          </cell>
          <cell r="AD40">
            <v>0</v>
          </cell>
          <cell r="AG40">
            <v>0</v>
          </cell>
        </row>
        <row r="41">
          <cell r="A41" t="str">
            <v>Пельмени Мясорубские ТМ Стародворье фоупак равиоли 0,7 кг  ПОКОМ</v>
          </cell>
          <cell r="B41" t="str">
            <v>шт</v>
          </cell>
          <cell r="C41">
            <v>421</v>
          </cell>
          <cell r="D41">
            <v>9</v>
          </cell>
          <cell r="E41">
            <v>60</v>
          </cell>
          <cell r="F41">
            <v>370</v>
          </cell>
          <cell r="G41">
            <v>0.7</v>
          </cell>
          <cell r="H41">
            <v>180</v>
          </cell>
          <cell r="J41">
            <v>60</v>
          </cell>
          <cell r="K41">
            <v>0</v>
          </cell>
          <cell r="O41">
            <v>12</v>
          </cell>
          <cell r="Q41">
            <v>0</v>
          </cell>
          <cell r="T41">
            <v>30.833333333333332</v>
          </cell>
          <cell r="U41">
            <v>30.833333333333332</v>
          </cell>
          <cell r="V41">
            <v>30.4</v>
          </cell>
          <cell r="W41">
            <v>22</v>
          </cell>
          <cell r="X41">
            <v>28.2</v>
          </cell>
          <cell r="Y41">
            <v>30.6</v>
          </cell>
          <cell r="Z41">
            <v>50.2</v>
          </cell>
          <cell r="AA41">
            <v>12</v>
          </cell>
          <cell r="AB41" t="str">
            <v>нужно увеличить продажи</v>
          </cell>
          <cell r="AC41">
            <v>0</v>
          </cell>
          <cell r="AD41">
            <v>8</v>
          </cell>
          <cell r="AE41">
            <v>0</v>
          </cell>
          <cell r="AF41">
            <v>0</v>
          </cell>
          <cell r="AG41">
            <v>12</v>
          </cell>
        </row>
        <row r="42">
          <cell r="A42" t="str">
            <v>Пельмени Отборные из свинины и говядины 0,9 кг ТМ Стародворье ТС Медвежье ушко  ПОКОМ</v>
          </cell>
          <cell r="B42" t="str">
            <v>шт</v>
          </cell>
          <cell r="C42">
            <v>191</v>
          </cell>
          <cell r="D42">
            <v>5</v>
          </cell>
          <cell r="E42">
            <v>22</v>
          </cell>
          <cell r="F42">
            <v>171</v>
          </cell>
          <cell r="G42">
            <v>0.9</v>
          </cell>
          <cell r="H42">
            <v>180</v>
          </cell>
          <cell r="J42">
            <v>26</v>
          </cell>
          <cell r="K42">
            <v>-4</v>
          </cell>
          <cell r="O42">
            <v>4.4000000000000004</v>
          </cell>
          <cell r="Q42">
            <v>0</v>
          </cell>
          <cell r="T42">
            <v>38.86363636363636</v>
          </cell>
          <cell r="U42">
            <v>38.86363636363636</v>
          </cell>
          <cell r="V42">
            <v>2</v>
          </cell>
          <cell r="W42">
            <v>5.2</v>
          </cell>
          <cell r="X42">
            <v>3.8</v>
          </cell>
          <cell r="Y42">
            <v>5.4</v>
          </cell>
          <cell r="Z42">
            <v>9.6</v>
          </cell>
          <cell r="AA42">
            <v>2.8</v>
          </cell>
          <cell r="AB42" t="str">
            <v>нужно увеличить продажи</v>
          </cell>
          <cell r="AC42">
            <v>0</v>
          </cell>
          <cell r="AD42">
            <v>8</v>
          </cell>
          <cell r="AE42">
            <v>0</v>
          </cell>
          <cell r="AF42">
            <v>0</v>
          </cell>
          <cell r="AG42">
            <v>12</v>
          </cell>
        </row>
        <row r="43">
          <cell r="A43" t="str">
            <v>Пельмени Отборные с говядиной 0,43 кг ТМ Стародворье ТС Медвежье ушко</v>
          </cell>
          <cell r="B43" t="str">
            <v>шт</v>
          </cell>
          <cell r="C43">
            <v>146</v>
          </cell>
          <cell r="D43">
            <v>1</v>
          </cell>
          <cell r="E43">
            <v>16</v>
          </cell>
          <cell r="F43">
            <v>131</v>
          </cell>
          <cell r="G43">
            <v>0.43</v>
          </cell>
          <cell r="H43">
            <v>180</v>
          </cell>
          <cell r="J43">
            <v>16</v>
          </cell>
          <cell r="K43">
            <v>0</v>
          </cell>
          <cell r="O43">
            <v>3.2</v>
          </cell>
          <cell r="Q43">
            <v>0</v>
          </cell>
          <cell r="T43">
            <v>40.9375</v>
          </cell>
          <cell r="U43">
            <v>40.9375</v>
          </cell>
          <cell r="V43">
            <v>2</v>
          </cell>
          <cell r="W43">
            <v>2</v>
          </cell>
          <cell r="X43">
            <v>3</v>
          </cell>
          <cell r="Y43">
            <v>1.4</v>
          </cell>
          <cell r="Z43">
            <v>7.4</v>
          </cell>
          <cell r="AA43">
            <v>0</v>
          </cell>
          <cell r="AB43" t="str">
            <v>нужно увеличить продажи</v>
          </cell>
          <cell r="AC43">
            <v>0</v>
          </cell>
          <cell r="AD43">
            <v>16</v>
          </cell>
          <cell r="AE43">
            <v>0</v>
          </cell>
          <cell r="AF43">
            <v>0</v>
          </cell>
          <cell r="AG43">
            <v>12</v>
          </cell>
        </row>
        <row r="44">
          <cell r="A44" t="str">
            <v>Пельмени Отборные с говядиной 0,9 кг НОВА ТМ Стародворье ТС Медвежье ушко  ПОКОМ</v>
          </cell>
          <cell r="B44" t="str">
            <v>шт</v>
          </cell>
          <cell r="G44">
            <v>0.9</v>
          </cell>
          <cell r="H44">
            <v>180</v>
          </cell>
          <cell r="K44">
            <v>0</v>
          </cell>
          <cell r="O44">
            <v>0</v>
          </cell>
          <cell r="P44">
            <v>80</v>
          </cell>
          <cell r="Q44">
            <v>96</v>
          </cell>
          <cell r="R44">
            <v>80</v>
          </cell>
          <cell r="T44" t="e">
            <v>#DIV/0!</v>
          </cell>
          <cell r="U44" t="e">
            <v>#DIV/0!</v>
          </cell>
          <cell r="V44">
            <v>2.6</v>
          </cell>
          <cell r="W44">
            <v>5.2</v>
          </cell>
          <cell r="X44">
            <v>6</v>
          </cell>
          <cell r="Y44">
            <v>6.8</v>
          </cell>
          <cell r="Z44">
            <v>8.1999999999999993</v>
          </cell>
          <cell r="AA44">
            <v>3.2</v>
          </cell>
          <cell r="AC44">
            <v>72</v>
          </cell>
          <cell r="AD44">
            <v>8</v>
          </cell>
          <cell r="AE44">
            <v>12</v>
          </cell>
          <cell r="AF44">
            <v>86.4</v>
          </cell>
          <cell r="AG44">
            <v>12</v>
          </cell>
        </row>
        <row r="45">
          <cell r="A45" t="str">
            <v>Пельмени Отборные с говядиной и свининой 0,43 кг ТМ Стародворье ТС Медвежье ушко</v>
          </cell>
          <cell r="B45" t="str">
            <v>шт</v>
          </cell>
          <cell r="C45">
            <v>139</v>
          </cell>
          <cell r="D45">
            <v>3</v>
          </cell>
          <cell r="E45">
            <v>21</v>
          </cell>
          <cell r="F45">
            <v>118</v>
          </cell>
          <cell r="G45">
            <v>0.43</v>
          </cell>
          <cell r="H45">
            <v>180</v>
          </cell>
          <cell r="J45">
            <v>21</v>
          </cell>
          <cell r="K45">
            <v>0</v>
          </cell>
          <cell r="O45">
            <v>4.2</v>
          </cell>
          <cell r="Q45">
            <v>0</v>
          </cell>
          <cell r="T45">
            <v>28.095238095238095</v>
          </cell>
          <cell r="U45">
            <v>28.095238095238095</v>
          </cell>
          <cell r="V45">
            <v>1.4</v>
          </cell>
          <cell r="W45">
            <v>4.5999999999999996</v>
          </cell>
          <cell r="X45">
            <v>5.8</v>
          </cell>
          <cell r="Y45">
            <v>6.4</v>
          </cell>
          <cell r="Z45">
            <v>6.6</v>
          </cell>
          <cell r="AA45">
            <v>3</v>
          </cell>
          <cell r="AB45" t="str">
            <v>нужно увеличить продажи</v>
          </cell>
          <cell r="AC45">
            <v>0</v>
          </cell>
          <cell r="AD45">
            <v>16</v>
          </cell>
          <cell r="AE45">
            <v>0</v>
          </cell>
          <cell r="AF45">
            <v>0</v>
          </cell>
          <cell r="AG45">
            <v>12</v>
          </cell>
        </row>
        <row r="46">
          <cell r="A46" t="str">
            <v>Пельмени Со свининой и говядиной ТМ Особый рецепт Любимая ложка 1,0 кг  ПОКОМ</v>
          </cell>
          <cell r="B46" t="str">
            <v>шт</v>
          </cell>
          <cell r="C46">
            <v>108</v>
          </cell>
          <cell r="D46">
            <v>1</v>
          </cell>
          <cell r="E46">
            <v>40</v>
          </cell>
          <cell r="F46">
            <v>68</v>
          </cell>
          <cell r="G46">
            <v>1</v>
          </cell>
          <cell r="H46">
            <v>180</v>
          </cell>
          <cell r="J46">
            <v>41</v>
          </cell>
          <cell r="K46">
            <v>-1</v>
          </cell>
          <cell r="O46">
            <v>8</v>
          </cell>
          <cell r="P46">
            <v>92</v>
          </cell>
          <cell r="Q46">
            <v>120</v>
          </cell>
          <cell r="R46">
            <v>92</v>
          </cell>
          <cell r="T46">
            <v>23.5</v>
          </cell>
          <cell r="U46">
            <v>8.5</v>
          </cell>
          <cell r="V46">
            <v>4</v>
          </cell>
          <cell r="W46">
            <v>4.8</v>
          </cell>
          <cell r="X46">
            <v>3.8</v>
          </cell>
          <cell r="Y46">
            <v>6.8</v>
          </cell>
          <cell r="Z46">
            <v>7</v>
          </cell>
          <cell r="AA46">
            <v>5.2</v>
          </cell>
          <cell r="AC46">
            <v>92</v>
          </cell>
          <cell r="AD46">
            <v>5</v>
          </cell>
          <cell r="AE46">
            <v>24</v>
          </cell>
          <cell r="AF46">
            <v>120</v>
          </cell>
          <cell r="AG46">
            <v>12</v>
          </cell>
        </row>
        <row r="47">
          <cell r="A47" t="str">
            <v>Пирожки с мясом 3,7кг ВЕС ТМ Зареченские  ПОКОМ</v>
          </cell>
          <cell r="B47" t="str">
            <v>кг</v>
          </cell>
          <cell r="C47">
            <v>88.8</v>
          </cell>
          <cell r="E47">
            <v>7.4</v>
          </cell>
          <cell r="F47">
            <v>81.400000000000006</v>
          </cell>
          <cell r="G47">
            <v>1</v>
          </cell>
          <cell r="H47">
            <v>180</v>
          </cell>
          <cell r="J47">
            <v>7.4</v>
          </cell>
          <cell r="K47">
            <v>0</v>
          </cell>
          <cell r="O47">
            <v>1.48</v>
          </cell>
          <cell r="Q47">
            <v>0</v>
          </cell>
          <cell r="T47">
            <v>55.000000000000007</v>
          </cell>
          <cell r="U47">
            <v>55.000000000000007</v>
          </cell>
          <cell r="V47">
            <v>2.2200000000000002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 t="str">
            <v>нужно увеличить продажи</v>
          </cell>
          <cell r="AC47">
            <v>0</v>
          </cell>
          <cell r="AD47">
            <v>3.7</v>
          </cell>
          <cell r="AE47">
            <v>0</v>
          </cell>
          <cell r="AF47">
            <v>0</v>
          </cell>
          <cell r="AG47">
            <v>14</v>
          </cell>
        </row>
        <row r="48">
          <cell r="A48" t="str">
            <v>Хотстеры ТМ Горячая штучка ТС Хотстеры 0,25 кг зам  ПОКОМ</v>
          </cell>
          <cell r="B48" t="str">
            <v>шт</v>
          </cell>
          <cell r="C48">
            <v>1048</v>
          </cell>
          <cell r="D48">
            <v>13</v>
          </cell>
          <cell r="E48">
            <v>181</v>
          </cell>
          <cell r="F48">
            <v>870</v>
          </cell>
          <cell r="G48">
            <v>0.25</v>
          </cell>
          <cell r="H48">
            <v>180</v>
          </cell>
          <cell r="J48">
            <v>181</v>
          </cell>
          <cell r="K48">
            <v>0</v>
          </cell>
          <cell r="O48">
            <v>36.200000000000003</v>
          </cell>
          <cell r="Q48">
            <v>0</v>
          </cell>
          <cell r="T48">
            <v>24.033149171270715</v>
          </cell>
          <cell r="U48">
            <v>24.033149171270715</v>
          </cell>
          <cell r="V48">
            <v>77.400000000000006</v>
          </cell>
          <cell r="W48">
            <v>33.799999999999997</v>
          </cell>
          <cell r="X48">
            <v>68.400000000000006</v>
          </cell>
          <cell r="Y48">
            <v>72.2</v>
          </cell>
          <cell r="Z48">
            <v>95.2</v>
          </cell>
          <cell r="AA48">
            <v>33.799999999999997</v>
          </cell>
          <cell r="AB48" t="str">
            <v>нужно увеличить продажи</v>
          </cell>
          <cell r="AC48">
            <v>0</v>
          </cell>
          <cell r="AD48">
            <v>12</v>
          </cell>
          <cell r="AE48">
            <v>0</v>
          </cell>
          <cell r="AF48">
            <v>0</v>
          </cell>
          <cell r="AG48">
            <v>14</v>
          </cell>
        </row>
        <row r="49">
          <cell r="A49" t="str">
            <v>Хрустящие крылышки ТМ Горячая штучка 0,3 кг зам  ПОКОМ</v>
          </cell>
          <cell r="B49" t="str">
            <v>шт</v>
          </cell>
          <cell r="C49">
            <v>497</v>
          </cell>
          <cell r="D49">
            <v>11</v>
          </cell>
          <cell r="E49">
            <v>94</v>
          </cell>
          <cell r="F49">
            <v>407</v>
          </cell>
          <cell r="G49">
            <v>0.3</v>
          </cell>
          <cell r="H49">
            <v>180</v>
          </cell>
          <cell r="J49">
            <v>99</v>
          </cell>
          <cell r="K49">
            <v>-5</v>
          </cell>
          <cell r="O49">
            <v>18.8</v>
          </cell>
          <cell r="Q49">
            <v>0</v>
          </cell>
          <cell r="T49">
            <v>21.648936170212764</v>
          </cell>
          <cell r="U49">
            <v>21.648936170212764</v>
          </cell>
          <cell r="V49">
            <v>35.200000000000003</v>
          </cell>
          <cell r="W49">
            <v>34.4</v>
          </cell>
          <cell r="X49">
            <v>34</v>
          </cell>
          <cell r="Y49">
            <v>37.799999999999997</v>
          </cell>
          <cell r="Z49">
            <v>67.8</v>
          </cell>
          <cell r="AA49">
            <v>20</v>
          </cell>
          <cell r="AB49" t="str">
            <v>нужно увеличить продажи</v>
          </cell>
          <cell r="AC49">
            <v>0</v>
          </cell>
          <cell r="AD49">
            <v>12</v>
          </cell>
          <cell r="AE49">
            <v>0</v>
          </cell>
          <cell r="AF49">
            <v>0</v>
          </cell>
          <cell r="AG49">
            <v>14</v>
          </cell>
        </row>
        <row r="50">
          <cell r="A50" t="str">
            <v>Хрустящие крылышки ТМ Зареченские ТС Зареченские продукты. ВЕС ПОКОМ</v>
          </cell>
          <cell r="B50" t="str">
            <v>кг</v>
          </cell>
          <cell r="C50">
            <v>126</v>
          </cell>
          <cell r="E50">
            <v>11.5</v>
          </cell>
          <cell r="F50">
            <v>114.5</v>
          </cell>
          <cell r="G50">
            <v>1</v>
          </cell>
          <cell r="H50">
            <v>180</v>
          </cell>
          <cell r="J50">
            <v>11.5</v>
          </cell>
          <cell r="K50">
            <v>0</v>
          </cell>
          <cell r="O50">
            <v>2.2999999999999998</v>
          </cell>
          <cell r="Q50">
            <v>0</v>
          </cell>
          <cell r="T50">
            <v>49.782608695652179</v>
          </cell>
          <cell r="U50">
            <v>49.782608695652179</v>
          </cell>
          <cell r="V50">
            <v>1.08</v>
          </cell>
          <cell r="W50">
            <v>2.88</v>
          </cell>
          <cell r="X50">
            <v>4.68</v>
          </cell>
          <cell r="Y50">
            <v>4.32</v>
          </cell>
          <cell r="Z50">
            <v>4.32</v>
          </cell>
          <cell r="AA50">
            <v>4.32</v>
          </cell>
          <cell r="AB50" t="str">
            <v>нужно увеличить продажи</v>
          </cell>
          <cell r="AC50">
            <v>0</v>
          </cell>
          <cell r="AD50">
            <v>1.8</v>
          </cell>
          <cell r="AE50">
            <v>0</v>
          </cell>
          <cell r="AF50">
            <v>0</v>
          </cell>
          <cell r="AG50">
            <v>18</v>
          </cell>
        </row>
        <row r="51">
          <cell r="A51" t="str">
            <v>Хрустящие крылышки острые к пиву ТМ Горячая штучка 0,3кг зам  ПОКОМ</v>
          </cell>
          <cell r="B51" t="str">
            <v>шт</v>
          </cell>
          <cell r="C51">
            <v>390</v>
          </cell>
          <cell r="D51">
            <v>4</v>
          </cell>
          <cell r="E51">
            <v>68</v>
          </cell>
          <cell r="F51">
            <v>323</v>
          </cell>
          <cell r="G51">
            <v>0.3</v>
          </cell>
          <cell r="H51">
            <v>180</v>
          </cell>
          <cell r="J51">
            <v>70</v>
          </cell>
          <cell r="K51">
            <v>-2</v>
          </cell>
          <cell r="O51">
            <v>13.6</v>
          </cell>
          <cell r="Q51">
            <v>0</v>
          </cell>
          <cell r="T51">
            <v>23.75</v>
          </cell>
          <cell r="U51">
            <v>23.75</v>
          </cell>
          <cell r="V51">
            <v>20.2</v>
          </cell>
          <cell r="W51">
            <v>10.199999999999999</v>
          </cell>
          <cell r="X51">
            <v>36.799999999999997</v>
          </cell>
          <cell r="Y51">
            <v>20.2</v>
          </cell>
          <cell r="Z51">
            <v>20.399999999999999</v>
          </cell>
          <cell r="AA51">
            <v>18.399999999999999</v>
          </cell>
          <cell r="AB51" t="str">
            <v>нужно увеличить продажи</v>
          </cell>
          <cell r="AC51">
            <v>0</v>
          </cell>
          <cell r="AD51">
            <v>12</v>
          </cell>
          <cell r="AE51">
            <v>0</v>
          </cell>
          <cell r="AF51">
            <v>0</v>
          </cell>
          <cell r="AG51">
            <v>14</v>
          </cell>
        </row>
        <row r="52">
          <cell r="A52" t="str">
            <v>Чебупай сочное яблоко ТМ Горячая штучка 0,2 кг зам.  ПОКОМ</v>
          </cell>
          <cell r="B52" t="str">
            <v>шт</v>
          </cell>
          <cell r="C52">
            <v>236</v>
          </cell>
          <cell r="D52">
            <v>4</v>
          </cell>
          <cell r="E52">
            <v>9</v>
          </cell>
          <cell r="F52">
            <v>231</v>
          </cell>
          <cell r="G52">
            <v>0.2</v>
          </cell>
          <cell r="H52">
            <v>365</v>
          </cell>
          <cell r="J52">
            <v>9</v>
          </cell>
          <cell r="K52">
            <v>0</v>
          </cell>
          <cell r="O52">
            <v>1.8</v>
          </cell>
          <cell r="Q52">
            <v>0</v>
          </cell>
          <cell r="T52">
            <v>128.33333333333334</v>
          </cell>
          <cell r="U52">
            <v>128.33333333333334</v>
          </cell>
          <cell r="V52">
            <v>11.6</v>
          </cell>
          <cell r="W52">
            <v>5</v>
          </cell>
          <cell r="X52">
            <v>4.8</v>
          </cell>
          <cell r="Y52">
            <v>9.4</v>
          </cell>
          <cell r="Z52">
            <v>14</v>
          </cell>
          <cell r="AA52">
            <v>6.4</v>
          </cell>
          <cell r="AB52" t="str">
            <v>нужно увеличить продажи</v>
          </cell>
          <cell r="AC52">
            <v>0</v>
          </cell>
          <cell r="AD52">
            <v>6</v>
          </cell>
          <cell r="AE52">
            <v>0</v>
          </cell>
          <cell r="AF52">
            <v>0</v>
          </cell>
          <cell r="AG52">
            <v>10</v>
          </cell>
        </row>
        <row r="53">
          <cell r="A53" t="str">
            <v>Чебупай спелая вишня ТМ Горячая штучка 0,2 кг зам.  ПОКОМ</v>
          </cell>
          <cell r="B53" t="str">
            <v>шт</v>
          </cell>
          <cell r="C53">
            <v>145</v>
          </cell>
          <cell r="E53">
            <v>3</v>
          </cell>
          <cell r="F53">
            <v>142</v>
          </cell>
          <cell r="G53">
            <v>0.2</v>
          </cell>
          <cell r="H53">
            <v>365</v>
          </cell>
          <cell r="J53">
            <v>3</v>
          </cell>
          <cell r="K53">
            <v>0</v>
          </cell>
          <cell r="O53">
            <v>0.6</v>
          </cell>
          <cell r="Q53">
            <v>0</v>
          </cell>
          <cell r="T53">
            <v>236.66666666666669</v>
          </cell>
          <cell r="U53">
            <v>236.66666666666669</v>
          </cell>
          <cell r="V53">
            <v>11</v>
          </cell>
          <cell r="W53">
            <v>8</v>
          </cell>
          <cell r="X53">
            <v>6</v>
          </cell>
          <cell r="Y53">
            <v>0</v>
          </cell>
          <cell r="Z53">
            <v>6</v>
          </cell>
          <cell r="AA53">
            <v>6.8</v>
          </cell>
          <cell r="AB53" t="str">
            <v>нужно увеличить продажи</v>
          </cell>
          <cell r="AC53">
            <v>0</v>
          </cell>
          <cell r="AD53">
            <v>6</v>
          </cell>
          <cell r="AE53">
            <v>0</v>
          </cell>
          <cell r="AF53">
            <v>0</v>
          </cell>
          <cell r="AG53">
            <v>10</v>
          </cell>
        </row>
        <row r="54">
          <cell r="A54" t="str">
            <v>Чебупели Курочка гриль ТМ Горячая штучка, 0,3 кг зам  ПОКОМ</v>
          </cell>
          <cell r="B54" t="str">
            <v>шт</v>
          </cell>
          <cell r="C54">
            <v>1563</v>
          </cell>
          <cell r="D54">
            <v>3</v>
          </cell>
          <cell r="E54">
            <v>1337</v>
          </cell>
          <cell r="F54">
            <v>228</v>
          </cell>
          <cell r="G54">
            <v>0.3</v>
          </cell>
          <cell r="H54">
            <v>180</v>
          </cell>
          <cell r="J54">
            <v>1337</v>
          </cell>
          <cell r="K54">
            <v>0</v>
          </cell>
          <cell r="O54">
            <v>267.39999999999998</v>
          </cell>
          <cell r="P54">
            <v>5120</v>
          </cell>
          <cell r="Q54">
            <v>5096</v>
          </cell>
          <cell r="R54">
            <v>5120</v>
          </cell>
          <cell r="T54">
            <v>19.910246821241586</v>
          </cell>
          <cell r="U54">
            <v>0.85265519820493652</v>
          </cell>
          <cell r="V54">
            <v>158.6</v>
          </cell>
          <cell r="W54">
            <v>255</v>
          </cell>
          <cell r="X54">
            <v>91.2</v>
          </cell>
          <cell r="Y54">
            <v>171.4</v>
          </cell>
          <cell r="Z54">
            <v>174.4</v>
          </cell>
          <cell r="AA54">
            <v>1</v>
          </cell>
          <cell r="AC54">
            <v>1536</v>
          </cell>
          <cell r="AD54">
            <v>14</v>
          </cell>
          <cell r="AE54">
            <v>364</v>
          </cell>
          <cell r="AF54">
            <v>1528.8</v>
          </cell>
          <cell r="AG54">
            <v>14</v>
          </cell>
        </row>
        <row r="55">
          <cell r="A55" t="str">
            <v>Чебупицца Пепперони ТМ Горячая штучка ТС Чебупицца 0.25кг зам  ПОКОМ</v>
          </cell>
          <cell r="B55" t="str">
            <v>шт</v>
          </cell>
          <cell r="C55">
            <v>1376</v>
          </cell>
          <cell r="D55">
            <v>9</v>
          </cell>
          <cell r="E55">
            <v>339</v>
          </cell>
          <cell r="F55">
            <v>1036</v>
          </cell>
          <cell r="G55">
            <v>0.25</v>
          </cell>
          <cell r="H55">
            <v>180</v>
          </cell>
          <cell r="J55">
            <v>339</v>
          </cell>
          <cell r="K55">
            <v>0</v>
          </cell>
          <cell r="O55">
            <v>67.8</v>
          </cell>
          <cell r="P55">
            <v>320</v>
          </cell>
          <cell r="Q55">
            <v>336</v>
          </cell>
          <cell r="R55">
            <v>320</v>
          </cell>
          <cell r="T55">
            <v>20.235988200589972</v>
          </cell>
          <cell r="U55">
            <v>15.280235988200591</v>
          </cell>
          <cell r="V55">
            <v>104</v>
          </cell>
          <cell r="W55">
            <v>70.599999999999994</v>
          </cell>
          <cell r="X55">
            <v>93.6</v>
          </cell>
          <cell r="Y55">
            <v>84.6</v>
          </cell>
          <cell r="Z55">
            <v>124.2</v>
          </cell>
          <cell r="AA55">
            <v>77.2</v>
          </cell>
          <cell r="AC55">
            <v>80</v>
          </cell>
          <cell r="AD55">
            <v>12</v>
          </cell>
          <cell r="AE55">
            <v>28</v>
          </cell>
          <cell r="AF55">
            <v>84</v>
          </cell>
          <cell r="AG55">
            <v>14</v>
          </cell>
        </row>
        <row r="56">
          <cell r="A56" t="str">
            <v>Чебупицца курочка по-итальянски Горячая штучка 0,25 кг зам  ПОКОМ</v>
          </cell>
          <cell r="B56" t="str">
            <v>шт</v>
          </cell>
          <cell r="C56">
            <v>1228</v>
          </cell>
          <cell r="D56">
            <v>12</v>
          </cell>
          <cell r="E56">
            <v>218</v>
          </cell>
          <cell r="F56">
            <v>1005</v>
          </cell>
          <cell r="G56">
            <v>0.25</v>
          </cell>
          <cell r="H56">
            <v>180</v>
          </cell>
          <cell r="J56">
            <v>220</v>
          </cell>
          <cell r="K56">
            <v>-2</v>
          </cell>
          <cell r="O56">
            <v>43.6</v>
          </cell>
          <cell r="Q56">
            <v>0</v>
          </cell>
          <cell r="T56">
            <v>23.050458715596328</v>
          </cell>
          <cell r="U56">
            <v>23.050458715596328</v>
          </cell>
          <cell r="V56">
            <v>91.6</v>
          </cell>
          <cell r="W56">
            <v>62.6</v>
          </cell>
          <cell r="X56">
            <v>86.8</v>
          </cell>
          <cell r="Y56">
            <v>72.8</v>
          </cell>
          <cell r="Z56">
            <v>111</v>
          </cell>
          <cell r="AA56">
            <v>30</v>
          </cell>
          <cell r="AB56" t="str">
            <v>нужно увеличить продажи</v>
          </cell>
          <cell r="AC56">
            <v>0</v>
          </cell>
          <cell r="AD56">
            <v>12</v>
          </cell>
          <cell r="AE56">
            <v>0</v>
          </cell>
          <cell r="AF56">
            <v>0</v>
          </cell>
          <cell r="AG56">
            <v>14</v>
          </cell>
        </row>
        <row r="57">
          <cell r="A57" t="str">
            <v>Чебуреки Мясные вес 2,7  ПОКОМ</v>
          </cell>
          <cell r="B57" t="str">
            <v>кг</v>
          </cell>
          <cell r="C57">
            <v>94.5</v>
          </cell>
          <cell r="D57">
            <v>2.7</v>
          </cell>
          <cell r="E57">
            <v>21.6</v>
          </cell>
          <cell r="F57">
            <v>72.900000000000006</v>
          </cell>
          <cell r="G57">
            <v>1</v>
          </cell>
          <cell r="H57">
            <v>180</v>
          </cell>
          <cell r="J57">
            <v>24.3</v>
          </cell>
          <cell r="K57">
            <v>-2.6999999999999993</v>
          </cell>
          <cell r="O57">
            <v>4.32</v>
          </cell>
          <cell r="P57">
            <v>35.099999999999994</v>
          </cell>
          <cell r="Q57">
            <v>37.800000000000004</v>
          </cell>
          <cell r="R57">
            <v>38</v>
          </cell>
          <cell r="T57">
            <v>25.625000000000004</v>
          </cell>
          <cell r="U57">
            <v>16.875</v>
          </cell>
          <cell r="V57">
            <v>2.16</v>
          </cell>
          <cell r="W57">
            <v>9.4599999999999991</v>
          </cell>
          <cell r="X57">
            <v>10.8</v>
          </cell>
          <cell r="Y57">
            <v>9.92</v>
          </cell>
          <cell r="Z57">
            <v>11.88</v>
          </cell>
          <cell r="AA57">
            <v>5.94</v>
          </cell>
          <cell r="AC57">
            <v>35.099999999999994</v>
          </cell>
          <cell r="AD57">
            <v>2.7</v>
          </cell>
          <cell r="AE57">
            <v>14</v>
          </cell>
          <cell r="AF57">
            <v>37.800000000000004</v>
          </cell>
          <cell r="AG57">
            <v>14</v>
          </cell>
        </row>
        <row r="58">
          <cell r="A58" t="str">
            <v>Чебуреки сочные ВЕС ТМ Зареченские  ПОКОМ</v>
          </cell>
          <cell r="B58" t="str">
            <v>кг</v>
          </cell>
          <cell r="C58">
            <v>167.3</v>
          </cell>
          <cell r="D58">
            <v>5</v>
          </cell>
          <cell r="E58">
            <v>10</v>
          </cell>
          <cell r="F58">
            <v>162.30000000000001</v>
          </cell>
          <cell r="G58">
            <v>1</v>
          </cell>
          <cell r="H58">
            <v>180</v>
          </cell>
          <cell r="J58">
            <v>10</v>
          </cell>
          <cell r="K58">
            <v>0</v>
          </cell>
          <cell r="O58">
            <v>2</v>
          </cell>
          <cell r="Q58">
            <v>0</v>
          </cell>
          <cell r="T58">
            <v>81.150000000000006</v>
          </cell>
          <cell r="U58">
            <v>81.150000000000006</v>
          </cell>
          <cell r="V58">
            <v>1</v>
          </cell>
          <cell r="W58">
            <v>1</v>
          </cell>
          <cell r="X58">
            <v>1</v>
          </cell>
          <cell r="Y58">
            <v>2.62</v>
          </cell>
          <cell r="Z58">
            <v>8.6999999999999993</v>
          </cell>
          <cell r="AA58">
            <v>4</v>
          </cell>
          <cell r="AB58" t="str">
            <v>нужно увеличить продажи</v>
          </cell>
          <cell r="AC58">
            <v>0</v>
          </cell>
          <cell r="AD58">
            <v>5</v>
          </cell>
          <cell r="AE58">
            <v>0</v>
          </cell>
          <cell r="AF58">
            <v>0</v>
          </cell>
          <cell r="AG58">
            <v>12</v>
          </cell>
        </row>
        <row r="59">
          <cell r="A59" t="str">
            <v>Чебуречище ТМ Горячая штучка .0,14 кг зам. ПОКОМ</v>
          </cell>
          <cell r="B59" t="str">
            <v>шт</v>
          </cell>
          <cell r="C59">
            <v>584</v>
          </cell>
          <cell r="D59">
            <v>3</v>
          </cell>
          <cell r="E59">
            <v>22</v>
          </cell>
          <cell r="F59">
            <v>565</v>
          </cell>
          <cell r="G59">
            <v>0.14000000000000001</v>
          </cell>
          <cell r="H59">
            <v>180</v>
          </cell>
          <cell r="J59">
            <v>22</v>
          </cell>
          <cell r="K59">
            <v>0</v>
          </cell>
          <cell r="O59">
            <v>4.4000000000000004</v>
          </cell>
          <cell r="Q59">
            <v>0</v>
          </cell>
          <cell r="T59">
            <v>128.40909090909091</v>
          </cell>
          <cell r="U59">
            <v>128.40909090909091</v>
          </cell>
          <cell r="V59">
            <v>39.6</v>
          </cell>
          <cell r="W59">
            <v>28</v>
          </cell>
          <cell r="X59">
            <v>84.4</v>
          </cell>
          <cell r="Y59">
            <v>48.4</v>
          </cell>
          <cell r="Z59">
            <v>50.4</v>
          </cell>
          <cell r="AA59">
            <v>0</v>
          </cell>
          <cell r="AB59" t="str">
            <v>нужно увеличить продажи</v>
          </cell>
          <cell r="AC59">
            <v>0</v>
          </cell>
          <cell r="AD59">
            <v>22</v>
          </cell>
          <cell r="AE59">
            <v>0</v>
          </cell>
          <cell r="AF59">
            <v>0</v>
          </cell>
          <cell r="AG59">
            <v>12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93"/>
  <sheetViews>
    <sheetView tabSelected="1" zoomScale="80" zoomScaleNormal="80" workbookViewId="0">
      <pane xSplit="2" ySplit="5" topLeftCell="C24" activePane="bottomRight" state="frozen"/>
      <selection pane="topRight" activeCell="C1" sqref="C1"/>
      <selection pane="bottomLeft" activeCell="A6" sqref="A6"/>
      <selection pane="bottomRight" sqref="A1:AF1048576"/>
    </sheetView>
  </sheetViews>
  <sheetFormatPr defaultRowHeight="15" x14ac:dyDescent="0.25"/>
  <cols>
    <col min="1" max="1" width="72.7109375" customWidth="1"/>
    <col min="2" max="2" width="4.28515625" customWidth="1"/>
    <col min="3" max="5" width="6.42578125" customWidth="1"/>
    <col min="6" max="6" width="7" customWidth="1"/>
    <col min="7" max="7" width="5" style="8" customWidth="1"/>
    <col min="8" max="8" width="5" customWidth="1"/>
    <col min="9" max="9" width="0.7109375" customWidth="1"/>
    <col min="10" max="11" width="6.85546875" customWidth="1"/>
    <col min="12" max="14" width="0.5703125" customWidth="1"/>
    <col min="15" max="15" width="6.85546875" customWidth="1"/>
    <col min="16" max="16" width="11.5703125" customWidth="1"/>
    <col min="17" max="17" width="11.5703125" style="29" customWidth="1"/>
    <col min="18" max="18" width="11.5703125" customWidth="1"/>
    <col min="19" max="19" width="6.85546875" customWidth="1"/>
    <col min="20" max="20" width="19.28515625" customWidth="1"/>
    <col min="21" max="22" width="5.42578125" customWidth="1"/>
    <col min="23" max="28" width="6" customWidth="1"/>
    <col min="29" max="29" width="36.140625" customWidth="1"/>
    <col min="30" max="30" width="6.28515625" customWidth="1"/>
    <col min="31" max="31" width="11.28515625" style="8" customWidth="1"/>
    <col min="32" max="32" width="7.5703125" style="13" customWidth="1"/>
    <col min="33" max="33" width="6.7109375" style="29" customWidth="1"/>
    <col min="34" max="34" width="11.42578125" customWidth="1"/>
    <col min="35" max="35" width="6.7109375" customWidth="1"/>
    <col min="36" max="52" width="8" customWidth="1"/>
  </cols>
  <sheetData>
    <row r="1" spans="1:52" x14ac:dyDescent="0.25">
      <c r="A1" s="1"/>
      <c r="B1" s="1"/>
      <c r="C1" s="1"/>
      <c r="D1" s="1"/>
      <c r="E1" s="1"/>
      <c r="F1" s="1"/>
      <c r="G1" s="6"/>
      <c r="H1" s="1"/>
      <c r="I1" s="1"/>
      <c r="J1" s="1"/>
      <c r="K1" s="1"/>
      <c r="L1" s="1"/>
      <c r="M1" s="1"/>
      <c r="N1" s="1"/>
      <c r="O1" s="1"/>
      <c r="P1" s="1"/>
      <c r="Q1" s="15" t="s">
        <v>105</v>
      </c>
      <c r="R1" s="15" t="s">
        <v>98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6"/>
      <c r="AF1" s="10"/>
      <c r="AG1" s="15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1"/>
      <c r="B2" s="1"/>
      <c r="C2" s="1"/>
      <c r="D2" s="1"/>
      <c r="E2" s="1"/>
      <c r="F2" s="1"/>
      <c r="G2" s="6"/>
      <c r="H2" s="1"/>
      <c r="I2" s="1"/>
      <c r="J2" s="1"/>
      <c r="K2" s="1"/>
      <c r="L2" s="1"/>
      <c r="M2" s="1"/>
      <c r="N2" s="1"/>
      <c r="O2" s="1"/>
      <c r="P2" s="1" t="s">
        <v>99</v>
      </c>
      <c r="Q2" s="15" t="s">
        <v>106</v>
      </c>
      <c r="R2" s="15" t="s">
        <v>100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6" t="s">
        <v>99</v>
      </c>
      <c r="AE2" s="6"/>
      <c r="AF2" s="10"/>
      <c r="AG2" s="15" t="s">
        <v>98</v>
      </c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7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15</v>
      </c>
      <c r="Q3" s="30" t="s">
        <v>15</v>
      </c>
      <c r="R3" s="3" t="s">
        <v>15</v>
      </c>
      <c r="S3" s="9" t="s">
        <v>16</v>
      </c>
      <c r="T3" s="9" t="s">
        <v>17</v>
      </c>
      <c r="U3" s="2" t="s">
        <v>18</v>
      </c>
      <c r="V3" s="2" t="s">
        <v>19</v>
      </c>
      <c r="W3" s="2" t="s">
        <v>20</v>
      </c>
      <c r="X3" s="2" t="s">
        <v>20</v>
      </c>
      <c r="Y3" s="2" t="s">
        <v>20</v>
      </c>
      <c r="Z3" s="2" t="s">
        <v>20</v>
      </c>
      <c r="AA3" s="2" t="s">
        <v>20</v>
      </c>
      <c r="AB3" s="2" t="s">
        <v>20</v>
      </c>
      <c r="AC3" s="2" t="s">
        <v>21</v>
      </c>
      <c r="AD3" s="2" t="s">
        <v>22</v>
      </c>
      <c r="AE3" s="7" t="s">
        <v>23</v>
      </c>
      <c r="AF3" s="11" t="s">
        <v>24</v>
      </c>
      <c r="AG3" s="14" t="s">
        <v>25</v>
      </c>
      <c r="AH3" s="14" t="s">
        <v>97</v>
      </c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6"/>
      <c r="H4" s="1"/>
      <c r="I4" s="1"/>
      <c r="J4" s="1"/>
      <c r="K4" s="1"/>
      <c r="L4" s="1"/>
      <c r="M4" s="1"/>
      <c r="N4" s="1" t="s">
        <v>26</v>
      </c>
      <c r="O4" s="1" t="s">
        <v>27</v>
      </c>
      <c r="P4" s="1"/>
      <c r="Q4" s="15"/>
      <c r="R4" s="1"/>
      <c r="S4" s="1"/>
      <c r="T4" s="1"/>
      <c r="U4" s="1"/>
      <c r="V4" s="1"/>
      <c r="W4" s="1" t="s">
        <v>28</v>
      </c>
      <c r="X4" s="1" t="s">
        <v>29</v>
      </c>
      <c r="Y4" s="1" t="s">
        <v>30</v>
      </c>
      <c r="Z4" s="1" t="s">
        <v>31</v>
      </c>
      <c r="AA4" s="1" t="s">
        <v>32</v>
      </c>
      <c r="AB4" s="1" t="s">
        <v>33</v>
      </c>
      <c r="AC4" s="1"/>
      <c r="AD4" s="1"/>
      <c r="AE4" s="6"/>
      <c r="AF4" s="10"/>
      <c r="AG4" s="15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1"/>
      <c r="B5" s="1"/>
      <c r="C5" s="1"/>
      <c r="D5" s="1"/>
      <c r="E5" s="4">
        <f>SUM(E6:E493)</f>
        <v>2575.3000000000002</v>
      </c>
      <c r="F5" s="4">
        <f>SUM(F6:F493)</f>
        <v>13000.3</v>
      </c>
      <c r="G5" s="6"/>
      <c r="H5" s="1"/>
      <c r="I5" s="1"/>
      <c r="J5" s="4">
        <f t="shared" ref="J5:S5" si="0">SUM(J6:J493)</f>
        <v>2991.1</v>
      </c>
      <c r="K5" s="4">
        <f t="shared" si="0"/>
        <v>-415.79999999999995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515.06000000000006</v>
      </c>
      <c r="P5" s="4">
        <f t="shared" si="0"/>
        <v>4899.5</v>
      </c>
      <c r="Q5" s="27">
        <f t="shared" si="0"/>
        <v>17960</v>
      </c>
      <c r="R5" s="4">
        <f t="shared" si="0"/>
        <v>17953.2</v>
      </c>
      <c r="S5" s="4">
        <f t="shared" si="0"/>
        <v>17791</v>
      </c>
      <c r="T5" s="1"/>
      <c r="U5" s="1"/>
      <c r="V5" s="1"/>
      <c r="W5" s="4">
        <f t="shared" ref="W5:AB5" si="1">SUM(W6:W493)</f>
        <v>790.88</v>
      </c>
      <c r="X5" s="4">
        <f t="shared" si="1"/>
        <v>1227.8599999999999</v>
      </c>
      <c r="Y5" s="4">
        <f t="shared" si="1"/>
        <v>1212.1599999999999</v>
      </c>
      <c r="Z5" s="4">
        <f t="shared" si="1"/>
        <v>1346.5799999999997</v>
      </c>
      <c r="AA5" s="4">
        <f t="shared" si="1"/>
        <v>1302.4599999999998</v>
      </c>
      <c r="AB5" s="4">
        <f t="shared" si="1"/>
        <v>1824.3200000000004</v>
      </c>
      <c r="AC5" s="1"/>
      <c r="AD5" s="4">
        <f>SUM(AD6:AD493)</f>
        <v>4736.9600000000009</v>
      </c>
      <c r="AE5" s="6"/>
      <c r="AF5" s="12">
        <f>SUM(AF6:AF493)</f>
        <v>1476</v>
      </c>
      <c r="AG5" s="27">
        <f>SUM(AG6:AG493)</f>
        <v>4730.1600000000008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23" t="s">
        <v>34</v>
      </c>
      <c r="B6" s="17" t="s">
        <v>35</v>
      </c>
      <c r="C6" s="17">
        <v>-10</v>
      </c>
      <c r="D6" s="17"/>
      <c r="E6" s="17">
        <v>3</v>
      </c>
      <c r="F6" s="24">
        <v>-13</v>
      </c>
      <c r="G6" s="18">
        <v>0</v>
      </c>
      <c r="H6" s="17" t="e">
        <v>#N/A</v>
      </c>
      <c r="I6" s="17"/>
      <c r="J6" s="17">
        <v>8</v>
      </c>
      <c r="K6" s="17">
        <f t="shared" ref="K6:K34" si="2">E6-J6</f>
        <v>-5</v>
      </c>
      <c r="L6" s="17"/>
      <c r="M6" s="17"/>
      <c r="N6" s="17"/>
      <c r="O6" s="17">
        <f>E6/5</f>
        <v>0.6</v>
      </c>
      <c r="P6" s="19"/>
      <c r="Q6" s="31"/>
      <c r="R6" s="19"/>
      <c r="S6" s="19"/>
      <c r="T6" s="17"/>
      <c r="U6" s="17">
        <f>(F6+R6)/O6</f>
        <v>-21.666666666666668</v>
      </c>
      <c r="V6" s="17">
        <f>F6/O6</f>
        <v>-21.666666666666668</v>
      </c>
      <c r="W6" s="17">
        <v>0</v>
      </c>
      <c r="X6" s="17">
        <v>0</v>
      </c>
      <c r="Y6" s="17">
        <v>4</v>
      </c>
      <c r="Z6" s="17">
        <v>3</v>
      </c>
      <c r="AA6" s="17">
        <v>3.8</v>
      </c>
      <c r="AB6" s="17">
        <v>0</v>
      </c>
      <c r="AC6" s="17" t="s">
        <v>36</v>
      </c>
      <c r="AD6" s="17">
        <f>Q6*G6</f>
        <v>0</v>
      </c>
      <c r="AE6" s="18">
        <v>0</v>
      </c>
      <c r="AF6" s="20"/>
      <c r="AG6" s="28"/>
      <c r="AH6" s="17">
        <f>VLOOKUP(A6,[1]Sheet!$A:$AG,33,0)</f>
        <v>0</v>
      </c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1" t="s">
        <v>37</v>
      </c>
      <c r="B7" s="1" t="s">
        <v>35</v>
      </c>
      <c r="C7" s="1">
        <v>992</v>
      </c>
      <c r="D7" s="1"/>
      <c r="E7" s="1">
        <v>69</v>
      </c>
      <c r="F7" s="1">
        <v>923</v>
      </c>
      <c r="G7" s="6">
        <v>0.3</v>
      </c>
      <c r="H7" s="1">
        <v>180</v>
      </c>
      <c r="I7" s="1"/>
      <c r="J7" s="1">
        <v>69</v>
      </c>
      <c r="K7" s="1">
        <f t="shared" si="2"/>
        <v>0</v>
      </c>
      <c r="L7" s="1"/>
      <c r="M7" s="1"/>
      <c r="N7" s="1"/>
      <c r="O7" s="1">
        <f t="shared" ref="O7:O59" si="3">E7/5</f>
        <v>13.8</v>
      </c>
      <c r="P7" s="5"/>
      <c r="Q7" s="32">
        <f>S7</f>
        <v>168</v>
      </c>
      <c r="R7" s="5">
        <f>AE7*AF7</f>
        <v>168</v>
      </c>
      <c r="S7" s="5">
        <v>168</v>
      </c>
      <c r="T7" s="1" t="s">
        <v>104</v>
      </c>
      <c r="U7" s="1">
        <f t="shared" ref="U7:U59" si="4">(F7+R7)/O7</f>
        <v>79.05797101449275</v>
      </c>
      <c r="V7" s="1">
        <f t="shared" ref="V7:V59" si="5">F7/O7</f>
        <v>66.884057971014485</v>
      </c>
      <c r="W7" s="1">
        <v>7.6</v>
      </c>
      <c r="X7" s="1">
        <v>35</v>
      </c>
      <c r="Y7" s="1">
        <v>19.600000000000001</v>
      </c>
      <c r="Z7" s="1">
        <v>37.200000000000003</v>
      </c>
      <c r="AA7" s="1">
        <v>46.2</v>
      </c>
      <c r="AB7" s="1">
        <v>72.599999999999994</v>
      </c>
      <c r="AC7" s="26" t="s">
        <v>38</v>
      </c>
      <c r="AD7" s="1">
        <f t="shared" ref="AD7:AD59" si="6">Q7*G7</f>
        <v>50.4</v>
      </c>
      <c r="AE7" s="6">
        <v>12</v>
      </c>
      <c r="AF7" s="10">
        <f>MROUND(Q7,AE7*AH7)/AE7</f>
        <v>14</v>
      </c>
      <c r="AG7" s="15">
        <f>AF7*AE7*G7</f>
        <v>50.4</v>
      </c>
      <c r="AH7" s="1">
        <f>VLOOKUP(A7,[1]Sheet!$A:$AG,33,0)</f>
        <v>14</v>
      </c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1" t="s">
        <v>39</v>
      </c>
      <c r="B8" s="1" t="s">
        <v>35</v>
      </c>
      <c r="C8" s="1">
        <v>689</v>
      </c>
      <c r="D8" s="1"/>
      <c r="E8" s="1">
        <v>98</v>
      </c>
      <c r="F8" s="1">
        <v>591</v>
      </c>
      <c r="G8" s="6">
        <v>0.3</v>
      </c>
      <c r="H8" s="1">
        <v>180</v>
      </c>
      <c r="I8" s="1"/>
      <c r="J8" s="1">
        <v>98</v>
      </c>
      <c r="K8" s="1">
        <f t="shared" si="2"/>
        <v>0</v>
      </c>
      <c r="L8" s="1"/>
      <c r="M8" s="1"/>
      <c r="N8" s="1"/>
      <c r="O8" s="1">
        <f t="shared" si="3"/>
        <v>19.600000000000001</v>
      </c>
      <c r="P8" s="5"/>
      <c r="Q8" s="32">
        <f t="shared" ref="Q8:Q29" si="7">S8</f>
        <v>168</v>
      </c>
      <c r="R8" s="5">
        <f t="shared" ref="R8:R26" si="8">AE8*AF8</f>
        <v>168</v>
      </c>
      <c r="S8" s="5">
        <v>168</v>
      </c>
      <c r="T8" s="1" t="s">
        <v>104</v>
      </c>
      <c r="U8" s="1">
        <f t="shared" si="4"/>
        <v>38.724489795918366</v>
      </c>
      <c r="V8" s="1">
        <f t="shared" si="5"/>
        <v>30.153061224489793</v>
      </c>
      <c r="W8" s="1">
        <v>13.6</v>
      </c>
      <c r="X8" s="1">
        <v>41.2</v>
      </c>
      <c r="Y8" s="1">
        <v>8</v>
      </c>
      <c r="Z8" s="1">
        <v>81.2</v>
      </c>
      <c r="AA8" s="1">
        <v>33</v>
      </c>
      <c r="AB8" s="1">
        <v>54</v>
      </c>
      <c r="AC8" s="21" t="s">
        <v>38</v>
      </c>
      <c r="AD8" s="1">
        <f t="shared" si="6"/>
        <v>50.4</v>
      </c>
      <c r="AE8" s="6">
        <v>12</v>
      </c>
      <c r="AF8" s="10">
        <f t="shared" ref="AF8:AF26" si="9">MROUND(Q8,AE8*AH8)/AE8</f>
        <v>14</v>
      </c>
      <c r="AG8" s="15">
        <f t="shared" ref="AG8:AG26" si="10">AF8*AE8*G8</f>
        <v>50.4</v>
      </c>
      <c r="AH8" s="1">
        <f>VLOOKUP(A8,[1]Sheet!$A:$AG,33,0)</f>
        <v>14</v>
      </c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1" t="s">
        <v>40</v>
      </c>
      <c r="B9" s="1" t="s">
        <v>35</v>
      </c>
      <c r="C9" s="1">
        <v>569</v>
      </c>
      <c r="D9" s="1"/>
      <c r="E9" s="1">
        <v>150</v>
      </c>
      <c r="F9" s="1">
        <v>419</v>
      </c>
      <c r="G9" s="6">
        <v>0.3</v>
      </c>
      <c r="H9" s="1">
        <v>180</v>
      </c>
      <c r="I9" s="1"/>
      <c r="J9" s="1">
        <v>150</v>
      </c>
      <c r="K9" s="1">
        <f t="shared" si="2"/>
        <v>0</v>
      </c>
      <c r="L9" s="1"/>
      <c r="M9" s="1"/>
      <c r="N9" s="1"/>
      <c r="O9" s="1">
        <f t="shared" si="3"/>
        <v>30</v>
      </c>
      <c r="P9" s="5">
        <v>331</v>
      </c>
      <c r="Q9" s="32">
        <v>672</v>
      </c>
      <c r="R9" s="5">
        <f t="shared" si="8"/>
        <v>672</v>
      </c>
      <c r="S9" s="5">
        <v>672</v>
      </c>
      <c r="T9" s="1" t="s">
        <v>104</v>
      </c>
      <c r="U9" s="1">
        <f t="shared" si="4"/>
        <v>36.366666666666667</v>
      </c>
      <c r="V9" s="1">
        <f t="shared" si="5"/>
        <v>13.966666666666667</v>
      </c>
      <c r="W9" s="1">
        <v>9.4</v>
      </c>
      <c r="X9" s="1">
        <v>55</v>
      </c>
      <c r="Y9" s="1">
        <v>47.4</v>
      </c>
      <c r="Z9" s="1">
        <v>55</v>
      </c>
      <c r="AA9" s="1">
        <v>66</v>
      </c>
      <c r="AB9" s="1">
        <v>105</v>
      </c>
      <c r="AC9" s="1"/>
      <c r="AD9" s="1">
        <f t="shared" si="6"/>
        <v>201.6</v>
      </c>
      <c r="AE9" s="6">
        <v>12</v>
      </c>
      <c r="AF9" s="10">
        <f t="shared" si="9"/>
        <v>56</v>
      </c>
      <c r="AG9" s="15">
        <f t="shared" si="10"/>
        <v>201.6</v>
      </c>
      <c r="AH9" s="1">
        <f>VLOOKUP(A9,[1]Sheet!$A:$AG,33,0)</f>
        <v>14</v>
      </c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25" t="s">
        <v>41</v>
      </c>
      <c r="B10" s="1" t="s">
        <v>35</v>
      </c>
      <c r="C10" s="1"/>
      <c r="D10" s="1"/>
      <c r="E10" s="1"/>
      <c r="F10" s="1"/>
      <c r="G10" s="6">
        <v>0.3</v>
      </c>
      <c r="H10" s="1">
        <v>180</v>
      </c>
      <c r="I10" s="1"/>
      <c r="J10" s="1"/>
      <c r="K10" s="1">
        <f t="shared" si="2"/>
        <v>0</v>
      </c>
      <c r="L10" s="1"/>
      <c r="M10" s="1"/>
      <c r="N10" s="1"/>
      <c r="O10" s="1">
        <f t="shared" si="3"/>
        <v>0</v>
      </c>
      <c r="P10" s="5">
        <v>100</v>
      </c>
      <c r="Q10" s="32">
        <v>336</v>
      </c>
      <c r="R10" s="5">
        <f t="shared" si="8"/>
        <v>336</v>
      </c>
      <c r="S10" s="5">
        <v>336</v>
      </c>
      <c r="T10" s="1"/>
      <c r="U10" s="1" t="e">
        <f t="shared" si="4"/>
        <v>#DIV/0!</v>
      </c>
      <c r="V10" s="1" t="e">
        <f t="shared" si="5"/>
        <v>#DIV/0!</v>
      </c>
      <c r="W10" s="1">
        <v>0</v>
      </c>
      <c r="X10" s="1">
        <v>2.4</v>
      </c>
      <c r="Y10" s="1">
        <v>83.8</v>
      </c>
      <c r="Z10" s="1">
        <v>16</v>
      </c>
      <c r="AA10" s="1">
        <v>15.4</v>
      </c>
      <c r="AB10" s="1">
        <v>23.2</v>
      </c>
      <c r="AC10" s="1"/>
      <c r="AD10" s="1">
        <f t="shared" si="6"/>
        <v>100.8</v>
      </c>
      <c r="AE10" s="6">
        <v>12</v>
      </c>
      <c r="AF10" s="10">
        <f t="shared" si="9"/>
        <v>28</v>
      </c>
      <c r="AG10" s="15">
        <f t="shared" si="10"/>
        <v>100.8</v>
      </c>
      <c r="AH10" s="1">
        <f>VLOOKUP(A10,[1]Sheet!$A:$AG,33,0)</f>
        <v>14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25" t="s">
        <v>42</v>
      </c>
      <c r="B11" s="1" t="s">
        <v>35</v>
      </c>
      <c r="C11" s="1">
        <v>794</v>
      </c>
      <c r="D11" s="1">
        <v>1</v>
      </c>
      <c r="E11" s="1">
        <v>54</v>
      </c>
      <c r="F11" s="1">
        <v>734</v>
      </c>
      <c r="G11" s="6">
        <v>0.3</v>
      </c>
      <c r="H11" s="1">
        <v>180</v>
      </c>
      <c r="I11" s="1"/>
      <c r="J11" s="1">
        <v>54</v>
      </c>
      <c r="K11" s="1">
        <f t="shared" si="2"/>
        <v>0</v>
      </c>
      <c r="L11" s="1"/>
      <c r="M11" s="1"/>
      <c r="N11" s="1"/>
      <c r="O11" s="1">
        <f t="shared" si="3"/>
        <v>10.8</v>
      </c>
      <c r="P11" s="5"/>
      <c r="Q11" s="32">
        <v>336</v>
      </c>
      <c r="R11" s="5">
        <f t="shared" si="8"/>
        <v>336</v>
      </c>
      <c r="S11" s="5">
        <v>336</v>
      </c>
      <c r="T11" s="1"/>
      <c r="U11" s="1">
        <f t="shared" si="4"/>
        <v>99.074074074074062</v>
      </c>
      <c r="V11" s="1">
        <f t="shared" si="5"/>
        <v>67.962962962962962</v>
      </c>
      <c r="W11" s="1">
        <v>25</v>
      </c>
      <c r="X11" s="1">
        <v>54.6</v>
      </c>
      <c r="Y11" s="1">
        <v>50.8</v>
      </c>
      <c r="Z11" s="1">
        <v>67.599999999999994</v>
      </c>
      <c r="AA11" s="1">
        <v>66</v>
      </c>
      <c r="AB11" s="1">
        <v>97.4</v>
      </c>
      <c r="AC11" s="26" t="s">
        <v>38</v>
      </c>
      <c r="AD11" s="1">
        <f t="shared" si="6"/>
        <v>100.8</v>
      </c>
      <c r="AE11" s="6">
        <v>12</v>
      </c>
      <c r="AF11" s="10">
        <f t="shared" si="9"/>
        <v>28</v>
      </c>
      <c r="AG11" s="15">
        <f t="shared" si="10"/>
        <v>100.8</v>
      </c>
      <c r="AH11" s="1">
        <f>VLOOKUP(A11,[1]Sheet!$A:$AG,33,0)</f>
        <v>14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1" t="s">
        <v>43</v>
      </c>
      <c r="B12" s="1" t="s">
        <v>35</v>
      </c>
      <c r="C12" s="1">
        <v>236</v>
      </c>
      <c r="D12" s="1">
        <v>27</v>
      </c>
      <c r="E12" s="1">
        <v>125</v>
      </c>
      <c r="F12" s="1">
        <v>-9</v>
      </c>
      <c r="G12" s="6">
        <v>0.09</v>
      </c>
      <c r="H12" s="1">
        <v>180</v>
      </c>
      <c r="I12" s="1"/>
      <c r="J12" s="1">
        <v>200</v>
      </c>
      <c r="K12" s="1">
        <f t="shared" si="2"/>
        <v>-75</v>
      </c>
      <c r="L12" s="1"/>
      <c r="M12" s="1"/>
      <c r="N12" s="1"/>
      <c r="O12" s="1">
        <f t="shared" si="3"/>
        <v>25</v>
      </c>
      <c r="P12" s="5">
        <v>634</v>
      </c>
      <c r="Q12" s="32">
        <v>2016</v>
      </c>
      <c r="R12" s="5">
        <f t="shared" si="8"/>
        <v>2016</v>
      </c>
      <c r="S12" s="5">
        <v>2016</v>
      </c>
      <c r="T12" s="1" t="s">
        <v>104</v>
      </c>
      <c r="U12" s="1">
        <f t="shared" si="4"/>
        <v>80.28</v>
      </c>
      <c r="V12" s="1">
        <f t="shared" si="5"/>
        <v>-0.36</v>
      </c>
      <c r="W12" s="1">
        <v>32</v>
      </c>
      <c r="X12" s="1">
        <v>19.8</v>
      </c>
      <c r="Y12" s="1">
        <v>25.2</v>
      </c>
      <c r="Z12" s="1">
        <v>32.799999999999997</v>
      </c>
      <c r="AA12" s="1">
        <v>60.8</v>
      </c>
      <c r="AB12" s="1">
        <v>50.6</v>
      </c>
      <c r="AC12" s="1"/>
      <c r="AD12" s="1">
        <f t="shared" si="6"/>
        <v>181.44</v>
      </c>
      <c r="AE12" s="6">
        <v>24</v>
      </c>
      <c r="AF12" s="10">
        <f t="shared" si="9"/>
        <v>84</v>
      </c>
      <c r="AG12" s="15">
        <f t="shared" si="10"/>
        <v>181.44</v>
      </c>
      <c r="AH12" s="1">
        <f>VLOOKUP(A12,[1]Sheet!$A:$AG,33,0)</f>
        <v>14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1" t="s">
        <v>44</v>
      </c>
      <c r="B13" s="1" t="s">
        <v>35</v>
      </c>
      <c r="C13" s="1">
        <v>164</v>
      </c>
      <c r="D13" s="1"/>
      <c r="E13" s="1">
        <v>50</v>
      </c>
      <c r="F13" s="1">
        <v>114</v>
      </c>
      <c r="G13" s="6">
        <v>0.36</v>
      </c>
      <c r="H13" s="1">
        <v>180</v>
      </c>
      <c r="I13" s="1"/>
      <c r="J13" s="1">
        <v>50</v>
      </c>
      <c r="K13" s="1">
        <f t="shared" si="2"/>
        <v>0</v>
      </c>
      <c r="L13" s="1"/>
      <c r="M13" s="1"/>
      <c r="N13" s="1"/>
      <c r="O13" s="1">
        <f t="shared" si="3"/>
        <v>10</v>
      </c>
      <c r="P13" s="5">
        <v>136</v>
      </c>
      <c r="Q13" s="32">
        <v>280</v>
      </c>
      <c r="R13" s="5">
        <f t="shared" si="8"/>
        <v>280</v>
      </c>
      <c r="S13" s="5">
        <v>280</v>
      </c>
      <c r="T13" s="1"/>
      <c r="U13" s="1">
        <f t="shared" si="4"/>
        <v>39.4</v>
      </c>
      <c r="V13" s="1">
        <f t="shared" si="5"/>
        <v>11.4</v>
      </c>
      <c r="W13" s="1">
        <v>6.6</v>
      </c>
      <c r="X13" s="1">
        <v>11.6</v>
      </c>
      <c r="Y13" s="1">
        <v>10</v>
      </c>
      <c r="Z13" s="1">
        <v>19.2</v>
      </c>
      <c r="AA13" s="1">
        <v>15.2</v>
      </c>
      <c r="AB13" s="1">
        <v>16.600000000000001</v>
      </c>
      <c r="AC13" s="1"/>
      <c r="AD13" s="1">
        <f t="shared" si="6"/>
        <v>100.8</v>
      </c>
      <c r="AE13" s="6">
        <v>10</v>
      </c>
      <c r="AF13" s="10">
        <f t="shared" si="9"/>
        <v>28</v>
      </c>
      <c r="AG13" s="15">
        <f t="shared" si="10"/>
        <v>100.8</v>
      </c>
      <c r="AH13" s="1">
        <f>VLOOKUP(A13,[1]Sheet!$A:$AG,33,0)</f>
        <v>14</v>
      </c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25" t="s">
        <v>45</v>
      </c>
      <c r="B14" s="1" t="s">
        <v>46</v>
      </c>
      <c r="C14" s="1">
        <v>117.5</v>
      </c>
      <c r="D14" s="1"/>
      <c r="E14" s="1">
        <v>5.5</v>
      </c>
      <c r="F14" s="1">
        <v>112</v>
      </c>
      <c r="G14" s="6">
        <v>1</v>
      </c>
      <c r="H14" s="1">
        <v>180</v>
      </c>
      <c r="I14" s="1"/>
      <c r="J14" s="1">
        <v>5.5</v>
      </c>
      <c r="K14" s="1">
        <f t="shared" si="2"/>
        <v>0</v>
      </c>
      <c r="L14" s="1"/>
      <c r="M14" s="1"/>
      <c r="N14" s="1"/>
      <c r="O14" s="1">
        <f t="shared" si="3"/>
        <v>1.1000000000000001</v>
      </c>
      <c r="P14" s="5"/>
      <c r="Q14" s="32">
        <f t="shared" si="7"/>
        <v>0</v>
      </c>
      <c r="R14" s="5">
        <f t="shared" si="8"/>
        <v>0</v>
      </c>
      <c r="S14" s="5"/>
      <c r="T14" s="1"/>
      <c r="U14" s="1">
        <f t="shared" si="4"/>
        <v>101.81818181818181</v>
      </c>
      <c r="V14" s="1">
        <f t="shared" si="5"/>
        <v>101.81818181818181</v>
      </c>
      <c r="W14" s="1">
        <v>1.1000000000000001</v>
      </c>
      <c r="X14" s="1">
        <v>1.1000000000000001</v>
      </c>
      <c r="Y14" s="1">
        <v>2.2000000000000002</v>
      </c>
      <c r="Z14" s="1">
        <v>2.2000000000000002</v>
      </c>
      <c r="AA14" s="1">
        <v>5.5</v>
      </c>
      <c r="AB14" s="1">
        <v>4.4000000000000004</v>
      </c>
      <c r="AC14" s="26" t="s">
        <v>38</v>
      </c>
      <c r="AD14" s="1">
        <f t="shared" si="6"/>
        <v>0</v>
      </c>
      <c r="AE14" s="6">
        <v>5.5</v>
      </c>
      <c r="AF14" s="10">
        <f t="shared" si="9"/>
        <v>0</v>
      </c>
      <c r="AG14" s="15">
        <f t="shared" si="10"/>
        <v>0</v>
      </c>
      <c r="AH14" s="1">
        <f>VLOOKUP(A14,[1]Sheet!$A:$AG,33,0)</f>
        <v>12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25" t="s">
        <v>47</v>
      </c>
      <c r="B15" s="1" t="s">
        <v>35</v>
      </c>
      <c r="C15" s="1">
        <v>444</v>
      </c>
      <c r="D15" s="1">
        <v>3</v>
      </c>
      <c r="E15" s="1">
        <v>54</v>
      </c>
      <c r="F15" s="1">
        <v>392</v>
      </c>
      <c r="G15" s="6">
        <v>0.25</v>
      </c>
      <c r="H15" s="1">
        <v>180</v>
      </c>
      <c r="I15" s="1"/>
      <c r="J15" s="1">
        <v>54</v>
      </c>
      <c r="K15" s="1">
        <f t="shared" si="2"/>
        <v>0</v>
      </c>
      <c r="L15" s="1"/>
      <c r="M15" s="1"/>
      <c r="N15" s="1"/>
      <c r="O15" s="1">
        <f t="shared" si="3"/>
        <v>10.8</v>
      </c>
      <c r="P15" s="5"/>
      <c r="Q15" s="32">
        <v>168</v>
      </c>
      <c r="R15" s="5">
        <f t="shared" si="8"/>
        <v>168</v>
      </c>
      <c r="S15" s="5"/>
      <c r="T15" s="1"/>
      <c r="U15" s="1">
        <f t="shared" si="4"/>
        <v>51.851851851851848</v>
      </c>
      <c r="V15" s="1">
        <f t="shared" si="5"/>
        <v>36.296296296296291</v>
      </c>
      <c r="W15" s="1">
        <v>19.2</v>
      </c>
      <c r="X15" s="1">
        <v>45</v>
      </c>
      <c r="Y15" s="1">
        <v>36.4</v>
      </c>
      <c r="Z15" s="1">
        <v>45</v>
      </c>
      <c r="AA15" s="1">
        <v>49.6</v>
      </c>
      <c r="AB15" s="1">
        <v>77.599999999999994</v>
      </c>
      <c r="AC15" s="21" t="s">
        <v>38</v>
      </c>
      <c r="AD15" s="1">
        <f t="shared" si="6"/>
        <v>42</v>
      </c>
      <c r="AE15" s="6">
        <v>12</v>
      </c>
      <c r="AF15" s="10">
        <f t="shared" si="9"/>
        <v>14</v>
      </c>
      <c r="AG15" s="15">
        <f t="shared" si="10"/>
        <v>42</v>
      </c>
      <c r="AH15" s="1">
        <f>VLOOKUP(A15,[1]Sheet!$A:$AG,33,0)</f>
        <v>14</v>
      </c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1" t="s">
        <v>48</v>
      </c>
      <c r="B16" s="1" t="s">
        <v>35</v>
      </c>
      <c r="C16" s="1">
        <v>331</v>
      </c>
      <c r="D16" s="1">
        <v>3</v>
      </c>
      <c r="E16" s="1">
        <v>56</v>
      </c>
      <c r="F16" s="1">
        <v>277</v>
      </c>
      <c r="G16" s="6">
        <v>0.25</v>
      </c>
      <c r="H16" s="1">
        <v>180</v>
      </c>
      <c r="I16" s="1"/>
      <c r="J16" s="1">
        <v>56</v>
      </c>
      <c r="K16" s="1">
        <f t="shared" si="2"/>
        <v>0</v>
      </c>
      <c r="L16" s="1"/>
      <c r="M16" s="1"/>
      <c r="N16" s="1"/>
      <c r="O16" s="1">
        <f t="shared" si="3"/>
        <v>11.2</v>
      </c>
      <c r="P16" s="5"/>
      <c r="Q16" s="32">
        <v>672</v>
      </c>
      <c r="R16" s="5">
        <f t="shared" si="8"/>
        <v>672</v>
      </c>
      <c r="S16" s="5">
        <v>672</v>
      </c>
      <c r="T16" s="1" t="s">
        <v>104</v>
      </c>
      <c r="U16" s="1">
        <f t="shared" si="4"/>
        <v>84.732142857142861</v>
      </c>
      <c r="V16" s="1">
        <f t="shared" si="5"/>
        <v>24.732142857142858</v>
      </c>
      <c r="W16" s="1">
        <v>10.4</v>
      </c>
      <c r="X16" s="1">
        <v>18.600000000000001</v>
      </c>
      <c r="Y16" s="1">
        <v>22.4</v>
      </c>
      <c r="Z16" s="1">
        <v>31.2</v>
      </c>
      <c r="AA16" s="1">
        <v>10.6</v>
      </c>
      <c r="AB16" s="1">
        <v>24.8</v>
      </c>
      <c r="AC16" s="1"/>
      <c r="AD16" s="1">
        <f t="shared" si="6"/>
        <v>168</v>
      </c>
      <c r="AE16" s="6">
        <v>12</v>
      </c>
      <c r="AF16" s="10">
        <f t="shared" si="9"/>
        <v>56</v>
      </c>
      <c r="AG16" s="15">
        <f t="shared" si="10"/>
        <v>168</v>
      </c>
      <c r="AH16" s="1">
        <f>VLOOKUP(A16,[1]Sheet!$A:$AG,33,0)</f>
        <v>14</v>
      </c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25" t="s">
        <v>49</v>
      </c>
      <c r="B17" s="1" t="s">
        <v>46</v>
      </c>
      <c r="C17" s="1">
        <v>72.8</v>
      </c>
      <c r="D17" s="1"/>
      <c r="E17" s="1">
        <v>7.4</v>
      </c>
      <c r="F17" s="1">
        <v>65.400000000000006</v>
      </c>
      <c r="G17" s="6">
        <v>1</v>
      </c>
      <c r="H17" s="1">
        <v>180</v>
      </c>
      <c r="I17" s="1"/>
      <c r="J17" s="1">
        <v>7.4</v>
      </c>
      <c r="K17" s="1">
        <f t="shared" si="2"/>
        <v>0</v>
      </c>
      <c r="L17" s="1"/>
      <c r="M17" s="1"/>
      <c r="N17" s="1"/>
      <c r="O17" s="1">
        <f t="shared" si="3"/>
        <v>1.48</v>
      </c>
      <c r="P17" s="5"/>
      <c r="Q17" s="32">
        <f t="shared" si="7"/>
        <v>0</v>
      </c>
      <c r="R17" s="5">
        <f t="shared" si="8"/>
        <v>0</v>
      </c>
      <c r="S17" s="5"/>
      <c r="T17" s="1"/>
      <c r="U17" s="1">
        <f t="shared" si="4"/>
        <v>44.189189189189193</v>
      </c>
      <c r="V17" s="1">
        <f t="shared" si="5"/>
        <v>44.189189189189193</v>
      </c>
      <c r="W17" s="1">
        <v>0.74</v>
      </c>
      <c r="X17" s="1">
        <v>2.96</v>
      </c>
      <c r="Y17" s="1">
        <v>0.74</v>
      </c>
      <c r="Z17" s="1">
        <v>6.6599999999999993</v>
      </c>
      <c r="AA17" s="1">
        <v>6.6599999999999993</v>
      </c>
      <c r="AB17" s="1">
        <v>5.92</v>
      </c>
      <c r="AC17" s="21" t="s">
        <v>38</v>
      </c>
      <c r="AD17" s="1">
        <f t="shared" si="6"/>
        <v>0</v>
      </c>
      <c r="AE17" s="6">
        <v>3.7</v>
      </c>
      <c r="AF17" s="10">
        <f t="shared" si="9"/>
        <v>0</v>
      </c>
      <c r="AG17" s="15">
        <f t="shared" si="10"/>
        <v>0</v>
      </c>
      <c r="AH17" s="1">
        <f>VLOOKUP(A17,[1]Sheet!$A:$AG,33,0)</f>
        <v>14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25" t="s">
        <v>50</v>
      </c>
      <c r="B18" s="1" t="s">
        <v>35</v>
      </c>
      <c r="C18" s="1">
        <v>795</v>
      </c>
      <c r="D18" s="1"/>
      <c r="E18" s="1">
        <v>79</v>
      </c>
      <c r="F18" s="1">
        <v>704</v>
      </c>
      <c r="G18" s="6">
        <v>0.25</v>
      </c>
      <c r="H18" s="1">
        <v>180</v>
      </c>
      <c r="I18" s="1"/>
      <c r="J18" s="1">
        <v>73</v>
      </c>
      <c r="K18" s="1">
        <f t="shared" si="2"/>
        <v>6</v>
      </c>
      <c r="L18" s="1"/>
      <c r="M18" s="1"/>
      <c r="N18" s="1"/>
      <c r="O18" s="1">
        <f t="shared" si="3"/>
        <v>15.8</v>
      </c>
      <c r="P18" s="5"/>
      <c r="Q18" s="32">
        <v>0</v>
      </c>
      <c r="R18" s="5">
        <f t="shared" si="8"/>
        <v>0</v>
      </c>
      <c r="S18" s="5">
        <v>0</v>
      </c>
      <c r="T18" s="1"/>
      <c r="U18" s="1">
        <f t="shared" si="4"/>
        <v>44.556962025316452</v>
      </c>
      <c r="V18" s="1">
        <f t="shared" si="5"/>
        <v>44.556962025316452</v>
      </c>
      <c r="W18" s="1">
        <v>14.8</v>
      </c>
      <c r="X18" s="1">
        <v>53.6</v>
      </c>
      <c r="Y18" s="1">
        <v>38.6</v>
      </c>
      <c r="Z18" s="1">
        <v>45</v>
      </c>
      <c r="AA18" s="1">
        <v>32.200000000000003</v>
      </c>
      <c r="AB18" s="1">
        <v>62</v>
      </c>
      <c r="AC18" s="21" t="s">
        <v>38</v>
      </c>
      <c r="AD18" s="1">
        <f t="shared" si="6"/>
        <v>0</v>
      </c>
      <c r="AE18" s="6">
        <v>6</v>
      </c>
      <c r="AF18" s="10">
        <f t="shared" si="9"/>
        <v>0</v>
      </c>
      <c r="AG18" s="15">
        <f t="shared" si="10"/>
        <v>0</v>
      </c>
      <c r="AH18" s="1">
        <f>VLOOKUP(A18,[1]Sheet!$A:$AG,33,0)</f>
        <v>14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1" t="s">
        <v>51</v>
      </c>
      <c r="B19" s="1" t="s">
        <v>35</v>
      </c>
      <c r="C19" s="1">
        <v>181</v>
      </c>
      <c r="D19" s="1"/>
      <c r="E19" s="1">
        <v>32</v>
      </c>
      <c r="F19" s="1">
        <v>149</v>
      </c>
      <c r="G19" s="6">
        <v>0.25</v>
      </c>
      <c r="H19" s="1">
        <v>180</v>
      </c>
      <c r="I19" s="1"/>
      <c r="J19" s="1">
        <v>32</v>
      </c>
      <c r="K19" s="1">
        <f t="shared" si="2"/>
        <v>0</v>
      </c>
      <c r="L19" s="1"/>
      <c r="M19" s="1"/>
      <c r="N19" s="1"/>
      <c r="O19" s="1">
        <f t="shared" si="3"/>
        <v>6.4</v>
      </c>
      <c r="P19" s="5"/>
      <c r="Q19" s="32">
        <v>336</v>
      </c>
      <c r="R19" s="5">
        <f t="shared" si="8"/>
        <v>336</v>
      </c>
      <c r="S19" s="5">
        <v>336</v>
      </c>
      <c r="T19" s="1"/>
      <c r="U19" s="1">
        <f t="shared" si="4"/>
        <v>75.78125</v>
      </c>
      <c r="V19" s="1">
        <f t="shared" si="5"/>
        <v>23.28125</v>
      </c>
      <c r="W19" s="1">
        <v>14.2</v>
      </c>
      <c r="X19" s="1">
        <v>27.8</v>
      </c>
      <c r="Y19" s="1">
        <v>21.2</v>
      </c>
      <c r="Z19" s="1">
        <v>38.4</v>
      </c>
      <c r="AA19" s="1">
        <v>33.4</v>
      </c>
      <c r="AB19" s="1">
        <v>61.8</v>
      </c>
      <c r="AC19" s="1"/>
      <c r="AD19" s="1">
        <f t="shared" si="6"/>
        <v>84</v>
      </c>
      <c r="AE19" s="6">
        <v>6</v>
      </c>
      <c r="AF19" s="10">
        <f t="shared" si="9"/>
        <v>56</v>
      </c>
      <c r="AG19" s="15">
        <f t="shared" si="10"/>
        <v>84</v>
      </c>
      <c r="AH19" s="1">
        <f>VLOOKUP(A19,[1]Sheet!$A:$AG,33,0)</f>
        <v>14</v>
      </c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1" t="s">
        <v>52</v>
      </c>
      <c r="B20" s="1" t="s">
        <v>35</v>
      </c>
      <c r="C20" s="1">
        <v>116</v>
      </c>
      <c r="D20" s="1"/>
      <c r="E20" s="1">
        <v>76</v>
      </c>
      <c r="F20" s="1">
        <v>39</v>
      </c>
      <c r="G20" s="6">
        <v>0.25</v>
      </c>
      <c r="H20" s="1">
        <v>180</v>
      </c>
      <c r="I20" s="1"/>
      <c r="J20" s="1">
        <v>77</v>
      </c>
      <c r="K20" s="1">
        <f t="shared" si="2"/>
        <v>-1</v>
      </c>
      <c r="L20" s="1"/>
      <c r="M20" s="1"/>
      <c r="N20" s="1"/>
      <c r="O20" s="1">
        <f t="shared" si="3"/>
        <v>15.2</v>
      </c>
      <c r="P20" s="5">
        <v>341</v>
      </c>
      <c r="Q20" s="32">
        <v>672</v>
      </c>
      <c r="R20" s="5">
        <f t="shared" si="8"/>
        <v>672</v>
      </c>
      <c r="S20" s="5">
        <v>672</v>
      </c>
      <c r="T20" s="1"/>
      <c r="U20" s="1">
        <f t="shared" si="4"/>
        <v>46.776315789473685</v>
      </c>
      <c r="V20" s="1">
        <f t="shared" si="5"/>
        <v>2.5657894736842106</v>
      </c>
      <c r="W20" s="1">
        <v>23.2</v>
      </c>
      <c r="X20" s="1">
        <v>15</v>
      </c>
      <c r="Y20" s="1">
        <v>22.6</v>
      </c>
      <c r="Z20" s="1">
        <v>29</v>
      </c>
      <c r="AA20" s="1">
        <v>41</v>
      </c>
      <c r="AB20" s="1">
        <v>40.4</v>
      </c>
      <c r="AC20" s="1"/>
      <c r="AD20" s="1">
        <f t="shared" si="6"/>
        <v>168</v>
      </c>
      <c r="AE20" s="6">
        <v>12</v>
      </c>
      <c r="AF20" s="10">
        <f t="shared" si="9"/>
        <v>56</v>
      </c>
      <c r="AG20" s="15">
        <f t="shared" si="10"/>
        <v>168</v>
      </c>
      <c r="AH20" s="1">
        <f>VLOOKUP(A20,[1]Sheet!$A:$AG,33,0)</f>
        <v>14</v>
      </c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1" t="s">
        <v>53</v>
      </c>
      <c r="B21" s="1" t="s">
        <v>35</v>
      </c>
      <c r="C21" s="1">
        <v>189</v>
      </c>
      <c r="D21" s="1"/>
      <c r="E21" s="1">
        <v>41</v>
      </c>
      <c r="F21" s="1">
        <v>147</v>
      </c>
      <c r="G21" s="6">
        <v>0.25</v>
      </c>
      <c r="H21" s="1">
        <v>180</v>
      </c>
      <c r="I21" s="1"/>
      <c r="J21" s="1">
        <v>42</v>
      </c>
      <c r="K21" s="1">
        <f t="shared" si="2"/>
        <v>-1</v>
      </c>
      <c r="L21" s="1"/>
      <c r="M21" s="1"/>
      <c r="N21" s="1"/>
      <c r="O21" s="1">
        <f t="shared" si="3"/>
        <v>8.1999999999999993</v>
      </c>
      <c r="P21" s="5">
        <v>90</v>
      </c>
      <c r="Q21" s="32">
        <v>336</v>
      </c>
      <c r="R21" s="5">
        <f t="shared" si="8"/>
        <v>336</v>
      </c>
      <c r="S21" s="5">
        <v>336</v>
      </c>
      <c r="T21" s="1"/>
      <c r="U21" s="1">
        <f t="shared" si="4"/>
        <v>58.902439024390247</v>
      </c>
      <c r="V21" s="1">
        <f t="shared" si="5"/>
        <v>17.926829268292686</v>
      </c>
      <c r="W21" s="1">
        <v>10</v>
      </c>
      <c r="X21" s="1">
        <v>8.1999999999999993</v>
      </c>
      <c r="Y21" s="1">
        <v>11.8</v>
      </c>
      <c r="Z21" s="1">
        <v>20.2</v>
      </c>
      <c r="AA21" s="1">
        <v>17.2</v>
      </c>
      <c r="AB21" s="1">
        <v>22.6</v>
      </c>
      <c r="AC21" s="1"/>
      <c r="AD21" s="1">
        <f t="shared" si="6"/>
        <v>84</v>
      </c>
      <c r="AE21" s="6">
        <v>12</v>
      </c>
      <c r="AF21" s="10">
        <f t="shared" si="9"/>
        <v>28</v>
      </c>
      <c r="AG21" s="15">
        <f t="shared" si="10"/>
        <v>84</v>
      </c>
      <c r="AH21" s="1">
        <f>VLOOKUP(A21,[1]Sheet!$A:$AG,33,0)</f>
        <v>14</v>
      </c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1" t="s">
        <v>54</v>
      </c>
      <c r="B22" s="1" t="s">
        <v>35</v>
      </c>
      <c r="C22" s="1">
        <v>-5</v>
      </c>
      <c r="D22" s="1"/>
      <c r="E22" s="1">
        <v>6</v>
      </c>
      <c r="F22" s="1">
        <v>-11</v>
      </c>
      <c r="G22" s="6">
        <v>0.25</v>
      </c>
      <c r="H22" s="1">
        <v>180</v>
      </c>
      <c r="I22" s="1"/>
      <c r="J22" s="1">
        <v>6</v>
      </c>
      <c r="K22" s="1">
        <f t="shared" si="2"/>
        <v>0</v>
      </c>
      <c r="L22" s="1"/>
      <c r="M22" s="1"/>
      <c r="N22" s="1"/>
      <c r="O22" s="1">
        <f t="shared" si="3"/>
        <v>1.2</v>
      </c>
      <c r="P22" s="5">
        <v>90</v>
      </c>
      <c r="Q22" s="32">
        <v>336</v>
      </c>
      <c r="R22" s="5">
        <f t="shared" si="8"/>
        <v>336</v>
      </c>
      <c r="S22" s="5">
        <v>336</v>
      </c>
      <c r="T22" s="1"/>
      <c r="U22" s="1">
        <f>(F22+R22)/O22</f>
        <v>270.83333333333337</v>
      </c>
      <c r="V22" s="1">
        <f t="shared" si="5"/>
        <v>-9.1666666666666679</v>
      </c>
      <c r="W22" s="1">
        <v>9.8000000000000007</v>
      </c>
      <c r="X22" s="1">
        <v>7</v>
      </c>
      <c r="Y22" s="1">
        <v>12.8</v>
      </c>
      <c r="Z22" s="1">
        <v>17.2</v>
      </c>
      <c r="AA22" s="1">
        <v>17.399999999999999</v>
      </c>
      <c r="AB22" s="1">
        <v>18.2</v>
      </c>
      <c r="AC22" s="1"/>
      <c r="AD22" s="1">
        <f t="shared" si="6"/>
        <v>84</v>
      </c>
      <c r="AE22" s="6">
        <v>12</v>
      </c>
      <c r="AF22" s="10">
        <f t="shared" si="9"/>
        <v>28</v>
      </c>
      <c r="AG22" s="15">
        <f t="shared" si="10"/>
        <v>84</v>
      </c>
      <c r="AH22" s="1">
        <f>VLOOKUP(A22,[1]Sheet!$A:$AG,33,0)</f>
        <v>14</v>
      </c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1" t="s">
        <v>55</v>
      </c>
      <c r="B23" s="1" t="s">
        <v>46</v>
      </c>
      <c r="C23" s="1">
        <v>0.6</v>
      </c>
      <c r="D23" s="1">
        <v>6</v>
      </c>
      <c r="E23" s="1">
        <v>6</v>
      </c>
      <c r="F23" s="1">
        <v>-5.4</v>
      </c>
      <c r="G23" s="6">
        <v>1</v>
      </c>
      <c r="H23" s="1">
        <v>180</v>
      </c>
      <c r="I23" s="1"/>
      <c r="J23" s="1">
        <v>2.4</v>
      </c>
      <c r="K23" s="1">
        <f t="shared" si="2"/>
        <v>3.6</v>
      </c>
      <c r="L23" s="1"/>
      <c r="M23" s="1"/>
      <c r="N23" s="1"/>
      <c r="O23" s="1">
        <f t="shared" si="3"/>
        <v>1.2</v>
      </c>
      <c r="P23" s="5">
        <v>41.4</v>
      </c>
      <c r="Q23" s="32">
        <v>144</v>
      </c>
      <c r="R23" s="5">
        <f t="shared" si="8"/>
        <v>144</v>
      </c>
      <c r="S23" s="5">
        <v>144</v>
      </c>
      <c r="T23" s="1"/>
      <c r="U23" s="1">
        <f t="shared" si="4"/>
        <v>115.5</v>
      </c>
      <c r="V23" s="1">
        <f t="shared" si="5"/>
        <v>-4.5000000000000009</v>
      </c>
      <c r="W23" s="1">
        <v>3.6</v>
      </c>
      <c r="X23" s="1">
        <v>1.2</v>
      </c>
      <c r="Y23" s="1">
        <v>3.6</v>
      </c>
      <c r="Z23" s="1">
        <v>4.8</v>
      </c>
      <c r="AA23" s="1">
        <v>2.4</v>
      </c>
      <c r="AB23" s="1">
        <v>3.6</v>
      </c>
      <c r="AC23" s="1"/>
      <c r="AD23" s="1">
        <f t="shared" si="6"/>
        <v>144</v>
      </c>
      <c r="AE23" s="6">
        <v>6</v>
      </c>
      <c r="AF23" s="10">
        <f t="shared" si="9"/>
        <v>24</v>
      </c>
      <c r="AG23" s="15">
        <f t="shared" si="10"/>
        <v>144</v>
      </c>
      <c r="AH23" s="1">
        <f>VLOOKUP(A23,[1]Sheet!$A:$AG,33,0)</f>
        <v>12</v>
      </c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1" t="s">
        <v>56</v>
      </c>
      <c r="B24" s="1" t="s">
        <v>35</v>
      </c>
      <c r="C24" s="1">
        <v>212</v>
      </c>
      <c r="D24" s="1"/>
      <c r="E24" s="1">
        <v>129</v>
      </c>
      <c r="F24" s="1">
        <v>23</v>
      </c>
      <c r="G24" s="6">
        <v>0.25</v>
      </c>
      <c r="H24" s="1">
        <v>180</v>
      </c>
      <c r="I24" s="1"/>
      <c r="J24" s="1">
        <v>117</v>
      </c>
      <c r="K24" s="1">
        <f t="shared" si="2"/>
        <v>12</v>
      </c>
      <c r="L24" s="1"/>
      <c r="M24" s="1"/>
      <c r="N24" s="1"/>
      <c r="O24" s="1">
        <f t="shared" si="3"/>
        <v>25.8</v>
      </c>
      <c r="P24" s="5">
        <v>622</v>
      </c>
      <c r="Q24" s="32">
        <v>1680</v>
      </c>
      <c r="R24" s="5">
        <f t="shared" si="8"/>
        <v>1680</v>
      </c>
      <c r="S24" s="5">
        <v>1680</v>
      </c>
      <c r="T24" s="1" t="s">
        <v>104</v>
      </c>
      <c r="U24" s="1">
        <f t="shared" si="4"/>
        <v>66.007751937984494</v>
      </c>
      <c r="V24" s="1">
        <f t="shared" si="5"/>
        <v>0.89147286821705429</v>
      </c>
      <c r="W24" s="1">
        <v>30.8</v>
      </c>
      <c r="X24" s="1">
        <v>21.2</v>
      </c>
      <c r="Y24" s="1">
        <v>5</v>
      </c>
      <c r="Z24" s="1">
        <v>31</v>
      </c>
      <c r="AA24" s="1">
        <v>7.4</v>
      </c>
      <c r="AB24" s="1">
        <v>8.4</v>
      </c>
      <c r="AC24" s="1"/>
      <c r="AD24" s="1">
        <f t="shared" si="6"/>
        <v>420</v>
      </c>
      <c r="AE24" s="6">
        <v>12</v>
      </c>
      <c r="AF24" s="10">
        <f t="shared" si="9"/>
        <v>140</v>
      </c>
      <c r="AG24" s="15">
        <f t="shared" si="10"/>
        <v>420</v>
      </c>
      <c r="AH24" s="1">
        <f>VLOOKUP(A24,[1]Sheet!$A:$AG,33,0)</f>
        <v>14</v>
      </c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25" t="s">
        <v>57</v>
      </c>
      <c r="B25" s="1" t="s">
        <v>35</v>
      </c>
      <c r="C25" s="1">
        <v>746</v>
      </c>
      <c r="D25" s="1"/>
      <c r="E25" s="1">
        <v>11</v>
      </c>
      <c r="F25" s="1">
        <v>735</v>
      </c>
      <c r="G25" s="6">
        <v>0.4</v>
      </c>
      <c r="H25" s="1">
        <v>180</v>
      </c>
      <c r="I25" s="1"/>
      <c r="J25" s="1"/>
      <c r="K25" s="1">
        <f t="shared" si="2"/>
        <v>11</v>
      </c>
      <c r="L25" s="1"/>
      <c r="M25" s="1"/>
      <c r="N25" s="1"/>
      <c r="O25" s="1">
        <f t="shared" si="3"/>
        <v>2.2000000000000002</v>
      </c>
      <c r="P25" s="5"/>
      <c r="Q25" s="32">
        <f t="shared" si="7"/>
        <v>0</v>
      </c>
      <c r="R25" s="5">
        <f t="shared" si="8"/>
        <v>0</v>
      </c>
      <c r="S25" s="5"/>
      <c r="T25" s="1"/>
      <c r="U25" s="1">
        <f t="shared" si="4"/>
        <v>334.09090909090907</v>
      </c>
      <c r="V25" s="1">
        <f t="shared" si="5"/>
        <v>334.09090909090907</v>
      </c>
      <c r="W25" s="1">
        <v>1.4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22" t="s">
        <v>103</v>
      </c>
      <c r="AD25" s="1">
        <f t="shared" si="6"/>
        <v>0</v>
      </c>
      <c r="AE25" s="6">
        <v>16</v>
      </c>
      <c r="AF25" s="10">
        <f t="shared" si="9"/>
        <v>0</v>
      </c>
      <c r="AG25" s="15">
        <f t="shared" si="10"/>
        <v>0</v>
      </c>
      <c r="AH25" s="1">
        <f>VLOOKUP(A25,[1]Sheet!$A:$AG,33,0)</f>
        <v>12</v>
      </c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25" t="s">
        <v>59</v>
      </c>
      <c r="B26" s="1" t="s">
        <v>35</v>
      </c>
      <c r="C26" s="1">
        <v>386</v>
      </c>
      <c r="D26" s="1"/>
      <c r="E26" s="1">
        <v>21</v>
      </c>
      <c r="F26" s="1">
        <v>365</v>
      </c>
      <c r="G26" s="6">
        <v>0.7</v>
      </c>
      <c r="H26" s="1">
        <v>180</v>
      </c>
      <c r="I26" s="1"/>
      <c r="J26" s="1">
        <v>21</v>
      </c>
      <c r="K26" s="1">
        <f t="shared" si="2"/>
        <v>0</v>
      </c>
      <c r="L26" s="1"/>
      <c r="M26" s="1"/>
      <c r="N26" s="1"/>
      <c r="O26" s="1">
        <f t="shared" si="3"/>
        <v>4.2</v>
      </c>
      <c r="P26" s="5"/>
      <c r="Q26" s="32">
        <f t="shared" si="7"/>
        <v>0</v>
      </c>
      <c r="R26" s="5">
        <f t="shared" si="8"/>
        <v>0</v>
      </c>
      <c r="S26" s="5"/>
      <c r="T26" s="1"/>
      <c r="U26" s="1">
        <f t="shared" si="4"/>
        <v>86.904761904761898</v>
      </c>
      <c r="V26" s="1">
        <f t="shared" si="5"/>
        <v>86.904761904761898</v>
      </c>
      <c r="W26" s="1">
        <v>5.2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22" t="s">
        <v>103</v>
      </c>
      <c r="AD26" s="1">
        <f t="shared" si="6"/>
        <v>0</v>
      </c>
      <c r="AE26" s="6">
        <v>10</v>
      </c>
      <c r="AF26" s="10">
        <f t="shared" si="9"/>
        <v>0</v>
      </c>
      <c r="AG26" s="15">
        <f t="shared" si="10"/>
        <v>0</v>
      </c>
      <c r="AH26" s="1">
        <f>VLOOKUP(A26,[1]Sheet!$A:$AG,33,0)</f>
        <v>12</v>
      </c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17" t="s">
        <v>60</v>
      </c>
      <c r="B27" s="17" t="s">
        <v>35</v>
      </c>
      <c r="C27" s="17">
        <v>145</v>
      </c>
      <c r="D27" s="17">
        <v>3</v>
      </c>
      <c r="E27" s="17">
        <v>4</v>
      </c>
      <c r="F27" s="17">
        <v>144</v>
      </c>
      <c r="G27" s="18">
        <v>0</v>
      </c>
      <c r="H27" s="17">
        <v>180</v>
      </c>
      <c r="I27" s="17"/>
      <c r="J27" s="17">
        <v>15</v>
      </c>
      <c r="K27" s="17">
        <f t="shared" si="2"/>
        <v>-11</v>
      </c>
      <c r="L27" s="17"/>
      <c r="M27" s="17"/>
      <c r="N27" s="17"/>
      <c r="O27" s="17">
        <f t="shared" si="3"/>
        <v>0.8</v>
      </c>
      <c r="P27" s="19"/>
      <c r="Q27" s="31"/>
      <c r="R27" s="19"/>
      <c r="S27" s="19"/>
      <c r="T27" s="17"/>
      <c r="U27" s="17">
        <f t="shared" si="4"/>
        <v>180</v>
      </c>
      <c r="V27" s="17">
        <f t="shared" si="5"/>
        <v>180</v>
      </c>
      <c r="W27" s="17">
        <v>3.4</v>
      </c>
      <c r="X27" s="17">
        <v>39.200000000000003</v>
      </c>
      <c r="Y27" s="17">
        <v>30.8</v>
      </c>
      <c r="Z27" s="17">
        <v>18.2</v>
      </c>
      <c r="AA27" s="17">
        <v>28</v>
      </c>
      <c r="AB27" s="17">
        <v>43.2</v>
      </c>
      <c r="AC27" s="22" t="s">
        <v>101</v>
      </c>
      <c r="AD27" s="17">
        <f t="shared" si="6"/>
        <v>0</v>
      </c>
      <c r="AE27" s="18">
        <v>0</v>
      </c>
      <c r="AF27" s="20"/>
      <c r="AG27" s="28"/>
      <c r="AH27" s="17">
        <f>VLOOKUP(A27,[1]Sheet!$A:$AG,33,0)</f>
        <v>0</v>
      </c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25" t="s">
        <v>61</v>
      </c>
      <c r="B28" s="1" t="s">
        <v>46</v>
      </c>
      <c r="C28" s="1">
        <v>102.6</v>
      </c>
      <c r="D28" s="1"/>
      <c r="E28" s="1"/>
      <c r="F28" s="1">
        <v>102.6</v>
      </c>
      <c r="G28" s="6">
        <v>1</v>
      </c>
      <c r="H28" s="1">
        <v>180</v>
      </c>
      <c r="I28" s="1"/>
      <c r="J28" s="1"/>
      <c r="K28" s="1">
        <f t="shared" si="2"/>
        <v>0</v>
      </c>
      <c r="L28" s="1"/>
      <c r="M28" s="1"/>
      <c r="N28" s="1"/>
      <c r="O28" s="1">
        <f t="shared" si="3"/>
        <v>0</v>
      </c>
      <c r="P28" s="5"/>
      <c r="Q28" s="32">
        <f t="shared" si="7"/>
        <v>0</v>
      </c>
      <c r="R28" s="5">
        <f t="shared" ref="R28:R29" si="11">AE28*AF28</f>
        <v>0</v>
      </c>
      <c r="S28" s="5"/>
      <c r="T28" s="1"/>
      <c r="U28" s="1" t="e">
        <f t="shared" si="4"/>
        <v>#DIV/0!</v>
      </c>
      <c r="V28" s="1" t="e">
        <f t="shared" si="5"/>
        <v>#DIV/0!</v>
      </c>
      <c r="W28" s="1">
        <v>0.54</v>
      </c>
      <c r="X28" s="1">
        <v>0.54</v>
      </c>
      <c r="Y28" s="1">
        <v>1.08</v>
      </c>
      <c r="Z28" s="1">
        <v>3.24</v>
      </c>
      <c r="AA28" s="1">
        <v>3.24</v>
      </c>
      <c r="AB28" s="1">
        <v>2.7</v>
      </c>
      <c r="AC28" s="26" t="s">
        <v>38</v>
      </c>
      <c r="AD28" s="1">
        <f t="shared" si="6"/>
        <v>0</v>
      </c>
      <c r="AE28" s="6">
        <v>2.7</v>
      </c>
      <c r="AF28" s="10">
        <f t="shared" ref="AF28:AF29" si="12">MROUND(Q28,AE28*AH28)/AE28</f>
        <v>0</v>
      </c>
      <c r="AG28" s="15">
        <f t="shared" ref="AG28:AG29" si="13">AF28*AE28*G28</f>
        <v>0</v>
      </c>
      <c r="AH28" s="1">
        <f>VLOOKUP(A28,[1]Sheet!$A:$AG,33,0)</f>
        <v>18</v>
      </c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25" t="s">
        <v>62</v>
      </c>
      <c r="B29" s="1" t="s">
        <v>46</v>
      </c>
      <c r="C29" s="1">
        <v>45</v>
      </c>
      <c r="D29" s="1"/>
      <c r="E29" s="1">
        <v>5</v>
      </c>
      <c r="F29" s="1">
        <v>40</v>
      </c>
      <c r="G29" s="6">
        <v>1</v>
      </c>
      <c r="H29" s="1">
        <v>180</v>
      </c>
      <c r="I29" s="1"/>
      <c r="J29" s="1">
        <v>5</v>
      </c>
      <c r="K29" s="1">
        <f t="shared" si="2"/>
        <v>0</v>
      </c>
      <c r="L29" s="1"/>
      <c r="M29" s="1"/>
      <c r="N29" s="1"/>
      <c r="O29" s="1">
        <f t="shared" si="3"/>
        <v>1</v>
      </c>
      <c r="P29" s="5"/>
      <c r="Q29" s="32">
        <f t="shared" si="7"/>
        <v>0</v>
      </c>
      <c r="R29" s="5">
        <f t="shared" si="11"/>
        <v>0</v>
      </c>
      <c r="S29" s="5"/>
      <c r="T29" s="1"/>
      <c r="U29" s="1">
        <f t="shared" si="4"/>
        <v>40</v>
      </c>
      <c r="V29" s="1">
        <f t="shared" si="5"/>
        <v>40</v>
      </c>
      <c r="W29" s="1">
        <v>0</v>
      </c>
      <c r="X29" s="1">
        <v>4</v>
      </c>
      <c r="Y29" s="1">
        <v>3</v>
      </c>
      <c r="Z29" s="1">
        <v>3</v>
      </c>
      <c r="AA29" s="1">
        <v>4</v>
      </c>
      <c r="AB29" s="1">
        <v>12</v>
      </c>
      <c r="AC29" s="21" t="s">
        <v>38</v>
      </c>
      <c r="AD29" s="1">
        <f t="shared" si="6"/>
        <v>0</v>
      </c>
      <c r="AE29" s="6">
        <v>5</v>
      </c>
      <c r="AF29" s="10">
        <f t="shared" si="12"/>
        <v>0</v>
      </c>
      <c r="AG29" s="15">
        <f t="shared" si="13"/>
        <v>0</v>
      </c>
      <c r="AH29" s="1">
        <f>VLOOKUP(A29,[1]Sheet!$A:$AG,33,0)</f>
        <v>12</v>
      </c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17" t="s">
        <v>63</v>
      </c>
      <c r="B30" s="17" t="s">
        <v>35</v>
      </c>
      <c r="C30" s="17">
        <v>-11</v>
      </c>
      <c r="D30" s="17"/>
      <c r="E30" s="17"/>
      <c r="F30" s="17">
        <v>-11</v>
      </c>
      <c r="G30" s="18">
        <v>0</v>
      </c>
      <c r="H30" s="17">
        <v>180</v>
      </c>
      <c r="I30" s="17"/>
      <c r="J30" s="17"/>
      <c r="K30" s="17">
        <f t="shared" si="2"/>
        <v>0</v>
      </c>
      <c r="L30" s="17"/>
      <c r="M30" s="17"/>
      <c r="N30" s="17"/>
      <c r="O30" s="17">
        <f t="shared" si="3"/>
        <v>0</v>
      </c>
      <c r="P30" s="19"/>
      <c r="Q30" s="31"/>
      <c r="R30" s="19"/>
      <c r="S30" s="19"/>
      <c r="T30" s="17"/>
      <c r="U30" s="17" t="e">
        <f t="shared" si="4"/>
        <v>#DIV/0!</v>
      </c>
      <c r="V30" s="17" t="e">
        <f t="shared" si="5"/>
        <v>#DIV/0!</v>
      </c>
      <c r="W30" s="17">
        <v>0</v>
      </c>
      <c r="X30" s="17">
        <v>53.8</v>
      </c>
      <c r="Y30" s="17">
        <v>53.8</v>
      </c>
      <c r="Z30" s="17">
        <v>46.8</v>
      </c>
      <c r="AA30" s="17">
        <v>45</v>
      </c>
      <c r="AB30" s="17">
        <v>62</v>
      </c>
      <c r="AC30" s="17" t="s">
        <v>64</v>
      </c>
      <c r="AD30" s="17">
        <f t="shared" si="6"/>
        <v>0</v>
      </c>
      <c r="AE30" s="18">
        <v>0</v>
      </c>
      <c r="AF30" s="20"/>
      <c r="AG30" s="28"/>
      <c r="AH30" s="17">
        <f>VLOOKUP(A30,[1]Sheet!$A:$AG,33,0)</f>
        <v>0</v>
      </c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17" t="s">
        <v>65</v>
      </c>
      <c r="B31" s="17" t="s">
        <v>35</v>
      </c>
      <c r="C31" s="17">
        <v>11</v>
      </c>
      <c r="D31" s="17"/>
      <c r="E31" s="17"/>
      <c r="F31" s="24">
        <f>11+F6</f>
        <v>-2</v>
      </c>
      <c r="G31" s="18">
        <v>0</v>
      </c>
      <c r="H31" s="17">
        <v>180</v>
      </c>
      <c r="I31" s="17"/>
      <c r="J31" s="17">
        <v>17</v>
      </c>
      <c r="K31" s="17">
        <f t="shared" si="2"/>
        <v>-17</v>
      </c>
      <c r="L31" s="17"/>
      <c r="M31" s="17"/>
      <c r="N31" s="17"/>
      <c r="O31" s="17">
        <f t="shared" si="3"/>
        <v>0</v>
      </c>
      <c r="P31" s="19"/>
      <c r="Q31" s="31"/>
      <c r="R31" s="19"/>
      <c r="S31" s="19"/>
      <c r="T31" s="17"/>
      <c r="U31" s="17" t="e">
        <f t="shared" si="4"/>
        <v>#DIV/0!</v>
      </c>
      <c r="V31" s="17" t="e">
        <f t="shared" si="5"/>
        <v>#DIV/0!</v>
      </c>
      <c r="W31" s="17">
        <v>0.4</v>
      </c>
      <c r="X31" s="17">
        <v>5.4</v>
      </c>
      <c r="Y31" s="17">
        <v>39.6</v>
      </c>
      <c r="Z31" s="17">
        <v>30.8</v>
      </c>
      <c r="AA31" s="17">
        <v>40.799999999999997</v>
      </c>
      <c r="AB31" s="17">
        <v>59.2</v>
      </c>
      <c r="AC31" s="17" t="s">
        <v>66</v>
      </c>
      <c r="AD31" s="17">
        <f t="shared" si="6"/>
        <v>0</v>
      </c>
      <c r="AE31" s="18">
        <v>0</v>
      </c>
      <c r="AF31" s="20"/>
      <c r="AG31" s="28"/>
      <c r="AH31" s="17">
        <f>VLOOKUP(A31,[1]Sheet!$A:$AG,33,0)</f>
        <v>0</v>
      </c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25" t="s">
        <v>67</v>
      </c>
      <c r="B32" s="1" t="s">
        <v>35</v>
      </c>
      <c r="C32" s="1">
        <v>506</v>
      </c>
      <c r="D32" s="1">
        <v>4</v>
      </c>
      <c r="E32" s="1">
        <v>60</v>
      </c>
      <c r="F32" s="1">
        <v>443</v>
      </c>
      <c r="G32" s="6">
        <v>0.4</v>
      </c>
      <c r="H32" s="1">
        <v>180</v>
      </c>
      <c r="I32" s="1"/>
      <c r="J32" s="1">
        <v>45</v>
      </c>
      <c r="K32" s="1">
        <f t="shared" si="2"/>
        <v>15</v>
      </c>
      <c r="L32" s="1"/>
      <c r="M32" s="1"/>
      <c r="N32" s="1"/>
      <c r="O32" s="1">
        <f t="shared" si="3"/>
        <v>12</v>
      </c>
      <c r="P32" s="5"/>
      <c r="Q32" s="32">
        <f t="shared" ref="Q32:Q33" si="14">S32</f>
        <v>0</v>
      </c>
      <c r="R32" s="5">
        <f t="shared" ref="R32:R33" si="15">AE32*AF32</f>
        <v>0</v>
      </c>
      <c r="S32" s="5"/>
      <c r="T32" s="1"/>
      <c r="U32" s="1">
        <f t="shared" si="4"/>
        <v>36.916666666666664</v>
      </c>
      <c r="V32" s="1">
        <f t="shared" si="5"/>
        <v>36.916666666666664</v>
      </c>
      <c r="W32" s="1">
        <v>11.2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21" t="s">
        <v>58</v>
      </c>
      <c r="AD32" s="1">
        <f t="shared" si="6"/>
        <v>0</v>
      </c>
      <c r="AE32" s="6">
        <v>16</v>
      </c>
      <c r="AF32" s="10">
        <f t="shared" ref="AF32:AF33" si="16">MROUND(Q32,AE32*AH32)/AE32</f>
        <v>0</v>
      </c>
      <c r="AG32" s="15">
        <f t="shared" ref="AG32:AG33" si="17">AF32*AE32*G32</f>
        <v>0</v>
      </c>
      <c r="AH32" s="1">
        <f>VLOOKUP(A32,[1]Sheet!$A:$AG,33,0)</f>
        <v>12</v>
      </c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25" t="s">
        <v>68</v>
      </c>
      <c r="B33" s="1" t="s">
        <v>35</v>
      </c>
      <c r="C33" s="1">
        <v>309</v>
      </c>
      <c r="D33" s="1"/>
      <c r="E33" s="1">
        <v>45</v>
      </c>
      <c r="F33" s="1">
        <v>259</v>
      </c>
      <c r="G33" s="6">
        <v>0.7</v>
      </c>
      <c r="H33" s="1">
        <v>180</v>
      </c>
      <c r="I33" s="1"/>
      <c r="J33" s="1">
        <v>45</v>
      </c>
      <c r="K33" s="1">
        <f t="shared" si="2"/>
        <v>0</v>
      </c>
      <c r="L33" s="1"/>
      <c r="M33" s="1"/>
      <c r="N33" s="1"/>
      <c r="O33" s="1">
        <f t="shared" si="3"/>
        <v>9</v>
      </c>
      <c r="P33" s="5"/>
      <c r="Q33" s="32">
        <f t="shared" si="14"/>
        <v>0</v>
      </c>
      <c r="R33" s="5">
        <f t="shared" si="15"/>
        <v>0</v>
      </c>
      <c r="S33" s="5"/>
      <c r="T33" s="1"/>
      <c r="U33" s="1">
        <f t="shared" si="4"/>
        <v>28.777777777777779</v>
      </c>
      <c r="V33" s="1">
        <f t="shared" si="5"/>
        <v>28.777777777777779</v>
      </c>
      <c r="W33" s="1">
        <v>14.6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21" t="s">
        <v>58</v>
      </c>
      <c r="AD33" s="1">
        <f t="shared" si="6"/>
        <v>0</v>
      </c>
      <c r="AE33" s="6">
        <v>10</v>
      </c>
      <c r="AF33" s="10">
        <f t="shared" si="16"/>
        <v>0</v>
      </c>
      <c r="AG33" s="15">
        <f t="shared" si="17"/>
        <v>0</v>
      </c>
      <c r="AH33" s="1">
        <f>VLOOKUP(A33,[1]Sheet!$A:$AG,33,0)</f>
        <v>12</v>
      </c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17" t="s">
        <v>69</v>
      </c>
      <c r="B34" s="17" t="s">
        <v>35</v>
      </c>
      <c r="C34" s="17">
        <v>3</v>
      </c>
      <c r="D34" s="17"/>
      <c r="E34" s="17"/>
      <c r="F34" s="17">
        <v>3</v>
      </c>
      <c r="G34" s="18">
        <v>0</v>
      </c>
      <c r="H34" s="17">
        <v>180</v>
      </c>
      <c r="I34" s="17"/>
      <c r="J34" s="17"/>
      <c r="K34" s="17">
        <f t="shared" si="2"/>
        <v>0</v>
      </c>
      <c r="L34" s="17"/>
      <c r="M34" s="17"/>
      <c r="N34" s="17"/>
      <c r="O34" s="17">
        <f t="shared" si="3"/>
        <v>0</v>
      </c>
      <c r="P34" s="19"/>
      <c r="Q34" s="31"/>
      <c r="R34" s="19"/>
      <c r="S34" s="19"/>
      <c r="T34" s="17"/>
      <c r="U34" s="17" t="e">
        <f t="shared" si="4"/>
        <v>#DIV/0!</v>
      </c>
      <c r="V34" s="17" t="e">
        <f t="shared" si="5"/>
        <v>#DIV/0!</v>
      </c>
      <c r="W34" s="17">
        <v>0</v>
      </c>
      <c r="X34" s="17">
        <v>56.4</v>
      </c>
      <c r="Y34" s="17">
        <v>39.6</v>
      </c>
      <c r="Z34" s="17">
        <v>38.6</v>
      </c>
      <c r="AA34" s="17">
        <v>0</v>
      </c>
      <c r="AB34" s="17">
        <v>31</v>
      </c>
      <c r="AC34" s="17" t="s">
        <v>70</v>
      </c>
      <c r="AD34" s="17">
        <f t="shared" si="6"/>
        <v>0</v>
      </c>
      <c r="AE34" s="18">
        <v>0</v>
      </c>
      <c r="AF34" s="20"/>
      <c r="AG34" s="28"/>
      <c r="AH34" s="17">
        <f>VLOOKUP(A34,[1]Sheet!$A:$AG,33,0)</f>
        <v>0</v>
      </c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17" t="s">
        <v>71</v>
      </c>
      <c r="B35" s="17" t="s">
        <v>35</v>
      </c>
      <c r="C35" s="17">
        <v>172</v>
      </c>
      <c r="D35" s="17"/>
      <c r="E35" s="17">
        <v>5</v>
      </c>
      <c r="F35" s="17">
        <v>167</v>
      </c>
      <c r="G35" s="18">
        <v>0</v>
      </c>
      <c r="H35" s="17">
        <v>180</v>
      </c>
      <c r="I35" s="17"/>
      <c r="J35" s="17">
        <v>51</v>
      </c>
      <c r="K35" s="17">
        <f t="shared" ref="K35:K59" si="18">E35-J35</f>
        <v>-46</v>
      </c>
      <c r="L35" s="17"/>
      <c r="M35" s="17"/>
      <c r="N35" s="17"/>
      <c r="O35" s="17">
        <f t="shared" si="3"/>
        <v>1</v>
      </c>
      <c r="P35" s="19"/>
      <c r="Q35" s="31"/>
      <c r="R35" s="19"/>
      <c r="S35" s="19"/>
      <c r="T35" s="17"/>
      <c r="U35" s="17">
        <f t="shared" si="4"/>
        <v>167</v>
      </c>
      <c r="V35" s="17">
        <f t="shared" si="5"/>
        <v>167</v>
      </c>
      <c r="W35" s="17">
        <v>0.8</v>
      </c>
      <c r="X35" s="17">
        <v>36.200000000000003</v>
      </c>
      <c r="Y35" s="17">
        <v>41.6</v>
      </c>
      <c r="Z35" s="17">
        <v>35</v>
      </c>
      <c r="AA35" s="17">
        <v>46.8</v>
      </c>
      <c r="AB35" s="17">
        <v>63.6</v>
      </c>
      <c r="AC35" s="22" t="s">
        <v>102</v>
      </c>
      <c r="AD35" s="17">
        <f t="shared" si="6"/>
        <v>0</v>
      </c>
      <c r="AE35" s="18">
        <v>0</v>
      </c>
      <c r="AF35" s="20"/>
      <c r="AG35" s="28"/>
      <c r="AH35" s="17">
        <f>VLOOKUP(A35,[1]Sheet!$A:$AG,33,0)</f>
        <v>0</v>
      </c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25" t="s">
        <v>72</v>
      </c>
      <c r="B36" s="1" t="s">
        <v>35</v>
      </c>
      <c r="C36" s="1">
        <v>699</v>
      </c>
      <c r="D36" s="1">
        <v>18</v>
      </c>
      <c r="E36" s="1">
        <v>34</v>
      </c>
      <c r="F36" s="1">
        <v>667</v>
      </c>
      <c r="G36" s="6">
        <v>0.4</v>
      </c>
      <c r="H36" s="1">
        <v>180</v>
      </c>
      <c r="I36" s="1"/>
      <c r="J36" s="1">
        <v>4</v>
      </c>
      <c r="K36" s="1">
        <f t="shared" si="18"/>
        <v>30</v>
      </c>
      <c r="L36" s="1"/>
      <c r="M36" s="1"/>
      <c r="N36" s="1"/>
      <c r="O36" s="1">
        <f t="shared" si="3"/>
        <v>6.8</v>
      </c>
      <c r="P36" s="5"/>
      <c r="Q36" s="32">
        <f t="shared" ref="Q36:Q38" si="19">S36</f>
        <v>0</v>
      </c>
      <c r="R36" s="5">
        <f t="shared" ref="R36:R39" si="20">AE36*AF36</f>
        <v>0</v>
      </c>
      <c r="S36" s="5"/>
      <c r="T36" s="1"/>
      <c r="U36" s="1">
        <f t="shared" si="4"/>
        <v>98.088235294117652</v>
      </c>
      <c r="V36" s="1">
        <f t="shared" si="5"/>
        <v>98.088235294117652</v>
      </c>
      <c r="W36" s="1">
        <v>10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22" t="s">
        <v>103</v>
      </c>
      <c r="AD36" s="1">
        <f t="shared" si="6"/>
        <v>0</v>
      </c>
      <c r="AE36" s="6">
        <v>16</v>
      </c>
      <c r="AF36" s="10">
        <f t="shared" ref="AF36:AF39" si="21">MROUND(Q36,AE36*AH36)/AE36</f>
        <v>0</v>
      </c>
      <c r="AG36" s="15">
        <f t="shared" ref="AG36:AG39" si="22">AF36*AE36*G36</f>
        <v>0</v>
      </c>
      <c r="AH36" s="1">
        <f>VLOOKUP(A36,[1]Sheet!$A:$AG,33,0)</f>
        <v>12</v>
      </c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25" t="s">
        <v>73</v>
      </c>
      <c r="B37" s="1" t="s">
        <v>35</v>
      </c>
      <c r="C37" s="1">
        <v>342</v>
      </c>
      <c r="D37" s="1">
        <v>2</v>
      </c>
      <c r="E37" s="1">
        <v>49</v>
      </c>
      <c r="F37" s="1">
        <v>295</v>
      </c>
      <c r="G37" s="6">
        <v>0.7</v>
      </c>
      <c r="H37" s="1">
        <v>180</v>
      </c>
      <c r="I37" s="1"/>
      <c r="J37" s="1">
        <v>49</v>
      </c>
      <c r="K37" s="1">
        <f t="shared" si="18"/>
        <v>0</v>
      </c>
      <c r="L37" s="1"/>
      <c r="M37" s="1"/>
      <c r="N37" s="1"/>
      <c r="O37" s="1">
        <f t="shared" si="3"/>
        <v>9.8000000000000007</v>
      </c>
      <c r="P37" s="5"/>
      <c r="Q37" s="32">
        <f t="shared" si="19"/>
        <v>0</v>
      </c>
      <c r="R37" s="5">
        <f t="shared" si="20"/>
        <v>0</v>
      </c>
      <c r="S37" s="5"/>
      <c r="T37" s="1"/>
      <c r="U37" s="1">
        <f t="shared" si="4"/>
        <v>30.102040816326529</v>
      </c>
      <c r="V37" s="1">
        <f t="shared" si="5"/>
        <v>30.102040816326529</v>
      </c>
      <c r="W37" s="1">
        <v>11.2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21" t="s">
        <v>58</v>
      </c>
      <c r="AD37" s="1">
        <f t="shared" si="6"/>
        <v>0</v>
      </c>
      <c r="AE37" s="6">
        <v>10</v>
      </c>
      <c r="AF37" s="10">
        <f t="shared" si="21"/>
        <v>0</v>
      </c>
      <c r="AG37" s="15">
        <f t="shared" si="22"/>
        <v>0</v>
      </c>
      <c r="AH37" s="1">
        <f>VLOOKUP(A37,[1]Sheet!$A:$AG,33,0)</f>
        <v>12</v>
      </c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25" t="s">
        <v>74</v>
      </c>
      <c r="B38" s="1" t="s">
        <v>35</v>
      </c>
      <c r="C38" s="1">
        <v>315</v>
      </c>
      <c r="D38" s="1"/>
      <c r="E38" s="1">
        <v>26</v>
      </c>
      <c r="F38" s="1">
        <v>289</v>
      </c>
      <c r="G38" s="6">
        <v>0.4</v>
      </c>
      <c r="H38" s="1">
        <v>180</v>
      </c>
      <c r="I38" s="1"/>
      <c r="J38" s="1">
        <v>26</v>
      </c>
      <c r="K38" s="1">
        <f t="shared" si="18"/>
        <v>0</v>
      </c>
      <c r="L38" s="1"/>
      <c r="M38" s="1"/>
      <c r="N38" s="1"/>
      <c r="O38" s="1">
        <f t="shared" si="3"/>
        <v>5.2</v>
      </c>
      <c r="P38" s="5"/>
      <c r="Q38" s="32">
        <f t="shared" si="19"/>
        <v>0</v>
      </c>
      <c r="R38" s="5">
        <f t="shared" si="20"/>
        <v>0</v>
      </c>
      <c r="S38" s="5"/>
      <c r="T38" s="1"/>
      <c r="U38" s="1">
        <f t="shared" si="4"/>
        <v>55.576923076923073</v>
      </c>
      <c r="V38" s="1">
        <f t="shared" si="5"/>
        <v>55.576923076923073</v>
      </c>
      <c r="W38" s="1">
        <v>1.6</v>
      </c>
      <c r="X38" s="1">
        <v>11.2</v>
      </c>
      <c r="Y38" s="1">
        <v>9.4</v>
      </c>
      <c r="Z38" s="1">
        <v>12.2</v>
      </c>
      <c r="AA38" s="1">
        <v>8.1999999999999993</v>
      </c>
      <c r="AB38" s="1">
        <v>18.8</v>
      </c>
      <c r="AC38" s="26" t="s">
        <v>38</v>
      </c>
      <c r="AD38" s="1">
        <f t="shared" si="6"/>
        <v>0</v>
      </c>
      <c r="AE38" s="6">
        <v>16</v>
      </c>
      <c r="AF38" s="10">
        <f t="shared" si="21"/>
        <v>0</v>
      </c>
      <c r="AG38" s="15">
        <f t="shared" si="22"/>
        <v>0</v>
      </c>
      <c r="AH38" s="1">
        <f>VLOOKUP(A38,[1]Sheet!$A:$AG,33,0)</f>
        <v>12</v>
      </c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25" t="s">
        <v>75</v>
      </c>
      <c r="B39" s="1" t="s">
        <v>35</v>
      </c>
      <c r="C39" s="1"/>
      <c r="D39" s="1"/>
      <c r="E39" s="1"/>
      <c r="F39" s="1"/>
      <c r="G39" s="6">
        <v>0.7</v>
      </c>
      <c r="H39" s="1">
        <v>180</v>
      </c>
      <c r="I39" s="1"/>
      <c r="J39" s="1"/>
      <c r="K39" s="1">
        <f t="shared" si="18"/>
        <v>0</v>
      </c>
      <c r="L39" s="1"/>
      <c r="M39" s="1"/>
      <c r="N39" s="1"/>
      <c r="O39" s="1">
        <f t="shared" si="3"/>
        <v>0</v>
      </c>
      <c r="P39" s="5">
        <v>80</v>
      </c>
      <c r="Q39" s="32">
        <v>96</v>
      </c>
      <c r="R39" s="5">
        <f t="shared" si="20"/>
        <v>96</v>
      </c>
      <c r="S39" s="5">
        <v>96</v>
      </c>
      <c r="T39" s="1"/>
      <c r="U39" s="1" t="e">
        <f t="shared" si="4"/>
        <v>#DIV/0!</v>
      </c>
      <c r="V39" s="1" t="e">
        <f t="shared" si="5"/>
        <v>#DIV/0!</v>
      </c>
      <c r="W39" s="1">
        <v>0</v>
      </c>
      <c r="X39" s="1">
        <v>0</v>
      </c>
      <c r="Y39" s="1">
        <v>0</v>
      </c>
      <c r="Z39" s="1">
        <v>1.2</v>
      </c>
      <c r="AA39" s="1">
        <v>2.6</v>
      </c>
      <c r="AB39" s="1">
        <v>2.6</v>
      </c>
      <c r="AC39" s="1"/>
      <c r="AD39" s="1">
        <f t="shared" si="6"/>
        <v>67.199999999999989</v>
      </c>
      <c r="AE39" s="6">
        <v>8</v>
      </c>
      <c r="AF39" s="10">
        <f t="shared" si="21"/>
        <v>12</v>
      </c>
      <c r="AG39" s="15">
        <f t="shared" si="22"/>
        <v>67.199999999999989</v>
      </c>
      <c r="AH39" s="1">
        <f>VLOOKUP(A39,[1]Sheet!$A:$AG,33,0)</f>
        <v>12</v>
      </c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17" t="s">
        <v>76</v>
      </c>
      <c r="B40" s="17" t="s">
        <v>35</v>
      </c>
      <c r="C40" s="17">
        <v>-1</v>
      </c>
      <c r="D40" s="17"/>
      <c r="E40" s="17"/>
      <c r="F40" s="17">
        <v>-1</v>
      </c>
      <c r="G40" s="18">
        <v>0</v>
      </c>
      <c r="H40" s="17">
        <v>180</v>
      </c>
      <c r="I40" s="17"/>
      <c r="J40" s="17"/>
      <c r="K40" s="17">
        <f t="shared" si="18"/>
        <v>0</v>
      </c>
      <c r="L40" s="17"/>
      <c r="M40" s="17"/>
      <c r="N40" s="17"/>
      <c r="O40" s="17">
        <f t="shared" si="3"/>
        <v>0</v>
      </c>
      <c r="P40" s="19"/>
      <c r="Q40" s="31"/>
      <c r="R40" s="19"/>
      <c r="S40" s="19"/>
      <c r="T40" s="17"/>
      <c r="U40" s="17" t="e">
        <f t="shared" si="4"/>
        <v>#DIV/0!</v>
      </c>
      <c r="V40" s="17" t="e">
        <f t="shared" si="5"/>
        <v>#DIV/0!</v>
      </c>
      <c r="W40" s="17">
        <v>2.4</v>
      </c>
      <c r="X40" s="17">
        <v>1.8</v>
      </c>
      <c r="Y40" s="17">
        <v>2.4</v>
      </c>
      <c r="Z40" s="17">
        <v>1.8</v>
      </c>
      <c r="AA40" s="17">
        <v>3</v>
      </c>
      <c r="AB40" s="17">
        <v>2.8</v>
      </c>
      <c r="AC40" s="17" t="s">
        <v>77</v>
      </c>
      <c r="AD40" s="17">
        <f t="shared" si="6"/>
        <v>0</v>
      </c>
      <c r="AE40" s="18">
        <v>0</v>
      </c>
      <c r="AF40" s="20"/>
      <c r="AG40" s="28"/>
      <c r="AH40" s="17">
        <f>VLOOKUP(A40,[1]Sheet!$A:$AG,33,0)</f>
        <v>0</v>
      </c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25" t="s">
        <v>78</v>
      </c>
      <c r="B41" s="1" t="s">
        <v>35</v>
      </c>
      <c r="C41" s="1">
        <v>370</v>
      </c>
      <c r="D41" s="1"/>
      <c r="E41" s="1">
        <v>51</v>
      </c>
      <c r="F41" s="1">
        <v>319</v>
      </c>
      <c r="G41" s="6">
        <v>0.7</v>
      </c>
      <c r="H41" s="1">
        <v>180</v>
      </c>
      <c r="I41" s="1"/>
      <c r="J41" s="1">
        <v>51</v>
      </c>
      <c r="K41" s="1">
        <f t="shared" si="18"/>
        <v>0</v>
      </c>
      <c r="L41" s="1"/>
      <c r="M41" s="1"/>
      <c r="N41" s="1"/>
      <c r="O41" s="1">
        <f t="shared" si="3"/>
        <v>10.199999999999999</v>
      </c>
      <c r="P41" s="5"/>
      <c r="Q41" s="32">
        <f t="shared" ref="Q41:Q59" si="23">S41</f>
        <v>0</v>
      </c>
      <c r="R41" s="5">
        <f t="shared" ref="R41:R59" si="24">AE41*AF41</f>
        <v>0</v>
      </c>
      <c r="S41" s="5"/>
      <c r="T41" s="1"/>
      <c r="U41" s="1">
        <f t="shared" si="4"/>
        <v>31.274509803921571</v>
      </c>
      <c r="V41" s="1">
        <f t="shared" si="5"/>
        <v>31.274509803921571</v>
      </c>
      <c r="W41" s="1">
        <v>12</v>
      </c>
      <c r="X41" s="1">
        <v>30.4</v>
      </c>
      <c r="Y41" s="1">
        <v>22</v>
      </c>
      <c r="Z41" s="1">
        <v>28.2</v>
      </c>
      <c r="AA41" s="1">
        <v>30.6</v>
      </c>
      <c r="AB41" s="1">
        <v>50.2</v>
      </c>
      <c r="AC41" s="21" t="s">
        <v>38</v>
      </c>
      <c r="AD41" s="1">
        <f t="shared" si="6"/>
        <v>0</v>
      </c>
      <c r="AE41" s="6">
        <v>8</v>
      </c>
      <c r="AF41" s="10">
        <f t="shared" ref="AF41:AF59" si="25">MROUND(Q41,AE41*AH41)/AE41</f>
        <v>0</v>
      </c>
      <c r="AG41" s="15">
        <f t="shared" ref="AG41:AG59" si="26">AF41*AE41*G41</f>
        <v>0</v>
      </c>
      <c r="AH41" s="1">
        <f>VLOOKUP(A41,[1]Sheet!$A:$AG,33,0)</f>
        <v>12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25" t="s">
        <v>79</v>
      </c>
      <c r="B42" s="1" t="s">
        <v>35</v>
      </c>
      <c r="C42" s="1">
        <v>168</v>
      </c>
      <c r="D42" s="1">
        <v>3</v>
      </c>
      <c r="E42" s="1">
        <v>14</v>
      </c>
      <c r="F42" s="1">
        <v>156</v>
      </c>
      <c r="G42" s="6">
        <v>0.9</v>
      </c>
      <c r="H42" s="1">
        <v>180</v>
      </c>
      <c r="I42" s="1"/>
      <c r="J42" s="1">
        <v>15</v>
      </c>
      <c r="K42" s="1">
        <f t="shared" si="18"/>
        <v>-1</v>
      </c>
      <c r="L42" s="1"/>
      <c r="M42" s="1"/>
      <c r="N42" s="1"/>
      <c r="O42" s="1">
        <f t="shared" si="3"/>
        <v>2.8</v>
      </c>
      <c r="P42" s="5"/>
      <c r="Q42" s="32">
        <f t="shared" si="23"/>
        <v>0</v>
      </c>
      <c r="R42" s="5">
        <f t="shared" si="24"/>
        <v>0</v>
      </c>
      <c r="S42" s="5"/>
      <c r="T42" s="1"/>
      <c r="U42" s="1">
        <f t="shared" si="4"/>
        <v>55.714285714285715</v>
      </c>
      <c r="V42" s="1">
        <f t="shared" si="5"/>
        <v>55.714285714285715</v>
      </c>
      <c r="W42" s="1">
        <v>4.4000000000000004</v>
      </c>
      <c r="X42" s="1">
        <v>2</v>
      </c>
      <c r="Y42" s="1">
        <v>5.2</v>
      </c>
      <c r="Z42" s="1">
        <v>3.8</v>
      </c>
      <c r="AA42" s="1">
        <v>5.4</v>
      </c>
      <c r="AB42" s="1">
        <v>9.6</v>
      </c>
      <c r="AC42" s="26" t="s">
        <v>38</v>
      </c>
      <c r="AD42" s="1">
        <f t="shared" si="6"/>
        <v>0</v>
      </c>
      <c r="AE42" s="6">
        <v>8</v>
      </c>
      <c r="AF42" s="10">
        <f t="shared" si="25"/>
        <v>0</v>
      </c>
      <c r="AG42" s="15">
        <f t="shared" si="26"/>
        <v>0</v>
      </c>
      <c r="AH42" s="1">
        <f>VLOOKUP(A42,[1]Sheet!$A:$AG,33,0)</f>
        <v>12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25" t="s">
        <v>80</v>
      </c>
      <c r="B43" s="1" t="s">
        <v>35</v>
      </c>
      <c r="C43" s="1">
        <v>131</v>
      </c>
      <c r="D43" s="1"/>
      <c r="E43" s="1">
        <v>8</v>
      </c>
      <c r="F43" s="1">
        <v>121</v>
      </c>
      <c r="G43" s="6">
        <v>0.43</v>
      </c>
      <c r="H43" s="1">
        <v>180</v>
      </c>
      <c r="I43" s="1"/>
      <c r="J43" s="1">
        <v>8</v>
      </c>
      <c r="K43" s="1">
        <f t="shared" si="18"/>
        <v>0</v>
      </c>
      <c r="L43" s="1"/>
      <c r="M43" s="1"/>
      <c r="N43" s="1"/>
      <c r="O43" s="1">
        <f t="shared" si="3"/>
        <v>1.6</v>
      </c>
      <c r="P43" s="5"/>
      <c r="Q43" s="32">
        <f t="shared" si="23"/>
        <v>0</v>
      </c>
      <c r="R43" s="5">
        <f t="shared" si="24"/>
        <v>0</v>
      </c>
      <c r="S43" s="5"/>
      <c r="T43" s="1"/>
      <c r="U43" s="1">
        <f t="shared" si="4"/>
        <v>75.625</v>
      </c>
      <c r="V43" s="1">
        <f t="shared" si="5"/>
        <v>75.625</v>
      </c>
      <c r="W43" s="1">
        <v>3.2</v>
      </c>
      <c r="X43" s="1">
        <v>2</v>
      </c>
      <c r="Y43" s="1">
        <v>2</v>
      </c>
      <c r="Z43" s="1">
        <v>3</v>
      </c>
      <c r="AA43" s="1">
        <v>1.4</v>
      </c>
      <c r="AB43" s="1">
        <v>7.4</v>
      </c>
      <c r="AC43" s="26" t="s">
        <v>38</v>
      </c>
      <c r="AD43" s="1">
        <f t="shared" si="6"/>
        <v>0</v>
      </c>
      <c r="AE43" s="6">
        <v>16</v>
      </c>
      <c r="AF43" s="10">
        <f t="shared" si="25"/>
        <v>0</v>
      </c>
      <c r="AG43" s="15">
        <f t="shared" si="26"/>
        <v>0</v>
      </c>
      <c r="AH43" s="1">
        <f>VLOOKUP(A43,[1]Sheet!$A:$AG,33,0)</f>
        <v>12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25" t="s">
        <v>81</v>
      </c>
      <c r="B44" s="1" t="s">
        <v>35</v>
      </c>
      <c r="C44" s="1"/>
      <c r="D44" s="1"/>
      <c r="E44" s="1"/>
      <c r="F44" s="1"/>
      <c r="G44" s="6">
        <v>0.9</v>
      </c>
      <c r="H44" s="1">
        <v>180</v>
      </c>
      <c r="I44" s="1"/>
      <c r="J44" s="1"/>
      <c r="K44" s="1">
        <f t="shared" si="18"/>
        <v>0</v>
      </c>
      <c r="L44" s="1"/>
      <c r="M44" s="1"/>
      <c r="N44" s="1"/>
      <c r="O44" s="1">
        <f t="shared" si="3"/>
        <v>0</v>
      </c>
      <c r="P44" s="5">
        <v>80</v>
      </c>
      <c r="Q44" s="32">
        <v>192</v>
      </c>
      <c r="R44" s="5">
        <f t="shared" si="24"/>
        <v>192</v>
      </c>
      <c r="S44" s="5">
        <v>192</v>
      </c>
      <c r="T44" s="1"/>
      <c r="U44" s="1" t="e">
        <f t="shared" si="4"/>
        <v>#DIV/0!</v>
      </c>
      <c r="V44" s="1" t="e">
        <f t="shared" si="5"/>
        <v>#DIV/0!</v>
      </c>
      <c r="W44" s="1">
        <v>0</v>
      </c>
      <c r="X44" s="1">
        <v>2.6</v>
      </c>
      <c r="Y44" s="1">
        <v>5.2</v>
      </c>
      <c r="Z44" s="1">
        <v>6</v>
      </c>
      <c r="AA44" s="1">
        <v>6.8</v>
      </c>
      <c r="AB44" s="1">
        <v>8.1999999999999993</v>
      </c>
      <c r="AC44" s="1"/>
      <c r="AD44" s="1">
        <f t="shared" si="6"/>
        <v>172.8</v>
      </c>
      <c r="AE44" s="6">
        <v>8</v>
      </c>
      <c r="AF44" s="10">
        <f t="shared" si="25"/>
        <v>24</v>
      </c>
      <c r="AG44" s="15">
        <f t="shared" si="26"/>
        <v>172.8</v>
      </c>
      <c r="AH44" s="1">
        <f>VLOOKUP(A44,[1]Sheet!$A:$AG,33,0)</f>
        <v>12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25" t="s">
        <v>82</v>
      </c>
      <c r="B45" s="1" t="s">
        <v>35</v>
      </c>
      <c r="C45" s="1">
        <v>121</v>
      </c>
      <c r="D45" s="1"/>
      <c r="E45" s="1">
        <v>18</v>
      </c>
      <c r="F45" s="1">
        <v>103</v>
      </c>
      <c r="G45" s="6">
        <v>0.43</v>
      </c>
      <c r="H45" s="1">
        <v>180</v>
      </c>
      <c r="I45" s="1"/>
      <c r="J45" s="1">
        <v>20</v>
      </c>
      <c r="K45" s="1">
        <f t="shared" si="18"/>
        <v>-2</v>
      </c>
      <c r="L45" s="1"/>
      <c r="M45" s="1"/>
      <c r="N45" s="1"/>
      <c r="O45" s="1">
        <f t="shared" si="3"/>
        <v>3.6</v>
      </c>
      <c r="P45" s="5"/>
      <c r="Q45" s="32">
        <f t="shared" si="23"/>
        <v>0</v>
      </c>
      <c r="R45" s="5">
        <f t="shared" si="24"/>
        <v>0</v>
      </c>
      <c r="S45" s="5"/>
      <c r="T45" s="1"/>
      <c r="U45" s="1">
        <f t="shared" si="4"/>
        <v>28.611111111111111</v>
      </c>
      <c r="V45" s="1">
        <f t="shared" si="5"/>
        <v>28.611111111111111</v>
      </c>
      <c r="W45" s="1">
        <v>4.2</v>
      </c>
      <c r="X45" s="1">
        <v>1.4</v>
      </c>
      <c r="Y45" s="1">
        <v>4.5999999999999996</v>
      </c>
      <c r="Z45" s="1">
        <v>5.8</v>
      </c>
      <c r="AA45" s="1">
        <v>6.4</v>
      </c>
      <c r="AB45" s="1">
        <v>6.6</v>
      </c>
      <c r="AC45" s="21" t="s">
        <v>38</v>
      </c>
      <c r="AD45" s="1">
        <f t="shared" si="6"/>
        <v>0</v>
      </c>
      <c r="AE45" s="6">
        <v>16</v>
      </c>
      <c r="AF45" s="10">
        <f t="shared" si="25"/>
        <v>0</v>
      </c>
      <c r="AG45" s="15">
        <f t="shared" si="26"/>
        <v>0</v>
      </c>
      <c r="AH45" s="1">
        <f>VLOOKUP(A45,[1]Sheet!$A:$AG,33,0)</f>
        <v>12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1" t="s">
        <v>83</v>
      </c>
      <c r="B46" s="1" t="s">
        <v>35</v>
      </c>
      <c r="C46" s="1">
        <v>68</v>
      </c>
      <c r="D46" s="1"/>
      <c r="E46" s="1">
        <v>19</v>
      </c>
      <c r="F46" s="1">
        <v>49</v>
      </c>
      <c r="G46" s="6">
        <v>1</v>
      </c>
      <c r="H46" s="1">
        <v>180</v>
      </c>
      <c r="I46" s="1"/>
      <c r="J46" s="1">
        <v>19</v>
      </c>
      <c r="K46" s="1">
        <f t="shared" si="18"/>
        <v>0</v>
      </c>
      <c r="L46" s="1"/>
      <c r="M46" s="1"/>
      <c r="N46" s="1"/>
      <c r="O46" s="1">
        <f t="shared" si="3"/>
        <v>3.8</v>
      </c>
      <c r="P46" s="5">
        <v>46</v>
      </c>
      <c r="Q46" s="32">
        <v>120</v>
      </c>
      <c r="R46" s="5">
        <f t="shared" si="24"/>
        <v>120</v>
      </c>
      <c r="S46" s="5">
        <v>120</v>
      </c>
      <c r="T46" s="1"/>
      <c r="U46" s="1">
        <f t="shared" si="4"/>
        <v>44.473684210526315</v>
      </c>
      <c r="V46" s="1">
        <f t="shared" si="5"/>
        <v>12.894736842105264</v>
      </c>
      <c r="W46" s="1">
        <v>8</v>
      </c>
      <c r="X46" s="1">
        <v>4</v>
      </c>
      <c r="Y46" s="1">
        <v>4.8</v>
      </c>
      <c r="Z46" s="1">
        <v>3.8</v>
      </c>
      <c r="AA46" s="1">
        <v>6.8</v>
      </c>
      <c r="AB46" s="1">
        <v>7</v>
      </c>
      <c r="AC46" s="1"/>
      <c r="AD46" s="1">
        <f t="shared" si="6"/>
        <v>120</v>
      </c>
      <c r="AE46" s="6">
        <v>5</v>
      </c>
      <c r="AF46" s="10">
        <f t="shared" si="25"/>
        <v>24</v>
      </c>
      <c r="AG46" s="15">
        <f t="shared" si="26"/>
        <v>120</v>
      </c>
      <c r="AH46" s="1">
        <f>VLOOKUP(A46,[1]Sheet!$A:$AG,33,0)</f>
        <v>12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1" t="s">
        <v>84</v>
      </c>
      <c r="B47" s="1" t="s">
        <v>46</v>
      </c>
      <c r="C47" s="1">
        <v>81.400000000000006</v>
      </c>
      <c r="D47" s="1"/>
      <c r="E47" s="1">
        <v>7.4</v>
      </c>
      <c r="F47" s="1">
        <v>74</v>
      </c>
      <c r="G47" s="6">
        <v>1</v>
      </c>
      <c r="H47" s="1">
        <v>180</v>
      </c>
      <c r="I47" s="1"/>
      <c r="J47" s="1">
        <v>7.4</v>
      </c>
      <c r="K47" s="1">
        <f t="shared" si="18"/>
        <v>0</v>
      </c>
      <c r="L47" s="1"/>
      <c r="M47" s="1"/>
      <c r="N47" s="1"/>
      <c r="O47" s="1">
        <f t="shared" si="3"/>
        <v>1.48</v>
      </c>
      <c r="P47" s="5"/>
      <c r="Q47" s="32">
        <f t="shared" si="23"/>
        <v>0</v>
      </c>
      <c r="R47" s="5">
        <f t="shared" si="24"/>
        <v>0</v>
      </c>
      <c r="S47" s="5"/>
      <c r="T47" s="1"/>
      <c r="U47" s="1">
        <f t="shared" si="4"/>
        <v>50</v>
      </c>
      <c r="V47" s="1">
        <f t="shared" si="5"/>
        <v>50</v>
      </c>
      <c r="W47" s="1">
        <v>1.48</v>
      </c>
      <c r="X47" s="1">
        <v>2.2200000000000002</v>
      </c>
      <c r="Y47" s="1">
        <v>0</v>
      </c>
      <c r="Z47" s="1">
        <v>0</v>
      </c>
      <c r="AA47" s="1">
        <v>0</v>
      </c>
      <c r="AB47" s="1">
        <v>0</v>
      </c>
      <c r="AC47" s="26" t="s">
        <v>38</v>
      </c>
      <c r="AD47" s="1">
        <f t="shared" si="6"/>
        <v>0</v>
      </c>
      <c r="AE47" s="6">
        <v>3.7</v>
      </c>
      <c r="AF47" s="10">
        <f t="shared" si="25"/>
        <v>0</v>
      </c>
      <c r="AG47" s="15">
        <f t="shared" si="26"/>
        <v>0</v>
      </c>
      <c r="AH47" s="1">
        <f>VLOOKUP(A47,[1]Sheet!$A:$AG,33,0)</f>
        <v>14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1" t="s">
        <v>85</v>
      </c>
      <c r="B48" s="1" t="s">
        <v>35</v>
      </c>
      <c r="C48" s="1">
        <v>902</v>
      </c>
      <c r="D48" s="1"/>
      <c r="E48" s="1">
        <v>133</v>
      </c>
      <c r="F48" s="1">
        <v>743</v>
      </c>
      <c r="G48" s="6">
        <v>0.25</v>
      </c>
      <c r="H48" s="1">
        <v>180</v>
      </c>
      <c r="I48" s="1"/>
      <c r="J48" s="1">
        <v>134</v>
      </c>
      <c r="K48" s="1">
        <f t="shared" si="18"/>
        <v>-1</v>
      </c>
      <c r="L48" s="1"/>
      <c r="M48" s="1"/>
      <c r="N48" s="1"/>
      <c r="O48" s="1">
        <f t="shared" si="3"/>
        <v>26.6</v>
      </c>
      <c r="P48" s="5"/>
      <c r="Q48" s="32">
        <f t="shared" si="23"/>
        <v>168</v>
      </c>
      <c r="R48" s="5">
        <f t="shared" si="24"/>
        <v>168</v>
      </c>
      <c r="S48" s="5">
        <v>168</v>
      </c>
      <c r="T48" s="1" t="s">
        <v>104</v>
      </c>
      <c r="U48" s="1">
        <f t="shared" si="4"/>
        <v>34.248120300751879</v>
      </c>
      <c r="V48" s="1">
        <f t="shared" si="5"/>
        <v>27.932330827067666</v>
      </c>
      <c r="W48" s="1">
        <v>36.200000000000003</v>
      </c>
      <c r="X48" s="1">
        <v>77.400000000000006</v>
      </c>
      <c r="Y48" s="1">
        <v>33.799999999999997</v>
      </c>
      <c r="Z48" s="1">
        <v>68.400000000000006</v>
      </c>
      <c r="AA48" s="1">
        <v>72.2</v>
      </c>
      <c r="AB48" s="1">
        <v>95.2</v>
      </c>
      <c r="AC48" s="21" t="s">
        <v>38</v>
      </c>
      <c r="AD48" s="1">
        <f t="shared" si="6"/>
        <v>42</v>
      </c>
      <c r="AE48" s="6">
        <v>12</v>
      </c>
      <c r="AF48" s="10">
        <f t="shared" si="25"/>
        <v>14</v>
      </c>
      <c r="AG48" s="15">
        <f t="shared" si="26"/>
        <v>42</v>
      </c>
      <c r="AH48" s="1">
        <f>VLOOKUP(A48,[1]Sheet!$A:$AG,33,0)</f>
        <v>14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1" t="s">
        <v>86</v>
      </c>
      <c r="B49" s="1" t="s">
        <v>35</v>
      </c>
      <c r="C49" s="1">
        <v>409</v>
      </c>
      <c r="D49" s="1">
        <v>2</v>
      </c>
      <c r="E49" s="1">
        <v>64</v>
      </c>
      <c r="F49" s="1">
        <v>345</v>
      </c>
      <c r="G49" s="6">
        <v>0.3</v>
      </c>
      <c r="H49" s="1">
        <v>180</v>
      </c>
      <c r="I49" s="1"/>
      <c r="J49" s="1">
        <v>65</v>
      </c>
      <c r="K49" s="1">
        <f t="shared" si="18"/>
        <v>-1</v>
      </c>
      <c r="L49" s="1"/>
      <c r="M49" s="1"/>
      <c r="N49" s="1"/>
      <c r="O49" s="1">
        <f t="shared" si="3"/>
        <v>12.8</v>
      </c>
      <c r="P49" s="5"/>
      <c r="Q49" s="32">
        <f t="shared" si="23"/>
        <v>168</v>
      </c>
      <c r="R49" s="5">
        <f t="shared" si="24"/>
        <v>168</v>
      </c>
      <c r="S49" s="5">
        <v>168</v>
      </c>
      <c r="T49" s="1" t="s">
        <v>104</v>
      </c>
      <c r="U49" s="1">
        <f t="shared" si="4"/>
        <v>40.078125</v>
      </c>
      <c r="V49" s="1">
        <f t="shared" si="5"/>
        <v>26.953125</v>
      </c>
      <c r="W49" s="1">
        <v>18.8</v>
      </c>
      <c r="X49" s="1">
        <v>35.200000000000003</v>
      </c>
      <c r="Y49" s="1">
        <v>34.4</v>
      </c>
      <c r="Z49" s="1">
        <v>34</v>
      </c>
      <c r="AA49" s="1">
        <v>37.799999999999997</v>
      </c>
      <c r="AB49" s="1">
        <v>67.8</v>
      </c>
      <c r="AC49" s="21" t="s">
        <v>38</v>
      </c>
      <c r="AD49" s="1">
        <f t="shared" si="6"/>
        <v>50.4</v>
      </c>
      <c r="AE49" s="6">
        <v>12</v>
      </c>
      <c r="AF49" s="10">
        <f t="shared" si="25"/>
        <v>14</v>
      </c>
      <c r="AG49" s="15">
        <f t="shared" si="26"/>
        <v>50.4</v>
      </c>
      <c r="AH49" s="1">
        <f>VLOOKUP(A49,[1]Sheet!$A:$AG,33,0)</f>
        <v>14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1" t="s">
        <v>87</v>
      </c>
      <c r="B50" s="1" t="s">
        <v>46</v>
      </c>
      <c r="C50" s="1">
        <v>114.5</v>
      </c>
      <c r="D50" s="1"/>
      <c r="E50" s="1"/>
      <c r="F50" s="1">
        <v>114.5</v>
      </c>
      <c r="G50" s="6">
        <v>1</v>
      </c>
      <c r="H50" s="1">
        <v>180</v>
      </c>
      <c r="I50" s="1"/>
      <c r="J50" s="1"/>
      <c r="K50" s="1">
        <f t="shared" si="18"/>
        <v>0</v>
      </c>
      <c r="L50" s="1"/>
      <c r="M50" s="1"/>
      <c r="N50" s="1"/>
      <c r="O50" s="1">
        <f t="shared" si="3"/>
        <v>0</v>
      </c>
      <c r="P50" s="5"/>
      <c r="Q50" s="32">
        <f t="shared" si="23"/>
        <v>168</v>
      </c>
      <c r="R50" s="5">
        <f t="shared" si="24"/>
        <v>162</v>
      </c>
      <c r="S50" s="5">
        <v>168</v>
      </c>
      <c r="T50" s="1" t="s">
        <v>104</v>
      </c>
      <c r="U50" s="1" t="e">
        <f t="shared" si="4"/>
        <v>#DIV/0!</v>
      </c>
      <c r="V50" s="1" t="e">
        <f t="shared" si="5"/>
        <v>#DIV/0!</v>
      </c>
      <c r="W50" s="1">
        <v>2.2999999999999998</v>
      </c>
      <c r="X50" s="1">
        <v>1.08</v>
      </c>
      <c r="Y50" s="1">
        <v>2.88</v>
      </c>
      <c r="Z50" s="1">
        <v>4.68</v>
      </c>
      <c r="AA50" s="1">
        <v>4.32</v>
      </c>
      <c r="AB50" s="1">
        <v>4.32</v>
      </c>
      <c r="AC50" s="26" t="s">
        <v>38</v>
      </c>
      <c r="AD50" s="1">
        <f t="shared" si="6"/>
        <v>168</v>
      </c>
      <c r="AE50" s="6">
        <v>1.8</v>
      </c>
      <c r="AF50" s="10">
        <f t="shared" si="25"/>
        <v>90</v>
      </c>
      <c r="AG50" s="15">
        <f t="shared" si="26"/>
        <v>162</v>
      </c>
      <c r="AH50" s="1">
        <f>VLOOKUP(A50,[1]Sheet!$A:$AG,33,0)</f>
        <v>18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1" t="s">
        <v>88</v>
      </c>
      <c r="B51" s="1" t="s">
        <v>35</v>
      </c>
      <c r="C51" s="1">
        <v>322</v>
      </c>
      <c r="D51" s="1">
        <v>2</v>
      </c>
      <c r="E51" s="1">
        <v>76</v>
      </c>
      <c r="F51" s="1">
        <v>247</v>
      </c>
      <c r="G51" s="6">
        <v>0.3</v>
      </c>
      <c r="H51" s="1">
        <v>180</v>
      </c>
      <c r="I51" s="1"/>
      <c r="J51" s="1">
        <v>76</v>
      </c>
      <c r="K51" s="1">
        <f t="shared" si="18"/>
        <v>0</v>
      </c>
      <c r="L51" s="1"/>
      <c r="M51" s="1"/>
      <c r="N51" s="1"/>
      <c r="O51" s="1">
        <f t="shared" si="3"/>
        <v>15.2</v>
      </c>
      <c r="P51" s="5">
        <v>133</v>
      </c>
      <c r="Q51" s="32">
        <v>336</v>
      </c>
      <c r="R51" s="5">
        <f t="shared" si="24"/>
        <v>336</v>
      </c>
      <c r="S51" s="5">
        <v>336</v>
      </c>
      <c r="T51" s="1"/>
      <c r="U51" s="1">
        <f t="shared" si="4"/>
        <v>38.35526315789474</v>
      </c>
      <c r="V51" s="1">
        <f t="shared" si="5"/>
        <v>16.25</v>
      </c>
      <c r="W51" s="1">
        <v>13.6</v>
      </c>
      <c r="X51" s="1">
        <v>20.2</v>
      </c>
      <c r="Y51" s="1">
        <v>10.199999999999999</v>
      </c>
      <c r="Z51" s="1">
        <v>36.799999999999997</v>
      </c>
      <c r="AA51" s="1">
        <v>20.2</v>
      </c>
      <c r="AB51" s="1">
        <v>20.399999999999999</v>
      </c>
      <c r="AC51" s="1"/>
      <c r="AD51" s="1">
        <f t="shared" si="6"/>
        <v>100.8</v>
      </c>
      <c r="AE51" s="6">
        <v>12</v>
      </c>
      <c r="AF51" s="10">
        <f t="shared" si="25"/>
        <v>28</v>
      </c>
      <c r="AG51" s="15">
        <f t="shared" si="26"/>
        <v>100.8</v>
      </c>
      <c r="AH51" s="1">
        <f>VLOOKUP(A51,[1]Sheet!$A:$AG,33,0)</f>
        <v>14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1" t="s">
        <v>89</v>
      </c>
      <c r="B52" s="1" t="s">
        <v>35</v>
      </c>
      <c r="C52" s="1">
        <v>237</v>
      </c>
      <c r="D52" s="1"/>
      <c r="E52" s="1">
        <v>3</v>
      </c>
      <c r="F52" s="1">
        <v>228</v>
      </c>
      <c r="G52" s="6">
        <v>0.2</v>
      </c>
      <c r="H52" s="1">
        <v>365</v>
      </c>
      <c r="I52" s="1"/>
      <c r="J52" s="1">
        <v>3</v>
      </c>
      <c r="K52" s="1">
        <f t="shared" si="18"/>
        <v>0</v>
      </c>
      <c r="L52" s="1"/>
      <c r="M52" s="1"/>
      <c r="N52" s="1"/>
      <c r="O52" s="1">
        <f t="shared" si="3"/>
        <v>0.6</v>
      </c>
      <c r="P52" s="5"/>
      <c r="Q52" s="32">
        <v>240</v>
      </c>
      <c r="R52" s="5">
        <f t="shared" si="24"/>
        <v>240</v>
      </c>
      <c r="S52" s="5">
        <v>240</v>
      </c>
      <c r="T52" s="1" t="s">
        <v>104</v>
      </c>
      <c r="U52" s="1">
        <f t="shared" si="4"/>
        <v>780</v>
      </c>
      <c r="V52" s="1">
        <f t="shared" si="5"/>
        <v>380</v>
      </c>
      <c r="W52" s="1">
        <v>1.8</v>
      </c>
      <c r="X52" s="1">
        <v>11.6</v>
      </c>
      <c r="Y52" s="1">
        <v>5</v>
      </c>
      <c r="Z52" s="1">
        <v>4.8</v>
      </c>
      <c r="AA52" s="1">
        <v>9.4</v>
      </c>
      <c r="AB52" s="1">
        <v>14</v>
      </c>
      <c r="AC52" s="26" t="s">
        <v>38</v>
      </c>
      <c r="AD52" s="1">
        <f t="shared" si="6"/>
        <v>48</v>
      </c>
      <c r="AE52" s="6">
        <v>6</v>
      </c>
      <c r="AF52" s="10">
        <f t="shared" si="25"/>
        <v>40</v>
      </c>
      <c r="AG52" s="15">
        <f t="shared" si="26"/>
        <v>48</v>
      </c>
      <c r="AH52" s="1">
        <f>VLOOKUP(A52,[1]Sheet!$A:$AG,33,0)</f>
        <v>10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1" t="s">
        <v>90</v>
      </c>
      <c r="B53" s="1" t="s">
        <v>35</v>
      </c>
      <c r="C53" s="1">
        <v>142</v>
      </c>
      <c r="D53" s="1"/>
      <c r="E53" s="1">
        <v>3</v>
      </c>
      <c r="F53" s="1">
        <v>139</v>
      </c>
      <c r="G53" s="6">
        <v>0.2</v>
      </c>
      <c r="H53" s="1">
        <v>365</v>
      </c>
      <c r="I53" s="1"/>
      <c r="J53" s="1">
        <v>3</v>
      </c>
      <c r="K53" s="1">
        <f t="shared" si="18"/>
        <v>0</v>
      </c>
      <c r="L53" s="1"/>
      <c r="M53" s="1"/>
      <c r="N53" s="1"/>
      <c r="O53" s="1">
        <f t="shared" si="3"/>
        <v>0.6</v>
      </c>
      <c r="P53" s="5"/>
      <c r="Q53" s="32">
        <v>240</v>
      </c>
      <c r="R53" s="5">
        <f t="shared" si="24"/>
        <v>240</v>
      </c>
      <c r="S53" s="5">
        <v>240</v>
      </c>
      <c r="T53" s="1" t="s">
        <v>104</v>
      </c>
      <c r="U53" s="1">
        <f t="shared" si="4"/>
        <v>631.66666666666674</v>
      </c>
      <c r="V53" s="1">
        <f t="shared" si="5"/>
        <v>231.66666666666669</v>
      </c>
      <c r="W53" s="1">
        <v>0.6</v>
      </c>
      <c r="X53" s="1">
        <v>11</v>
      </c>
      <c r="Y53" s="1">
        <v>8</v>
      </c>
      <c r="Z53" s="1">
        <v>6</v>
      </c>
      <c r="AA53" s="1">
        <v>0</v>
      </c>
      <c r="AB53" s="1">
        <v>6</v>
      </c>
      <c r="AC53" s="26" t="s">
        <v>38</v>
      </c>
      <c r="AD53" s="1">
        <f t="shared" si="6"/>
        <v>48</v>
      </c>
      <c r="AE53" s="6">
        <v>6</v>
      </c>
      <c r="AF53" s="10">
        <f t="shared" si="25"/>
        <v>40</v>
      </c>
      <c r="AG53" s="15">
        <f t="shared" si="26"/>
        <v>48</v>
      </c>
      <c r="AH53" s="1">
        <f>VLOOKUP(A53,[1]Sheet!$A:$AG,33,0)</f>
        <v>10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1" t="s">
        <v>91</v>
      </c>
      <c r="B54" s="1" t="s">
        <v>35</v>
      </c>
      <c r="C54" s="1">
        <v>999</v>
      </c>
      <c r="D54" s="1"/>
      <c r="E54" s="1">
        <v>228</v>
      </c>
      <c r="F54" s="1">
        <v>1</v>
      </c>
      <c r="G54" s="6">
        <v>0.3</v>
      </c>
      <c r="H54" s="1">
        <v>180</v>
      </c>
      <c r="I54" s="1"/>
      <c r="J54" s="1">
        <v>564</v>
      </c>
      <c r="K54" s="1">
        <f t="shared" si="18"/>
        <v>-336</v>
      </c>
      <c r="L54" s="1"/>
      <c r="M54" s="1"/>
      <c r="N54" s="1"/>
      <c r="O54" s="1">
        <f t="shared" si="3"/>
        <v>45.6</v>
      </c>
      <c r="P54" s="5">
        <v>1139</v>
      </c>
      <c r="Q54" s="32">
        <v>3920</v>
      </c>
      <c r="R54" s="5">
        <f t="shared" si="24"/>
        <v>3920</v>
      </c>
      <c r="S54" s="5">
        <v>3920</v>
      </c>
      <c r="T54" s="1" t="s">
        <v>104</v>
      </c>
      <c r="U54" s="1">
        <f t="shared" si="4"/>
        <v>85.98684210526315</v>
      </c>
      <c r="V54" s="1">
        <f t="shared" si="5"/>
        <v>2.1929824561403508E-2</v>
      </c>
      <c r="W54" s="1">
        <v>267.39999999999998</v>
      </c>
      <c r="X54" s="1">
        <v>158.6</v>
      </c>
      <c r="Y54" s="1">
        <v>255</v>
      </c>
      <c r="Z54" s="1">
        <v>91.2</v>
      </c>
      <c r="AA54" s="1">
        <v>171.4</v>
      </c>
      <c r="AB54" s="1">
        <v>174.4</v>
      </c>
      <c r="AC54" s="1"/>
      <c r="AD54" s="1">
        <f t="shared" si="6"/>
        <v>1176</v>
      </c>
      <c r="AE54" s="6">
        <v>14</v>
      </c>
      <c r="AF54" s="10">
        <f t="shared" si="25"/>
        <v>280</v>
      </c>
      <c r="AG54" s="15">
        <f t="shared" si="26"/>
        <v>1176</v>
      </c>
      <c r="AH54" s="1">
        <f>VLOOKUP(A54,[1]Sheet!$A:$AG,33,0)</f>
        <v>14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1" t="s">
        <v>92</v>
      </c>
      <c r="B55" s="1" t="s">
        <v>35</v>
      </c>
      <c r="C55" s="1">
        <v>1154</v>
      </c>
      <c r="D55" s="1"/>
      <c r="E55" s="1">
        <v>180</v>
      </c>
      <c r="F55" s="1">
        <v>865</v>
      </c>
      <c r="G55" s="6">
        <v>0.25</v>
      </c>
      <c r="H55" s="1">
        <v>180</v>
      </c>
      <c r="I55" s="1"/>
      <c r="J55" s="1">
        <v>180</v>
      </c>
      <c r="K55" s="1">
        <f t="shared" si="18"/>
        <v>0</v>
      </c>
      <c r="L55" s="1"/>
      <c r="M55" s="1"/>
      <c r="N55" s="1"/>
      <c r="O55" s="1">
        <f t="shared" si="3"/>
        <v>36</v>
      </c>
      <c r="P55" s="5"/>
      <c r="Q55" s="32">
        <v>336</v>
      </c>
      <c r="R55" s="5">
        <f t="shared" si="24"/>
        <v>336</v>
      </c>
      <c r="S55" s="5">
        <v>336</v>
      </c>
      <c r="T55" s="1" t="s">
        <v>104</v>
      </c>
      <c r="U55" s="1">
        <f t="shared" si="4"/>
        <v>33.361111111111114</v>
      </c>
      <c r="V55" s="1">
        <f t="shared" si="5"/>
        <v>24.027777777777779</v>
      </c>
      <c r="W55" s="1">
        <v>67.8</v>
      </c>
      <c r="X55" s="1">
        <v>104</v>
      </c>
      <c r="Y55" s="1">
        <v>70.599999999999994</v>
      </c>
      <c r="Z55" s="1">
        <v>93.6</v>
      </c>
      <c r="AA55" s="1">
        <v>84.6</v>
      </c>
      <c r="AB55" s="1">
        <v>124.2</v>
      </c>
      <c r="AC55" s="1"/>
      <c r="AD55" s="1">
        <f t="shared" si="6"/>
        <v>84</v>
      </c>
      <c r="AE55" s="6">
        <v>12</v>
      </c>
      <c r="AF55" s="10">
        <f t="shared" si="25"/>
        <v>28</v>
      </c>
      <c r="AG55" s="15">
        <f t="shared" si="26"/>
        <v>84</v>
      </c>
      <c r="AH55" s="1">
        <f>VLOOKUP(A55,[1]Sheet!$A:$AG,33,0)</f>
        <v>14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1" t="s">
        <v>93</v>
      </c>
      <c r="B56" s="1" t="s">
        <v>35</v>
      </c>
      <c r="C56" s="1">
        <v>1078</v>
      </c>
      <c r="D56" s="1">
        <v>2</v>
      </c>
      <c r="E56" s="1">
        <v>181</v>
      </c>
      <c r="F56" s="1">
        <v>838</v>
      </c>
      <c r="G56" s="6">
        <v>0.25</v>
      </c>
      <c r="H56" s="1">
        <v>180</v>
      </c>
      <c r="I56" s="1"/>
      <c r="J56" s="1">
        <v>181</v>
      </c>
      <c r="K56" s="1">
        <f t="shared" si="18"/>
        <v>0</v>
      </c>
      <c r="L56" s="1"/>
      <c r="M56" s="1"/>
      <c r="N56" s="1"/>
      <c r="O56" s="1">
        <f t="shared" si="3"/>
        <v>36.200000000000003</v>
      </c>
      <c r="P56" s="5"/>
      <c r="Q56" s="32">
        <v>336</v>
      </c>
      <c r="R56" s="5">
        <f t="shared" si="24"/>
        <v>336</v>
      </c>
      <c r="S56" s="5">
        <v>336</v>
      </c>
      <c r="T56" s="1" t="s">
        <v>104</v>
      </c>
      <c r="U56" s="1">
        <f t="shared" si="4"/>
        <v>32.430939226519335</v>
      </c>
      <c r="V56" s="1">
        <f t="shared" si="5"/>
        <v>23.149171270718231</v>
      </c>
      <c r="W56" s="1">
        <v>43.6</v>
      </c>
      <c r="X56" s="1">
        <v>91.6</v>
      </c>
      <c r="Y56" s="1">
        <v>62.6</v>
      </c>
      <c r="Z56" s="1">
        <v>86.8</v>
      </c>
      <c r="AA56" s="1">
        <v>72.8</v>
      </c>
      <c r="AB56" s="1">
        <v>111</v>
      </c>
      <c r="AC56" s="1"/>
      <c r="AD56" s="1">
        <f t="shared" si="6"/>
        <v>84</v>
      </c>
      <c r="AE56" s="6">
        <v>12</v>
      </c>
      <c r="AF56" s="10">
        <f t="shared" si="25"/>
        <v>28</v>
      </c>
      <c r="AG56" s="15">
        <f t="shared" si="26"/>
        <v>84</v>
      </c>
      <c r="AH56" s="1">
        <f>VLOOKUP(A56,[1]Sheet!$A:$AG,33,0)</f>
        <v>14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1" t="s">
        <v>94</v>
      </c>
      <c r="B57" s="1" t="s">
        <v>46</v>
      </c>
      <c r="C57" s="1">
        <v>70.2</v>
      </c>
      <c r="D57" s="1">
        <v>2.7</v>
      </c>
      <c r="E57" s="1">
        <v>27</v>
      </c>
      <c r="F57" s="1">
        <v>45.9</v>
      </c>
      <c r="G57" s="6">
        <v>1</v>
      </c>
      <c r="H57" s="1">
        <v>180</v>
      </c>
      <c r="I57" s="1"/>
      <c r="J57" s="1">
        <v>27</v>
      </c>
      <c r="K57" s="1">
        <f t="shared" si="18"/>
        <v>0</v>
      </c>
      <c r="L57" s="1"/>
      <c r="M57" s="1"/>
      <c r="N57" s="1"/>
      <c r="O57" s="1">
        <f t="shared" si="3"/>
        <v>5.4</v>
      </c>
      <c r="P57" s="5">
        <v>89.1</v>
      </c>
      <c r="Q57" s="32">
        <v>152</v>
      </c>
      <c r="R57" s="5">
        <f t="shared" si="24"/>
        <v>151.20000000000002</v>
      </c>
      <c r="S57" s="5">
        <v>151</v>
      </c>
      <c r="T57" s="1"/>
      <c r="U57" s="1">
        <f t="shared" si="4"/>
        <v>36.5</v>
      </c>
      <c r="V57" s="1">
        <f t="shared" si="5"/>
        <v>8.5</v>
      </c>
      <c r="W57" s="1">
        <v>4.32</v>
      </c>
      <c r="X57" s="1">
        <v>2.16</v>
      </c>
      <c r="Y57" s="1">
        <v>9.4599999999999991</v>
      </c>
      <c r="Z57" s="1">
        <v>10.8</v>
      </c>
      <c r="AA57" s="1">
        <v>9.92</v>
      </c>
      <c r="AB57" s="1">
        <v>11.88</v>
      </c>
      <c r="AC57" s="1"/>
      <c r="AD57" s="1">
        <f t="shared" si="6"/>
        <v>152</v>
      </c>
      <c r="AE57" s="6">
        <v>2.7</v>
      </c>
      <c r="AF57" s="10">
        <f t="shared" si="25"/>
        <v>56</v>
      </c>
      <c r="AG57" s="15">
        <f t="shared" si="26"/>
        <v>151.20000000000002</v>
      </c>
      <c r="AH57" s="1">
        <f>VLOOKUP(A57,[1]Sheet!$A:$AG,33,0)</f>
        <v>14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1" t="s">
        <v>95</v>
      </c>
      <c r="B58" s="1" t="s">
        <v>46</v>
      </c>
      <c r="C58" s="1">
        <v>162.30000000000001</v>
      </c>
      <c r="D58" s="1"/>
      <c r="E58" s="1">
        <v>10</v>
      </c>
      <c r="F58" s="1">
        <v>152.30000000000001</v>
      </c>
      <c r="G58" s="6">
        <v>1</v>
      </c>
      <c r="H58" s="1">
        <v>180</v>
      </c>
      <c r="I58" s="1"/>
      <c r="J58" s="1">
        <v>6.4</v>
      </c>
      <c r="K58" s="1">
        <f t="shared" si="18"/>
        <v>3.5999999999999996</v>
      </c>
      <c r="L58" s="1"/>
      <c r="M58" s="1"/>
      <c r="N58" s="1"/>
      <c r="O58" s="1">
        <f t="shared" si="3"/>
        <v>2</v>
      </c>
      <c r="P58" s="5"/>
      <c r="Q58" s="32">
        <f t="shared" si="23"/>
        <v>0</v>
      </c>
      <c r="R58" s="5">
        <f t="shared" si="24"/>
        <v>0</v>
      </c>
      <c r="S58" s="5"/>
      <c r="T58" s="1"/>
      <c r="U58" s="1">
        <f t="shared" si="4"/>
        <v>76.150000000000006</v>
      </c>
      <c r="V58" s="1">
        <f t="shared" si="5"/>
        <v>76.150000000000006</v>
      </c>
      <c r="W58" s="1">
        <v>2</v>
      </c>
      <c r="X58" s="1">
        <v>1</v>
      </c>
      <c r="Y58" s="1">
        <v>1</v>
      </c>
      <c r="Z58" s="1">
        <v>1</v>
      </c>
      <c r="AA58" s="1">
        <v>2.62</v>
      </c>
      <c r="AB58" s="1">
        <v>8.6999999999999993</v>
      </c>
      <c r="AC58" s="26" t="s">
        <v>38</v>
      </c>
      <c r="AD58" s="1">
        <f t="shared" si="6"/>
        <v>0</v>
      </c>
      <c r="AE58" s="6">
        <v>5</v>
      </c>
      <c r="AF58" s="10">
        <f t="shared" si="25"/>
        <v>0</v>
      </c>
      <c r="AG58" s="15">
        <f t="shared" si="26"/>
        <v>0</v>
      </c>
      <c r="AH58" s="1">
        <f>VLOOKUP(A58,[1]Sheet!$A:$AG,33,0)</f>
        <v>12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1" t="s">
        <v>96</v>
      </c>
      <c r="B59" s="1" t="s">
        <v>35</v>
      </c>
      <c r="C59" s="1">
        <v>565</v>
      </c>
      <c r="D59" s="1"/>
      <c r="E59" s="1">
        <v>252</v>
      </c>
      <c r="F59" s="1">
        <v>313</v>
      </c>
      <c r="G59" s="6">
        <v>0.14000000000000001</v>
      </c>
      <c r="H59" s="1">
        <v>180</v>
      </c>
      <c r="I59" s="1"/>
      <c r="J59" s="1">
        <v>252</v>
      </c>
      <c r="K59" s="1">
        <f t="shared" si="18"/>
        <v>0</v>
      </c>
      <c r="L59" s="1"/>
      <c r="M59" s="1"/>
      <c r="N59" s="1"/>
      <c r="O59" s="1">
        <f t="shared" si="3"/>
        <v>50.4</v>
      </c>
      <c r="P59" s="5">
        <v>947</v>
      </c>
      <c r="Q59" s="32">
        <f t="shared" si="23"/>
        <v>3168</v>
      </c>
      <c r="R59" s="5">
        <f t="shared" si="24"/>
        <v>3168</v>
      </c>
      <c r="S59" s="5">
        <v>3168</v>
      </c>
      <c r="T59" s="1" t="s">
        <v>104</v>
      </c>
      <c r="U59" s="1">
        <f t="shared" si="4"/>
        <v>69.067460317460316</v>
      </c>
      <c r="V59" s="1">
        <f t="shared" si="5"/>
        <v>6.2103174603174605</v>
      </c>
      <c r="W59" s="1">
        <v>4.4000000000000004</v>
      </c>
      <c r="X59" s="1">
        <v>39.6</v>
      </c>
      <c r="Y59" s="1">
        <v>28</v>
      </c>
      <c r="Z59" s="1">
        <v>84.4</v>
      </c>
      <c r="AA59" s="1">
        <v>48.4</v>
      </c>
      <c r="AB59" s="1">
        <v>50.4</v>
      </c>
      <c r="AC59" s="1"/>
      <c r="AD59" s="1">
        <f t="shared" si="6"/>
        <v>443.52000000000004</v>
      </c>
      <c r="AE59" s="6">
        <v>22</v>
      </c>
      <c r="AF59" s="10">
        <f t="shared" si="25"/>
        <v>144</v>
      </c>
      <c r="AG59" s="15">
        <f t="shared" si="26"/>
        <v>443.52000000000004</v>
      </c>
      <c r="AH59" s="1">
        <f>VLOOKUP(A59,[1]Sheet!$A:$AG,33,0)</f>
        <v>12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1"/>
      <c r="B60" s="1"/>
      <c r="C60" s="1"/>
      <c r="D60" s="1"/>
      <c r="E60" s="1"/>
      <c r="F60" s="1"/>
      <c r="G60" s="6"/>
      <c r="H60" s="1"/>
      <c r="I60" s="1"/>
      <c r="J60" s="1"/>
      <c r="K60" s="1"/>
      <c r="L60" s="1"/>
      <c r="M60" s="1"/>
      <c r="N60" s="1"/>
      <c r="O60" s="1"/>
      <c r="P60" s="1"/>
      <c r="Q60" s="15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6"/>
      <c r="AF60" s="10"/>
      <c r="AG60" s="15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1"/>
      <c r="B61" s="1"/>
      <c r="C61" s="1"/>
      <c r="D61" s="1"/>
      <c r="E61" s="1"/>
      <c r="F61" s="1"/>
      <c r="G61" s="6"/>
      <c r="H61" s="1"/>
      <c r="I61" s="1"/>
      <c r="J61" s="1"/>
      <c r="K61" s="1"/>
      <c r="L61" s="1"/>
      <c r="M61" s="1"/>
      <c r="N61" s="1"/>
      <c r="O61" s="1"/>
      <c r="P61" s="1"/>
      <c r="Q61" s="15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6"/>
      <c r="AF61" s="10"/>
      <c r="AG61" s="15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1"/>
      <c r="B62" s="1"/>
      <c r="C62" s="1"/>
      <c r="D62" s="1"/>
      <c r="E62" s="1"/>
      <c r="F62" s="1"/>
      <c r="G62" s="6"/>
      <c r="H62" s="1"/>
      <c r="I62" s="1"/>
      <c r="J62" s="1"/>
      <c r="K62" s="1"/>
      <c r="L62" s="1"/>
      <c r="M62" s="1"/>
      <c r="N62" s="1"/>
      <c r="O62" s="1"/>
      <c r="P62" s="1"/>
      <c r="Q62" s="15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6"/>
      <c r="AF62" s="10"/>
      <c r="AG62" s="15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1"/>
      <c r="B63" s="1"/>
      <c r="C63" s="1"/>
      <c r="D63" s="1"/>
      <c r="E63" s="1"/>
      <c r="F63" s="1"/>
      <c r="G63" s="6"/>
      <c r="H63" s="1"/>
      <c r="I63" s="1"/>
      <c r="J63" s="1"/>
      <c r="K63" s="1"/>
      <c r="L63" s="1"/>
      <c r="M63" s="1"/>
      <c r="N63" s="1"/>
      <c r="O63" s="1"/>
      <c r="P63" s="1"/>
      <c r="Q63" s="15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6"/>
      <c r="AF63" s="10"/>
      <c r="AG63" s="15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1"/>
      <c r="B64" s="1"/>
      <c r="C64" s="1"/>
      <c r="D64" s="1"/>
      <c r="E64" s="1"/>
      <c r="F64" s="1"/>
      <c r="G64" s="6"/>
      <c r="H64" s="1"/>
      <c r="I64" s="1"/>
      <c r="J64" s="1"/>
      <c r="K64" s="1"/>
      <c r="L64" s="1"/>
      <c r="M64" s="1"/>
      <c r="N64" s="1"/>
      <c r="O64" s="1"/>
      <c r="P64" s="1"/>
      <c r="Q64" s="15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6"/>
      <c r="AF64" s="10"/>
      <c r="AG64" s="15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1"/>
      <c r="B65" s="1"/>
      <c r="C65" s="1"/>
      <c r="D65" s="1"/>
      <c r="E65" s="1"/>
      <c r="F65" s="1"/>
      <c r="G65" s="6"/>
      <c r="H65" s="1"/>
      <c r="I65" s="1"/>
      <c r="J65" s="1"/>
      <c r="K65" s="1"/>
      <c r="L65" s="1"/>
      <c r="M65" s="1"/>
      <c r="N65" s="1"/>
      <c r="O65" s="1"/>
      <c r="P65" s="1"/>
      <c r="Q65" s="15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6"/>
      <c r="AF65" s="10"/>
      <c r="AG65" s="15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1"/>
      <c r="B66" s="1"/>
      <c r="C66" s="1"/>
      <c r="D66" s="1"/>
      <c r="E66" s="1"/>
      <c r="F66" s="1"/>
      <c r="G66" s="6"/>
      <c r="H66" s="1"/>
      <c r="I66" s="1"/>
      <c r="J66" s="1"/>
      <c r="K66" s="1"/>
      <c r="L66" s="1"/>
      <c r="M66" s="1"/>
      <c r="N66" s="1"/>
      <c r="O66" s="1"/>
      <c r="P66" s="1"/>
      <c r="Q66" s="15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6"/>
      <c r="AF66" s="10"/>
      <c r="AG66" s="15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1"/>
      <c r="B67" s="1"/>
      <c r="C67" s="1"/>
      <c r="D67" s="1"/>
      <c r="E67" s="1"/>
      <c r="F67" s="1"/>
      <c r="G67" s="6"/>
      <c r="H67" s="1"/>
      <c r="I67" s="1"/>
      <c r="J67" s="1"/>
      <c r="K67" s="1"/>
      <c r="L67" s="1"/>
      <c r="M67" s="1"/>
      <c r="N67" s="1"/>
      <c r="O67" s="1"/>
      <c r="P67" s="1"/>
      <c r="Q67" s="15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6"/>
      <c r="AF67" s="10"/>
      <c r="AG67" s="15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1"/>
      <c r="B68" s="1"/>
      <c r="C68" s="1"/>
      <c r="D68" s="1"/>
      <c r="E68" s="1"/>
      <c r="F68" s="1"/>
      <c r="G68" s="6"/>
      <c r="H68" s="1"/>
      <c r="I68" s="1"/>
      <c r="J68" s="1"/>
      <c r="K68" s="1"/>
      <c r="L68" s="1"/>
      <c r="M68" s="1"/>
      <c r="N68" s="1"/>
      <c r="O68" s="1"/>
      <c r="P68" s="1"/>
      <c r="Q68" s="15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6"/>
      <c r="AF68" s="10"/>
      <c r="AG68" s="15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1"/>
      <c r="B69" s="1"/>
      <c r="C69" s="1"/>
      <c r="D69" s="1"/>
      <c r="E69" s="1"/>
      <c r="F69" s="1"/>
      <c r="G69" s="6"/>
      <c r="H69" s="1"/>
      <c r="I69" s="1"/>
      <c r="J69" s="1"/>
      <c r="K69" s="1"/>
      <c r="L69" s="1"/>
      <c r="M69" s="1"/>
      <c r="N69" s="1"/>
      <c r="O69" s="1"/>
      <c r="P69" s="1"/>
      <c r="Q69" s="15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6"/>
      <c r="AF69" s="10"/>
      <c r="AG69" s="15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1"/>
      <c r="B70" s="1"/>
      <c r="C70" s="1"/>
      <c r="D70" s="1"/>
      <c r="E70" s="1"/>
      <c r="F70" s="1"/>
      <c r="G70" s="6"/>
      <c r="H70" s="1"/>
      <c r="I70" s="1"/>
      <c r="J70" s="1"/>
      <c r="K70" s="1"/>
      <c r="L70" s="1"/>
      <c r="M70" s="1"/>
      <c r="N70" s="1"/>
      <c r="O70" s="1"/>
      <c r="P70" s="1"/>
      <c r="Q70" s="15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6"/>
      <c r="AF70" s="10"/>
      <c r="AG70" s="15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1"/>
      <c r="B71" s="1"/>
      <c r="C71" s="1"/>
      <c r="D71" s="1"/>
      <c r="E71" s="1"/>
      <c r="F71" s="1"/>
      <c r="G71" s="6"/>
      <c r="H71" s="1"/>
      <c r="I71" s="1"/>
      <c r="J71" s="1"/>
      <c r="K71" s="1"/>
      <c r="L71" s="1"/>
      <c r="M71" s="1"/>
      <c r="N71" s="1"/>
      <c r="O71" s="1"/>
      <c r="P71" s="1"/>
      <c r="Q71" s="15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6"/>
      <c r="AF71" s="10"/>
      <c r="AG71" s="15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1"/>
      <c r="B72" s="1"/>
      <c r="C72" s="1"/>
      <c r="D72" s="1"/>
      <c r="E72" s="1"/>
      <c r="F72" s="1"/>
      <c r="G72" s="6"/>
      <c r="H72" s="1"/>
      <c r="I72" s="1"/>
      <c r="J72" s="1"/>
      <c r="K72" s="1"/>
      <c r="L72" s="1"/>
      <c r="M72" s="1"/>
      <c r="N72" s="1"/>
      <c r="O72" s="1"/>
      <c r="P72" s="1"/>
      <c r="Q72" s="15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6"/>
      <c r="AF72" s="10"/>
      <c r="AG72" s="15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1"/>
      <c r="B73" s="1"/>
      <c r="C73" s="1"/>
      <c r="D73" s="1"/>
      <c r="E73" s="1"/>
      <c r="F73" s="1"/>
      <c r="G73" s="6"/>
      <c r="H73" s="1"/>
      <c r="I73" s="1"/>
      <c r="J73" s="1"/>
      <c r="K73" s="1"/>
      <c r="L73" s="1"/>
      <c r="M73" s="1"/>
      <c r="N73" s="1"/>
      <c r="O73" s="1"/>
      <c r="P73" s="1"/>
      <c r="Q73" s="15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6"/>
      <c r="AF73" s="10"/>
      <c r="AG73" s="15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1"/>
      <c r="B74" s="1"/>
      <c r="C74" s="1"/>
      <c r="D74" s="1"/>
      <c r="E74" s="1"/>
      <c r="F74" s="1"/>
      <c r="G74" s="6"/>
      <c r="H74" s="1"/>
      <c r="I74" s="1"/>
      <c r="J74" s="1"/>
      <c r="K74" s="1"/>
      <c r="L74" s="1"/>
      <c r="M74" s="1"/>
      <c r="N74" s="1"/>
      <c r="O74" s="1"/>
      <c r="P74" s="1"/>
      <c r="Q74" s="15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6"/>
      <c r="AF74" s="10"/>
      <c r="AG74" s="15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1"/>
      <c r="B75" s="1"/>
      <c r="C75" s="1"/>
      <c r="D75" s="1"/>
      <c r="E75" s="1"/>
      <c r="F75" s="1"/>
      <c r="G75" s="6"/>
      <c r="H75" s="1"/>
      <c r="I75" s="1"/>
      <c r="J75" s="1"/>
      <c r="K75" s="1"/>
      <c r="L75" s="1"/>
      <c r="M75" s="1"/>
      <c r="N75" s="1"/>
      <c r="O75" s="1"/>
      <c r="P75" s="1"/>
      <c r="Q75" s="15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6"/>
      <c r="AF75" s="10"/>
      <c r="AG75" s="15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1"/>
      <c r="B76" s="1"/>
      <c r="C76" s="1"/>
      <c r="D76" s="1"/>
      <c r="E76" s="1"/>
      <c r="F76" s="1"/>
      <c r="G76" s="6"/>
      <c r="H76" s="1"/>
      <c r="I76" s="1"/>
      <c r="J76" s="1"/>
      <c r="K76" s="1"/>
      <c r="L76" s="1"/>
      <c r="M76" s="1"/>
      <c r="N76" s="1"/>
      <c r="O76" s="1"/>
      <c r="P76" s="1"/>
      <c r="Q76" s="15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6"/>
      <c r="AF76" s="10"/>
      <c r="AG76" s="15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1"/>
      <c r="B77" s="1"/>
      <c r="C77" s="1"/>
      <c r="D77" s="1"/>
      <c r="E77" s="1"/>
      <c r="F77" s="1"/>
      <c r="G77" s="6"/>
      <c r="H77" s="1"/>
      <c r="I77" s="1"/>
      <c r="J77" s="1"/>
      <c r="K77" s="1"/>
      <c r="L77" s="1"/>
      <c r="M77" s="1"/>
      <c r="N77" s="1"/>
      <c r="O77" s="1"/>
      <c r="P77" s="1"/>
      <c r="Q77" s="15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6"/>
      <c r="AF77" s="10"/>
      <c r="AG77" s="15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1"/>
      <c r="B78" s="1"/>
      <c r="C78" s="1"/>
      <c r="D78" s="1"/>
      <c r="E78" s="1"/>
      <c r="F78" s="1"/>
      <c r="G78" s="6"/>
      <c r="H78" s="1"/>
      <c r="I78" s="1"/>
      <c r="J78" s="1"/>
      <c r="K78" s="1"/>
      <c r="L78" s="1"/>
      <c r="M78" s="1"/>
      <c r="N78" s="1"/>
      <c r="O78" s="1"/>
      <c r="P78" s="1"/>
      <c r="Q78" s="15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6"/>
      <c r="AF78" s="10"/>
      <c r="AG78" s="15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1"/>
      <c r="B79" s="1"/>
      <c r="C79" s="1"/>
      <c r="D79" s="1"/>
      <c r="E79" s="1"/>
      <c r="F79" s="1"/>
      <c r="G79" s="6"/>
      <c r="H79" s="1"/>
      <c r="I79" s="1"/>
      <c r="J79" s="1"/>
      <c r="K79" s="1"/>
      <c r="L79" s="1"/>
      <c r="M79" s="1"/>
      <c r="N79" s="1"/>
      <c r="O79" s="1"/>
      <c r="P79" s="1"/>
      <c r="Q79" s="15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6"/>
      <c r="AF79" s="10"/>
      <c r="AG79" s="15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1"/>
      <c r="B80" s="1"/>
      <c r="C80" s="1"/>
      <c r="D80" s="1"/>
      <c r="E80" s="1"/>
      <c r="F80" s="1"/>
      <c r="G80" s="6"/>
      <c r="H80" s="1"/>
      <c r="I80" s="1"/>
      <c r="J80" s="1"/>
      <c r="K80" s="1"/>
      <c r="L80" s="1"/>
      <c r="M80" s="1"/>
      <c r="N80" s="1"/>
      <c r="O80" s="1"/>
      <c r="P80" s="1"/>
      <c r="Q80" s="15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6"/>
      <c r="AF80" s="10"/>
      <c r="AG80" s="15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1"/>
      <c r="B81" s="1"/>
      <c r="C81" s="1"/>
      <c r="D81" s="1"/>
      <c r="E81" s="1"/>
      <c r="F81" s="1"/>
      <c r="G81" s="6"/>
      <c r="H81" s="1"/>
      <c r="I81" s="1"/>
      <c r="J81" s="1"/>
      <c r="K81" s="1"/>
      <c r="L81" s="1"/>
      <c r="M81" s="1"/>
      <c r="N81" s="1"/>
      <c r="O81" s="1"/>
      <c r="P81" s="1"/>
      <c r="Q81" s="15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6"/>
      <c r="AF81" s="10"/>
      <c r="AG81" s="15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1"/>
      <c r="B82" s="1"/>
      <c r="C82" s="1"/>
      <c r="D82" s="1"/>
      <c r="E82" s="1"/>
      <c r="F82" s="1"/>
      <c r="G82" s="6"/>
      <c r="H82" s="1"/>
      <c r="I82" s="1"/>
      <c r="J82" s="1"/>
      <c r="K82" s="1"/>
      <c r="L82" s="1"/>
      <c r="M82" s="1"/>
      <c r="N82" s="1"/>
      <c r="O82" s="1"/>
      <c r="P82" s="1"/>
      <c r="Q82" s="15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6"/>
      <c r="AF82" s="10"/>
      <c r="AG82" s="15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1"/>
      <c r="B83" s="1"/>
      <c r="C83" s="1"/>
      <c r="D83" s="1"/>
      <c r="E83" s="1"/>
      <c r="F83" s="1"/>
      <c r="G83" s="6"/>
      <c r="H83" s="1"/>
      <c r="I83" s="1"/>
      <c r="J83" s="1"/>
      <c r="K83" s="1"/>
      <c r="L83" s="1"/>
      <c r="M83" s="1"/>
      <c r="N83" s="1"/>
      <c r="O83" s="1"/>
      <c r="P83" s="1"/>
      <c r="Q83" s="15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6"/>
      <c r="AF83" s="10"/>
      <c r="AG83" s="15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1"/>
      <c r="B84" s="1"/>
      <c r="C84" s="1"/>
      <c r="D84" s="1"/>
      <c r="E84" s="1"/>
      <c r="F84" s="1"/>
      <c r="G84" s="6"/>
      <c r="H84" s="1"/>
      <c r="I84" s="1"/>
      <c r="J84" s="1"/>
      <c r="K84" s="1"/>
      <c r="L84" s="1"/>
      <c r="M84" s="1"/>
      <c r="N84" s="1"/>
      <c r="O84" s="1"/>
      <c r="P84" s="1"/>
      <c r="Q84" s="15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6"/>
      <c r="AF84" s="10"/>
      <c r="AG84" s="15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1"/>
      <c r="B85" s="1"/>
      <c r="C85" s="1"/>
      <c r="D85" s="1"/>
      <c r="E85" s="1"/>
      <c r="F85" s="1"/>
      <c r="G85" s="6"/>
      <c r="H85" s="1"/>
      <c r="I85" s="1"/>
      <c r="J85" s="1"/>
      <c r="K85" s="1"/>
      <c r="L85" s="1"/>
      <c r="M85" s="1"/>
      <c r="N85" s="1"/>
      <c r="O85" s="1"/>
      <c r="P85" s="1"/>
      <c r="Q85" s="15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6"/>
      <c r="AF85" s="10"/>
      <c r="AG85" s="15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1"/>
      <c r="B86" s="1"/>
      <c r="C86" s="1"/>
      <c r="D86" s="1"/>
      <c r="E86" s="1"/>
      <c r="F86" s="1"/>
      <c r="G86" s="6"/>
      <c r="H86" s="1"/>
      <c r="I86" s="1"/>
      <c r="J86" s="1"/>
      <c r="K86" s="1"/>
      <c r="L86" s="1"/>
      <c r="M86" s="1"/>
      <c r="N86" s="1"/>
      <c r="O86" s="1"/>
      <c r="P86" s="1"/>
      <c r="Q86" s="15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6"/>
      <c r="AF86" s="10"/>
      <c r="AG86" s="15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1"/>
      <c r="B87" s="1"/>
      <c r="C87" s="1"/>
      <c r="D87" s="1"/>
      <c r="E87" s="1"/>
      <c r="F87" s="1"/>
      <c r="G87" s="6"/>
      <c r="H87" s="1"/>
      <c r="I87" s="1"/>
      <c r="J87" s="1"/>
      <c r="K87" s="1"/>
      <c r="L87" s="1"/>
      <c r="M87" s="1"/>
      <c r="N87" s="1"/>
      <c r="O87" s="1"/>
      <c r="P87" s="1"/>
      <c r="Q87" s="15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6"/>
      <c r="AF87" s="10"/>
      <c r="AG87" s="15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1"/>
      <c r="B88" s="1"/>
      <c r="C88" s="1"/>
      <c r="D88" s="1"/>
      <c r="E88" s="1"/>
      <c r="F88" s="1"/>
      <c r="G88" s="6"/>
      <c r="H88" s="1"/>
      <c r="I88" s="1"/>
      <c r="J88" s="1"/>
      <c r="K88" s="1"/>
      <c r="L88" s="1"/>
      <c r="M88" s="1"/>
      <c r="N88" s="1"/>
      <c r="O88" s="1"/>
      <c r="P88" s="1"/>
      <c r="Q88" s="15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6"/>
      <c r="AF88" s="10"/>
      <c r="AG88" s="15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1"/>
      <c r="B89" s="1"/>
      <c r="C89" s="1"/>
      <c r="D89" s="1"/>
      <c r="E89" s="1"/>
      <c r="F89" s="1"/>
      <c r="G89" s="6"/>
      <c r="H89" s="1"/>
      <c r="I89" s="1"/>
      <c r="J89" s="1"/>
      <c r="K89" s="1"/>
      <c r="L89" s="1"/>
      <c r="M89" s="1"/>
      <c r="N89" s="1"/>
      <c r="O89" s="1"/>
      <c r="P89" s="1"/>
      <c r="Q89" s="15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6"/>
      <c r="AF89" s="10"/>
      <c r="AG89" s="15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1"/>
      <c r="B90" s="1"/>
      <c r="C90" s="1"/>
      <c r="D90" s="1"/>
      <c r="E90" s="1"/>
      <c r="F90" s="1"/>
      <c r="G90" s="6"/>
      <c r="H90" s="1"/>
      <c r="I90" s="1"/>
      <c r="J90" s="1"/>
      <c r="K90" s="1"/>
      <c r="L90" s="1"/>
      <c r="M90" s="1"/>
      <c r="N90" s="1"/>
      <c r="O90" s="1"/>
      <c r="P90" s="1"/>
      <c r="Q90" s="15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6"/>
      <c r="AF90" s="10"/>
      <c r="AG90" s="15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1"/>
      <c r="B91" s="1"/>
      <c r="C91" s="1"/>
      <c r="D91" s="1"/>
      <c r="E91" s="1"/>
      <c r="F91" s="1"/>
      <c r="G91" s="6"/>
      <c r="H91" s="1"/>
      <c r="I91" s="1"/>
      <c r="J91" s="1"/>
      <c r="K91" s="1"/>
      <c r="L91" s="1"/>
      <c r="M91" s="1"/>
      <c r="N91" s="1"/>
      <c r="O91" s="1"/>
      <c r="P91" s="1"/>
      <c r="Q91" s="15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6"/>
      <c r="AF91" s="10"/>
      <c r="AG91" s="15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1"/>
      <c r="B92" s="1"/>
      <c r="C92" s="1"/>
      <c r="D92" s="1"/>
      <c r="E92" s="1"/>
      <c r="F92" s="1"/>
      <c r="G92" s="6"/>
      <c r="H92" s="1"/>
      <c r="I92" s="1"/>
      <c r="J92" s="1"/>
      <c r="K92" s="1"/>
      <c r="L92" s="1"/>
      <c r="M92" s="1"/>
      <c r="N92" s="1"/>
      <c r="O92" s="1"/>
      <c r="P92" s="1"/>
      <c r="Q92" s="15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6"/>
      <c r="AF92" s="10"/>
      <c r="AG92" s="15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1"/>
      <c r="B93" s="1"/>
      <c r="C93" s="1"/>
      <c r="D93" s="1"/>
      <c r="E93" s="1"/>
      <c r="F93" s="1"/>
      <c r="G93" s="6"/>
      <c r="H93" s="1"/>
      <c r="I93" s="1"/>
      <c r="J93" s="1"/>
      <c r="K93" s="1"/>
      <c r="L93" s="1"/>
      <c r="M93" s="1"/>
      <c r="N93" s="1"/>
      <c r="O93" s="1"/>
      <c r="P93" s="1"/>
      <c r="Q93" s="15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6"/>
      <c r="AF93" s="10"/>
      <c r="AG93" s="15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1"/>
      <c r="B94" s="1"/>
      <c r="C94" s="1"/>
      <c r="D94" s="1"/>
      <c r="E94" s="1"/>
      <c r="F94" s="1"/>
      <c r="G94" s="6"/>
      <c r="H94" s="1"/>
      <c r="I94" s="1"/>
      <c r="J94" s="1"/>
      <c r="K94" s="1"/>
      <c r="L94" s="1"/>
      <c r="M94" s="1"/>
      <c r="N94" s="1"/>
      <c r="O94" s="1"/>
      <c r="P94" s="1"/>
      <c r="Q94" s="15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6"/>
      <c r="AF94" s="10"/>
      <c r="AG94" s="15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1"/>
      <c r="B95" s="1"/>
      <c r="C95" s="1"/>
      <c r="D95" s="1"/>
      <c r="E95" s="1"/>
      <c r="F95" s="1"/>
      <c r="G95" s="6"/>
      <c r="H95" s="1"/>
      <c r="I95" s="1"/>
      <c r="J95" s="1"/>
      <c r="K95" s="1"/>
      <c r="L95" s="1"/>
      <c r="M95" s="1"/>
      <c r="N95" s="1"/>
      <c r="O95" s="1"/>
      <c r="P95" s="1"/>
      <c r="Q95" s="15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6"/>
      <c r="AF95" s="10"/>
      <c r="AG95" s="15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1"/>
      <c r="B96" s="1"/>
      <c r="C96" s="1"/>
      <c r="D96" s="1"/>
      <c r="E96" s="1"/>
      <c r="F96" s="1"/>
      <c r="G96" s="6"/>
      <c r="H96" s="1"/>
      <c r="I96" s="1"/>
      <c r="J96" s="1"/>
      <c r="K96" s="1"/>
      <c r="L96" s="1"/>
      <c r="M96" s="1"/>
      <c r="N96" s="1"/>
      <c r="O96" s="1"/>
      <c r="P96" s="1"/>
      <c r="Q96" s="15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6"/>
      <c r="AF96" s="10"/>
      <c r="AG96" s="15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1"/>
      <c r="B97" s="1"/>
      <c r="C97" s="1"/>
      <c r="D97" s="1"/>
      <c r="E97" s="1"/>
      <c r="F97" s="1"/>
      <c r="G97" s="6"/>
      <c r="H97" s="1"/>
      <c r="I97" s="1"/>
      <c r="J97" s="1"/>
      <c r="K97" s="1"/>
      <c r="L97" s="1"/>
      <c r="M97" s="1"/>
      <c r="N97" s="1"/>
      <c r="O97" s="1"/>
      <c r="P97" s="1"/>
      <c r="Q97" s="15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6"/>
      <c r="AF97" s="10"/>
      <c r="AG97" s="15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1"/>
      <c r="B98" s="1"/>
      <c r="C98" s="1"/>
      <c r="D98" s="1"/>
      <c r="E98" s="1"/>
      <c r="F98" s="1"/>
      <c r="G98" s="6"/>
      <c r="H98" s="1"/>
      <c r="I98" s="1"/>
      <c r="J98" s="1"/>
      <c r="K98" s="1"/>
      <c r="L98" s="1"/>
      <c r="M98" s="1"/>
      <c r="N98" s="1"/>
      <c r="O98" s="1"/>
      <c r="P98" s="1"/>
      <c r="Q98" s="15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6"/>
      <c r="AF98" s="10"/>
      <c r="AG98" s="15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1"/>
      <c r="B99" s="1"/>
      <c r="C99" s="1"/>
      <c r="D99" s="1"/>
      <c r="E99" s="1"/>
      <c r="F99" s="1"/>
      <c r="G99" s="6"/>
      <c r="H99" s="1"/>
      <c r="I99" s="1"/>
      <c r="J99" s="1"/>
      <c r="K99" s="1"/>
      <c r="L99" s="1"/>
      <c r="M99" s="1"/>
      <c r="N99" s="1"/>
      <c r="O99" s="1"/>
      <c r="P99" s="1"/>
      <c r="Q99" s="15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6"/>
      <c r="AF99" s="10"/>
      <c r="AG99" s="15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1"/>
      <c r="B100" s="1"/>
      <c r="C100" s="1"/>
      <c r="D100" s="1"/>
      <c r="E100" s="1"/>
      <c r="F100" s="1"/>
      <c r="G100" s="6"/>
      <c r="H100" s="1"/>
      <c r="I100" s="1"/>
      <c r="J100" s="1"/>
      <c r="K100" s="1"/>
      <c r="L100" s="1"/>
      <c r="M100" s="1"/>
      <c r="N100" s="1"/>
      <c r="O100" s="1"/>
      <c r="P100" s="1"/>
      <c r="Q100" s="15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6"/>
      <c r="AF100" s="10"/>
      <c r="AG100" s="15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1"/>
      <c r="B101" s="1"/>
      <c r="C101" s="1"/>
      <c r="D101" s="1"/>
      <c r="E101" s="1"/>
      <c r="F101" s="1"/>
      <c r="G101" s="6"/>
      <c r="H101" s="1"/>
      <c r="I101" s="1"/>
      <c r="J101" s="1"/>
      <c r="K101" s="1"/>
      <c r="L101" s="1"/>
      <c r="M101" s="1"/>
      <c r="N101" s="1"/>
      <c r="O101" s="1"/>
      <c r="P101" s="1"/>
      <c r="Q101" s="15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6"/>
      <c r="AF101" s="10"/>
      <c r="AG101" s="15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1"/>
      <c r="B102" s="1"/>
      <c r="C102" s="1"/>
      <c r="D102" s="1"/>
      <c r="E102" s="1"/>
      <c r="F102" s="1"/>
      <c r="G102" s="6"/>
      <c r="H102" s="1"/>
      <c r="I102" s="1"/>
      <c r="J102" s="1"/>
      <c r="K102" s="1"/>
      <c r="L102" s="1"/>
      <c r="M102" s="1"/>
      <c r="N102" s="1"/>
      <c r="O102" s="1"/>
      <c r="P102" s="1"/>
      <c r="Q102" s="15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6"/>
      <c r="AF102" s="10"/>
      <c r="AG102" s="15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1"/>
      <c r="B103" s="1"/>
      <c r="C103" s="1"/>
      <c r="D103" s="1"/>
      <c r="E103" s="1"/>
      <c r="F103" s="1"/>
      <c r="G103" s="6"/>
      <c r="H103" s="1"/>
      <c r="I103" s="1"/>
      <c r="J103" s="1"/>
      <c r="K103" s="1"/>
      <c r="L103" s="1"/>
      <c r="M103" s="1"/>
      <c r="N103" s="1"/>
      <c r="O103" s="1"/>
      <c r="P103" s="1"/>
      <c r="Q103" s="15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6"/>
      <c r="AF103" s="10"/>
      <c r="AG103" s="15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1"/>
      <c r="B104" s="1"/>
      <c r="C104" s="1"/>
      <c r="D104" s="1"/>
      <c r="E104" s="1"/>
      <c r="F104" s="1"/>
      <c r="G104" s="6"/>
      <c r="H104" s="1"/>
      <c r="I104" s="1"/>
      <c r="J104" s="1"/>
      <c r="K104" s="1"/>
      <c r="L104" s="1"/>
      <c r="M104" s="1"/>
      <c r="N104" s="1"/>
      <c r="O104" s="1"/>
      <c r="P104" s="1"/>
      <c r="Q104" s="15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6"/>
      <c r="AF104" s="10"/>
      <c r="AG104" s="15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1"/>
      <c r="B105" s="1"/>
      <c r="C105" s="1"/>
      <c r="D105" s="1"/>
      <c r="E105" s="1"/>
      <c r="F105" s="1"/>
      <c r="G105" s="6"/>
      <c r="H105" s="1"/>
      <c r="I105" s="1"/>
      <c r="J105" s="1"/>
      <c r="K105" s="1"/>
      <c r="L105" s="1"/>
      <c r="M105" s="1"/>
      <c r="N105" s="1"/>
      <c r="O105" s="1"/>
      <c r="P105" s="1"/>
      <c r="Q105" s="15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6"/>
      <c r="AF105" s="10"/>
      <c r="AG105" s="15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1"/>
      <c r="B106" s="1"/>
      <c r="C106" s="1"/>
      <c r="D106" s="1"/>
      <c r="E106" s="1"/>
      <c r="F106" s="1"/>
      <c r="G106" s="6"/>
      <c r="H106" s="1"/>
      <c r="I106" s="1"/>
      <c r="J106" s="1"/>
      <c r="K106" s="1"/>
      <c r="L106" s="1"/>
      <c r="M106" s="1"/>
      <c r="N106" s="1"/>
      <c r="O106" s="1"/>
      <c r="P106" s="1"/>
      <c r="Q106" s="15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6"/>
      <c r="AF106" s="10"/>
      <c r="AG106" s="15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1"/>
      <c r="B107" s="1"/>
      <c r="C107" s="1"/>
      <c r="D107" s="1"/>
      <c r="E107" s="1"/>
      <c r="F107" s="1"/>
      <c r="G107" s="6"/>
      <c r="H107" s="1"/>
      <c r="I107" s="1"/>
      <c r="J107" s="1"/>
      <c r="K107" s="1"/>
      <c r="L107" s="1"/>
      <c r="M107" s="1"/>
      <c r="N107" s="1"/>
      <c r="O107" s="1"/>
      <c r="P107" s="1"/>
      <c r="Q107" s="15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6"/>
      <c r="AF107" s="10"/>
      <c r="AG107" s="15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1"/>
      <c r="B108" s="1"/>
      <c r="C108" s="1"/>
      <c r="D108" s="1"/>
      <c r="E108" s="1"/>
      <c r="F108" s="1"/>
      <c r="G108" s="6"/>
      <c r="H108" s="1"/>
      <c r="I108" s="1"/>
      <c r="J108" s="1"/>
      <c r="K108" s="1"/>
      <c r="L108" s="1"/>
      <c r="M108" s="1"/>
      <c r="N108" s="1"/>
      <c r="O108" s="1"/>
      <c r="P108" s="1"/>
      <c r="Q108" s="15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6"/>
      <c r="AF108" s="10"/>
      <c r="AG108" s="15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1"/>
      <c r="B109" s="1"/>
      <c r="C109" s="1"/>
      <c r="D109" s="1"/>
      <c r="E109" s="1"/>
      <c r="F109" s="1"/>
      <c r="G109" s="6"/>
      <c r="H109" s="1"/>
      <c r="I109" s="1"/>
      <c r="J109" s="1"/>
      <c r="K109" s="1"/>
      <c r="L109" s="1"/>
      <c r="M109" s="1"/>
      <c r="N109" s="1"/>
      <c r="O109" s="1"/>
      <c r="P109" s="1"/>
      <c r="Q109" s="15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6"/>
      <c r="AF109" s="10"/>
      <c r="AG109" s="15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1"/>
      <c r="B110" s="1"/>
      <c r="C110" s="1"/>
      <c r="D110" s="1"/>
      <c r="E110" s="1"/>
      <c r="F110" s="1"/>
      <c r="G110" s="6"/>
      <c r="H110" s="1"/>
      <c r="I110" s="1"/>
      <c r="J110" s="1"/>
      <c r="K110" s="1"/>
      <c r="L110" s="1"/>
      <c r="M110" s="1"/>
      <c r="N110" s="1"/>
      <c r="O110" s="1"/>
      <c r="P110" s="1"/>
      <c r="Q110" s="15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6"/>
      <c r="AF110" s="10"/>
      <c r="AG110" s="15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1"/>
      <c r="B111" s="1"/>
      <c r="C111" s="1"/>
      <c r="D111" s="1"/>
      <c r="E111" s="1"/>
      <c r="F111" s="1"/>
      <c r="G111" s="6"/>
      <c r="H111" s="1"/>
      <c r="I111" s="1"/>
      <c r="J111" s="1"/>
      <c r="K111" s="1"/>
      <c r="L111" s="1"/>
      <c r="M111" s="1"/>
      <c r="N111" s="1"/>
      <c r="O111" s="1"/>
      <c r="P111" s="1"/>
      <c r="Q111" s="15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6"/>
      <c r="AF111" s="10"/>
      <c r="AG111" s="15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1"/>
      <c r="B112" s="1"/>
      <c r="C112" s="1"/>
      <c r="D112" s="1"/>
      <c r="E112" s="1"/>
      <c r="F112" s="1"/>
      <c r="G112" s="6"/>
      <c r="H112" s="1"/>
      <c r="I112" s="1"/>
      <c r="J112" s="1"/>
      <c r="K112" s="1"/>
      <c r="L112" s="1"/>
      <c r="M112" s="1"/>
      <c r="N112" s="1"/>
      <c r="O112" s="1"/>
      <c r="P112" s="1"/>
      <c r="Q112" s="15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6"/>
      <c r="AF112" s="10"/>
      <c r="AG112" s="15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1"/>
      <c r="B113" s="1"/>
      <c r="C113" s="1"/>
      <c r="D113" s="1"/>
      <c r="E113" s="1"/>
      <c r="F113" s="1"/>
      <c r="G113" s="6"/>
      <c r="H113" s="1"/>
      <c r="I113" s="1"/>
      <c r="J113" s="1"/>
      <c r="K113" s="1"/>
      <c r="L113" s="1"/>
      <c r="M113" s="1"/>
      <c r="N113" s="1"/>
      <c r="O113" s="1"/>
      <c r="P113" s="1"/>
      <c r="Q113" s="15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6"/>
      <c r="AF113" s="10"/>
      <c r="AG113" s="15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1"/>
      <c r="B114" s="1"/>
      <c r="C114" s="1"/>
      <c r="D114" s="1"/>
      <c r="E114" s="1"/>
      <c r="F114" s="1"/>
      <c r="G114" s="6"/>
      <c r="H114" s="1"/>
      <c r="I114" s="1"/>
      <c r="J114" s="1"/>
      <c r="K114" s="1"/>
      <c r="L114" s="1"/>
      <c r="M114" s="1"/>
      <c r="N114" s="1"/>
      <c r="O114" s="1"/>
      <c r="P114" s="1"/>
      <c r="Q114" s="15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6"/>
      <c r="AF114" s="10"/>
      <c r="AG114" s="15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1"/>
      <c r="B115" s="1"/>
      <c r="C115" s="1"/>
      <c r="D115" s="1"/>
      <c r="E115" s="1"/>
      <c r="F115" s="1"/>
      <c r="G115" s="6"/>
      <c r="H115" s="1"/>
      <c r="I115" s="1"/>
      <c r="J115" s="1"/>
      <c r="K115" s="1"/>
      <c r="L115" s="1"/>
      <c r="M115" s="1"/>
      <c r="N115" s="1"/>
      <c r="O115" s="1"/>
      <c r="P115" s="1"/>
      <c r="Q115" s="15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6"/>
      <c r="AF115" s="10"/>
      <c r="AG115" s="15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1"/>
      <c r="B116" s="1"/>
      <c r="C116" s="1"/>
      <c r="D116" s="1"/>
      <c r="E116" s="1"/>
      <c r="F116" s="1"/>
      <c r="G116" s="6"/>
      <c r="H116" s="1"/>
      <c r="I116" s="1"/>
      <c r="J116" s="1"/>
      <c r="K116" s="1"/>
      <c r="L116" s="1"/>
      <c r="M116" s="1"/>
      <c r="N116" s="1"/>
      <c r="O116" s="1"/>
      <c r="P116" s="1"/>
      <c r="Q116" s="15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6"/>
      <c r="AF116" s="10"/>
      <c r="AG116" s="15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1"/>
      <c r="B117" s="1"/>
      <c r="C117" s="1"/>
      <c r="D117" s="1"/>
      <c r="E117" s="1"/>
      <c r="F117" s="1"/>
      <c r="G117" s="6"/>
      <c r="H117" s="1"/>
      <c r="I117" s="1"/>
      <c r="J117" s="1"/>
      <c r="K117" s="1"/>
      <c r="L117" s="1"/>
      <c r="M117" s="1"/>
      <c r="N117" s="1"/>
      <c r="O117" s="1"/>
      <c r="P117" s="1"/>
      <c r="Q117" s="15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6"/>
      <c r="AF117" s="10"/>
      <c r="AG117" s="15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1"/>
      <c r="B118" s="1"/>
      <c r="C118" s="1"/>
      <c r="D118" s="1"/>
      <c r="E118" s="1"/>
      <c r="F118" s="1"/>
      <c r="G118" s="6"/>
      <c r="H118" s="1"/>
      <c r="I118" s="1"/>
      <c r="J118" s="1"/>
      <c r="K118" s="1"/>
      <c r="L118" s="1"/>
      <c r="M118" s="1"/>
      <c r="N118" s="1"/>
      <c r="O118" s="1"/>
      <c r="P118" s="1"/>
      <c r="Q118" s="15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6"/>
      <c r="AF118" s="10"/>
      <c r="AG118" s="15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1"/>
      <c r="B119" s="1"/>
      <c r="C119" s="1"/>
      <c r="D119" s="1"/>
      <c r="E119" s="1"/>
      <c r="F119" s="1"/>
      <c r="G119" s="6"/>
      <c r="H119" s="1"/>
      <c r="I119" s="1"/>
      <c r="J119" s="1"/>
      <c r="K119" s="1"/>
      <c r="L119" s="1"/>
      <c r="M119" s="1"/>
      <c r="N119" s="1"/>
      <c r="O119" s="1"/>
      <c r="P119" s="1"/>
      <c r="Q119" s="15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6"/>
      <c r="AF119" s="10"/>
      <c r="AG119" s="15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1"/>
      <c r="B120" s="1"/>
      <c r="C120" s="1"/>
      <c r="D120" s="1"/>
      <c r="E120" s="1"/>
      <c r="F120" s="1"/>
      <c r="G120" s="6"/>
      <c r="H120" s="1"/>
      <c r="I120" s="1"/>
      <c r="J120" s="1"/>
      <c r="K120" s="1"/>
      <c r="L120" s="1"/>
      <c r="M120" s="1"/>
      <c r="N120" s="1"/>
      <c r="O120" s="1"/>
      <c r="P120" s="1"/>
      <c r="Q120" s="15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6"/>
      <c r="AF120" s="10"/>
      <c r="AG120" s="15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1"/>
      <c r="B121" s="1"/>
      <c r="C121" s="1"/>
      <c r="D121" s="1"/>
      <c r="E121" s="1"/>
      <c r="F121" s="1"/>
      <c r="G121" s="6"/>
      <c r="H121" s="1"/>
      <c r="I121" s="1"/>
      <c r="J121" s="1"/>
      <c r="K121" s="1"/>
      <c r="L121" s="1"/>
      <c r="M121" s="1"/>
      <c r="N121" s="1"/>
      <c r="O121" s="1"/>
      <c r="P121" s="1"/>
      <c r="Q121" s="15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6"/>
      <c r="AF121" s="10"/>
      <c r="AG121" s="15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1"/>
      <c r="B122" s="1"/>
      <c r="C122" s="1"/>
      <c r="D122" s="1"/>
      <c r="E122" s="1"/>
      <c r="F122" s="1"/>
      <c r="G122" s="6"/>
      <c r="H122" s="1"/>
      <c r="I122" s="1"/>
      <c r="J122" s="1"/>
      <c r="K122" s="1"/>
      <c r="L122" s="1"/>
      <c r="M122" s="1"/>
      <c r="N122" s="1"/>
      <c r="O122" s="1"/>
      <c r="P122" s="1"/>
      <c r="Q122" s="15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6"/>
      <c r="AF122" s="10"/>
      <c r="AG122" s="15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1"/>
      <c r="B123" s="1"/>
      <c r="C123" s="1"/>
      <c r="D123" s="1"/>
      <c r="E123" s="1"/>
      <c r="F123" s="1"/>
      <c r="G123" s="6"/>
      <c r="H123" s="1"/>
      <c r="I123" s="1"/>
      <c r="J123" s="1"/>
      <c r="K123" s="1"/>
      <c r="L123" s="1"/>
      <c r="M123" s="1"/>
      <c r="N123" s="1"/>
      <c r="O123" s="1"/>
      <c r="P123" s="1"/>
      <c r="Q123" s="15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6"/>
      <c r="AF123" s="10"/>
      <c r="AG123" s="15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1"/>
      <c r="B124" s="1"/>
      <c r="C124" s="1"/>
      <c r="D124" s="1"/>
      <c r="E124" s="1"/>
      <c r="F124" s="1"/>
      <c r="G124" s="6"/>
      <c r="H124" s="1"/>
      <c r="I124" s="1"/>
      <c r="J124" s="1"/>
      <c r="K124" s="1"/>
      <c r="L124" s="1"/>
      <c r="M124" s="1"/>
      <c r="N124" s="1"/>
      <c r="O124" s="1"/>
      <c r="P124" s="1"/>
      <c r="Q124" s="15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6"/>
      <c r="AF124" s="10"/>
      <c r="AG124" s="15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1"/>
      <c r="B125" s="1"/>
      <c r="C125" s="1"/>
      <c r="D125" s="1"/>
      <c r="E125" s="1"/>
      <c r="F125" s="1"/>
      <c r="G125" s="6"/>
      <c r="H125" s="1"/>
      <c r="I125" s="1"/>
      <c r="J125" s="1"/>
      <c r="K125" s="1"/>
      <c r="L125" s="1"/>
      <c r="M125" s="1"/>
      <c r="N125" s="1"/>
      <c r="O125" s="1"/>
      <c r="P125" s="1"/>
      <c r="Q125" s="15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6"/>
      <c r="AF125" s="10"/>
      <c r="AG125" s="15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1"/>
      <c r="B126" s="1"/>
      <c r="C126" s="1"/>
      <c r="D126" s="1"/>
      <c r="E126" s="1"/>
      <c r="F126" s="1"/>
      <c r="G126" s="6"/>
      <c r="H126" s="1"/>
      <c r="I126" s="1"/>
      <c r="J126" s="1"/>
      <c r="K126" s="1"/>
      <c r="L126" s="1"/>
      <c r="M126" s="1"/>
      <c r="N126" s="1"/>
      <c r="O126" s="1"/>
      <c r="P126" s="1"/>
      <c r="Q126" s="15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6"/>
      <c r="AF126" s="10"/>
      <c r="AG126" s="15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1"/>
      <c r="B127" s="1"/>
      <c r="C127" s="1"/>
      <c r="D127" s="1"/>
      <c r="E127" s="1"/>
      <c r="F127" s="1"/>
      <c r="G127" s="6"/>
      <c r="H127" s="1"/>
      <c r="I127" s="1"/>
      <c r="J127" s="1"/>
      <c r="K127" s="1"/>
      <c r="L127" s="1"/>
      <c r="M127" s="1"/>
      <c r="N127" s="1"/>
      <c r="O127" s="1"/>
      <c r="P127" s="1"/>
      <c r="Q127" s="15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6"/>
      <c r="AF127" s="10"/>
      <c r="AG127" s="15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1"/>
      <c r="B128" s="1"/>
      <c r="C128" s="1"/>
      <c r="D128" s="1"/>
      <c r="E128" s="1"/>
      <c r="F128" s="1"/>
      <c r="G128" s="6"/>
      <c r="H128" s="1"/>
      <c r="I128" s="1"/>
      <c r="J128" s="1"/>
      <c r="K128" s="1"/>
      <c r="L128" s="1"/>
      <c r="M128" s="1"/>
      <c r="N128" s="1"/>
      <c r="O128" s="1"/>
      <c r="P128" s="1"/>
      <c r="Q128" s="15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6"/>
      <c r="AF128" s="10"/>
      <c r="AG128" s="15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1"/>
      <c r="B129" s="1"/>
      <c r="C129" s="1"/>
      <c r="D129" s="1"/>
      <c r="E129" s="1"/>
      <c r="F129" s="1"/>
      <c r="G129" s="6"/>
      <c r="H129" s="1"/>
      <c r="I129" s="1"/>
      <c r="J129" s="1"/>
      <c r="K129" s="1"/>
      <c r="L129" s="1"/>
      <c r="M129" s="1"/>
      <c r="N129" s="1"/>
      <c r="O129" s="1"/>
      <c r="P129" s="1"/>
      <c r="Q129" s="15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6"/>
      <c r="AF129" s="10"/>
      <c r="AG129" s="15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1"/>
      <c r="B130" s="1"/>
      <c r="C130" s="1"/>
      <c r="D130" s="1"/>
      <c r="E130" s="1"/>
      <c r="F130" s="1"/>
      <c r="G130" s="6"/>
      <c r="H130" s="1"/>
      <c r="I130" s="1"/>
      <c r="J130" s="1"/>
      <c r="K130" s="1"/>
      <c r="L130" s="1"/>
      <c r="M130" s="1"/>
      <c r="N130" s="1"/>
      <c r="O130" s="1"/>
      <c r="P130" s="1"/>
      <c r="Q130" s="15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6"/>
      <c r="AF130" s="10"/>
      <c r="AG130" s="15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1"/>
      <c r="B131" s="1"/>
      <c r="C131" s="1"/>
      <c r="D131" s="1"/>
      <c r="E131" s="1"/>
      <c r="F131" s="1"/>
      <c r="G131" s="6"/>
      <c r="H131" s="1"/>
      <c r="I131" s="1"/>
      <c r="J131" s="1"/>
      <c r="K131" s="1"/>
      <c r="L131" s="1"/>
      <c r="M131" s="1"/>
      <c r="N131" s="1"/>
      <c r="O131" s="1"/>
      <c r="P131" s="1"/>
      <c r="Q131" s="15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6"/>
      <c r="AF131" s="10"/>
      <c r="AG131" s="15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1"/>
      <c r="B132" s="1"/>
      <c r="C132" s="1"/>
      <c r="D132" s="1"/>
      <c r="E132" s="1"/>
      <c r="F132" s="1"/>
      <c r="G132" s="6"/>
      <c r="H132" s="1"/>
      <c r="I132" s="1"/>
      <c r="J132" s="1"/>
      <c r="K132" s="1"/>
      <c r="L132" s="1"/>
      <c r="M132" s="1"/>
      <c r="N132" s="1"/>
      <c r="O132" s="1"/>
      <c r="P132" s="1"/>
      <c r="Q132" s="15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6"/>
      <c r="AF132" s="10"/>
      <c r="AG132" s="15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1"/>
      <c r="B133" s="1"/>
      <c r="C133" s="1"/>
      <c r="D133" s="1"/>
      <c r="E133" s="1"/>
      <c r="F133" s="1"/>
      <c r="G133" s="6"/>
      <c r="H133" s="1"/>
      <c r="I133" s="1"/>
      <c r="J133" s="1"/>
      <c r="K133" s="1"/>
      <c r="L133" s="1"/>
      <c r="M133" s="1"/>
      <c r="N133" s="1"/>
      <c r="O133" s="1"/>
      <c r="P133" s="1"/>
      <c r="Q133" s="15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6"/>
      <c r="AF133" s="10"/>
      <c r="AG133" s="15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1"/>
      <c r="B134" s="1"/>
      <c r="C134" s="1"/>
      <c r="D134" s="1"/>
      <c r="E134" s="1"/>
      <c r="F134" s="1"/>
      <c r="G134" s="6"/>
      <c r="H134" s="1"/>
      <c r="I134" s="1"/>
      <c r="J134" s="1"/>
      <c r="K134" s="1"/>
      <c r="L134" s="1"/>
      <c r="M134" s="1"/>
      <c r="N134" s="1"/>
      <c r="O134" s="1"/>
      <c r="P134" s="1"/>
      <c r="Q134" s="15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6"/>
      <c r="AF134" s="10"/>
      <c r="AG134" s="15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1"/>
      <c r="B135" s="1"/>
      <c r="C135" s="1"/>
      <c r="D135" s="1"/>
      <c r="E135" s="1"/>
      <c r="F135" s="1"/>
      <c r="G135" s="6"/>
      <c r="H135" s="1"/>
      <c r="I135" s="1"/>
      <c r="J135" s="1"/>
      <c r="K135" s="1"/>
      <c r="L135" s="1"/>
      <c r="M135" s="1"/>
      <c r="N135" s="1"/>
      <c r="O135" s="1"/>
      <c r="P135" s="1"/>
      <c r="Q135" s="15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6"/>
      <c r="AF135" s="10"/>
      <c r="AG135" s="15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1"/>
      <c r="B136" s="1"/>
      <c r="C136" s="1"/>
      <c r="D136" s="1"/>
      <c r="E136" s="1"/>
      <c r="F136" s="1"/>
      <c r="G136" s="6"/>
      <c r="H136" s="1"/>
      <c r="I136" s="1"/>
      <c r="J136" s="1"/>
      <c r="K136" s="1"/>
      <c r="L136" s="1"/>
      <c r="M136" s="1"/>
      <c r="N136" s="1"/>
      <c r="O136" s="1"/>
      <c r="P136" s="1"/>
      <c r="Q136" s="15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6"/>
      <c r="AF136" s="10"/>
      <c r="AG136" s="15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1"/>
      <c r="B137" s="1"/>
      <c r="C137" s="1"/>
      <c r="D137" s="1"/>
      <c r="E137" s="1"/>
      <c r="F137" s="1"/>
      <c r="G137" s="6"/>
      <c r="H137" s="1"/>
      <c r="I137" s="1"/>
      <c r="J137" s="1"/>
      <c r="K137" s="1"/>
      <c r="L137" s="1"/>
      <c r="M137" s="1"/>
      <c r="N137" s="1"/>
      <c r="O137" s="1"/>
      <c r="P137" s="1"/>
      <c r="Q137" s="15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6"/>
      <c r="AF137" s="10"/>
      <c r="AG137" s="15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1"/>
      <c r="B138" s="1"/>
      <c r="C138" s="1"/>
      <c r="D138" s="1"/>
      <c r="E138" s="1"/>
      <c r="F138" s="1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5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6"/>
      <c r="AF138" s="10"/>
      <c r="AG138" s="15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1"/>
      <c r="B139" s="1"/>
      <c r="C139" s="1"/>
      <c r="D139" s="1"/>
      <c r="E139" s="1"/>
      <c r="F139" s="1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5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6"/>
      <c r="AF139" s="10"/>
      <c r="AG139" s="15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1"/>
      <c r="B140" s="1"/>
      <c r="C140" s="1"/>
      <c r="D140" s="1"/>
      <c r="E140" s="1"/>
      <c r="F140" s="1"/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15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6"/>
      <c r="AF140" s="10"/>
      <c r="AG140" s="15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1"/>
      <c r="B141" s="1"/>
      <c r="C141" s="1"/>
      <c r="D141" s="1"/>
      <c r="E141" s="1"/>
      <c r="F141" s="1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5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6"/>
      <c r="AF141" s="10"/>
      <c r="AG141" s="15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1"/>
      <c r="B142" s="1"/>
      <c r="C142" s="1"/>
      <c r="D142" s="1"/>
      <c r="E142" s="1"/>
      <c r="F142" s="1"/>
      <c r="G142" s="6"/>
      <c r="H142" s="1"/>
      <c r="I142" s="1"/>
      <c r="J142" s="1"/>
      <c r="K142" s="1"/>
      <c r="L142" s="1"/>
      <c r="M142" s="1"/>
      <c r="N142" s="1"/>
      <c r="O142" s="1"/>
      <c r="P142" s="1"/>
      <c r="Q142" s="15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6"/>
      <c r="AF142" s="10"/>
      <c r="AG142" s="15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1"/>
      <c r="B143" s="1"/>
      <c r="C143" s="1"/>
      <c r="D143" s="1"/>
      <c r="E143" s="1"/>
      <c r="F143" s="1"/>
      <c r="G143" s="6"/>
      <c r="H143" s="1"/>
      <c r="I143" s="1"/>
      <c r="J143" s="1"/>
      <c r="K143" s="1"/>
      <c r="L143" s="1"/>
      <c r="M143" s="1"/>
      <c r="N143" s="1"/>
      <c r="O143" s="1"/>
      <c r="P143" s="1"/>
      <c r="Q143" s="15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6"/>
      <c r="AF143" s="10"/>
      <c r="AG143" s="15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1"/>
      <c r="B144" s="1"/>
      <c r="C144" s="1"/>
      <c r="D144" s="1"/>
      <c r="E144" s="1"/>
      <c r="F144" s="1"/>
      <c r="G144" s="6"/>
      <c r="H144" s="1"/>
      <c r="I144" s="1"/>
      <c r="J144" s="1"/>
      <c r="K144" s="1"/>
      <c r="L144" s="1"/>
      <c r="M144" s="1"/>
      <c r="N144" s="1"/>
      <c r="O144" s="1"/>
      <c r="P144" s="1"/>
      <c r="Q144" s="15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6"/>
      <c r="AF144" s="10"/>
      <c r="AG144" s="15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1"/>
      <c r="B145" s="1"/>
      <c r="C145" s="1"/>
      <c r="D145" s="1"/>
      <c r="E145" s="1"/>
      <c r="F145" s="1"/>
      <c r="G145" s="6"/>
      <c r="H145" s="1"/>
      <c r="I145" s="1"/>
      <c r="J145" s="1"/>
      <c r="K145" s="1"/>
      <c r="L145" s="1"/>
      <c r="M145" s="1"/>
      <c r="N145" s="1"/>
      <c r="O145" s="1"/>
      <c r="P145" s="1"/>
      <c r="Q145" s="15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6"/>
      <c r="AF145" s="10"/>
      <c r="AG145" s="15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1"/>
      <c r="B146" s="1"/>
      <c r="C146" s="1"/>
      <c r="D146" s="1"/>
      <c r="E146" s="1"/>
      <c r="F146" s="1"/>
      <c r="G146" s="6"/>
      <c r="H146" s="1"/>
      <c r="I146" s="1"/>
      <c r="J146" s="1"/>
      <c r="K146" s="1"/>
      <c r="L146" s="1"/>
      <c r="M146" s="1"/>
      <c r="N146" s="1"/>
      <c r="O146" s="1"/>
      <c r="P146" s="1"/>
      <c r="Q146" s="15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6"/>
      <c r="AF146" s="10"/>
      <c r="AG146" s="15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1"/>
      <c r="B147" s="1"/>
      <c r="C147" s="1"/>
      <c r="D147" s="1"/>
      <c r="E147" s="1"/>
      <c r="F147" s="1"/>
      <c r="G147" s="6"/>
      <c r="H147" s="1"/>
      <c r="I147" s="1"/>
      <c r="J147" s="1"/>
      <c r="K147" s="1"/>
      <c r="L147" s="1"/>
      <c r="M147" s="1"/>
      <c r="N147" s="1"/>
      <c r="O147" s="1"/>
      <c r="P147" s="1"/>
      <c r="Q147" s="15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6"/>
      <c r="AF147" s="10"/>
      <c r="AG147" s="15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1"/>
      <c r="B148" s="1"/>
      <c r="C148" s="1"/>
      <c r="D148" s="1"/>
      <c r="E148" s="1"/>
      <c r="F148" s="1"/>
      <c r="G148" s="6"/>
      <c r="H148" s="1"/>
      <c r="I148" s="1"/>
      <c r="J148" s="1"/>
      <c r="K148" s="1"/>
      <c r="L148" s="1"/>
      <c r="M148" s="1"/>
      <c r="N148" s="1"/>
      <c r="O148" s="1"/>
      <c r="P148" s="1"/>
      <c r="Q148" s="15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6"/>
      <c r="AF148" s="10"/>
      <c r="AG148" s="15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1"/>
      <c r="B149" s="1"/>
      <c r="C149" s="1"/>
      <c r="D149" s="1"/>
      <c r="E149" s="1"/>
      <c r="F149" s="1"/>
      <c r="G149" s="6"/>
      <c r="H149" s="1"/>
      <c r="I149" s="1"/>
      <c r="J149" s="1"/>
      <c r="K149" s="1"/>
      <c r="L149" s="1"/>
      <c r="M149" s="1"/>
      <c r="N149" s="1"/>
      <c r="O149" s="1"/>
      <c r="P149" s="1"/>
      <c r="Q149" s="15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6"/>
      <c r="AF149" s="10"/>
      <c r="AG149" s="15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1"/>
      <c r="B150" s="1"/>
      <c r="C150" s="1"/>
      <c r="D150" s="1"/>
      <c r="E150" s="1"/>
      <c r="F150" s="1"/>
      <c r="G150" s="6"/>
      <c r="H150" s="1"/>
      <c r="I150" s="1"/>
      <c r="J150" s="1"/>
      <c r="K150" s="1"/>
      <c r="L150" s="1"/>
      <c r="M150" s="1"/>
      <c r="N150" s="1"/>
      <c r="O150" s="1"/>
      <c r="P150" s="1"/>
      <c r="Q150" s="15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6"/>
      <c r="AF150" s="10"/>
      <c r="AG150" s="15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1"/>
      <c r="B151" s="1"/>
      <c r="C151" s="1"/>
      <c r="D151" s="1"/>
      <c r="E151" s="1"/>
      <c r="F151" s="1"/>
      <c r="G151" s="6"/>
      <c r="H151" s="1"/>
      <c r="I151" s="1"/>
      <c r="J151" s="1"/>
      <c r="K151" s="1"/>
      <c r="L151" s="1"/>
      <c r="M151" s="1"/>
      <c r="N151" s="1"/>
      <c r="O151" s="1"/>
      <c r="P151" s="1"/>
      <c r="Q151" s="15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6"/>
      <c r="AF151" s="10"/>
      <c r="AG151" s="15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1"/>
      <c r="B152" s="1"/>
      <c r="C152" s="1"/>
      <c r="D152" s="1"/>
      <c r="E152" s="1"/>
      <c r="F152" s="1"/>
      <c r="G152" s="6"/>
      <c r="H152" s="1"/>
      <c r="I152" s="1"/>
      <c r="J152" s="1"/>
      <c r="K152" s="1"/>
      <c r="L152" s="1"/>
      <c r="M152" s="1"/>
      <c r="N152" s="1"/>
      <c r="O152" s="1"/>
      <c r="P152" s="1"/>
      <c r="Q152" s="15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6"/>
      <c r="AF152" s="10"/>
      <c r="AG152" s="15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1"/>
      <c r="B153" s="1"/>
      <c r="C153" s="1"/>
      <c r="D153" s="1"/>
      <c r="E153" s="1"/>
      <c r="F153" s="1"/>
      <c r="G153" s="6"/>
      <c r="H153" s="1"/>
      <c r="I153" s="1"/>
      <c r="J153" s="1"/>
      <c r="K153" s="1"/>
      <c r="L153" s="1"/>
      <c r="M153" s="1"/>
      <c r="N153" s="1"/>
      <c r="O153" s="1"/>
      <c r="P153" s="1"/>
      <c r="Q153" s="15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6"/>
      <c r="AF153" s="10"/>
      <c r="AG153" s="15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1"/>
      <c r="B154" s="1"/>
      <c r="C154" s="1"/>
      <c r="D154" s="1"/>
      <c r="E154" s="1"/>
      <c r="F154" s="1"/>
      <c r="G154" s="6"/>
      <c r="H154" s="1"/>
      <c r="I154" s="1"/>
      <c r="J154" s="1"/>
      <c r="K154" s="1"/>
      <c r="L154" s="1"/>
      <c r="M154" s="1"/>
      <c r="N154" s="1"/>
      <c r="O154" s="1"/>
      <c r="P154" s="1"/>
      <c r="Q154" s="15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6"/>
      <c r="AF154" s="10"/>
      <c r="AG154" s="15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1"/>
      <c r="B155" s="1"/>
      <c r="C155" s="1"/>
      <c r="D155" s="1"/>
      <c r="E155" s="1"/>
      <c r="F155" s="1"/>
      <c r="G155" s="6"/>
      <c r="H155" s="1"/>
      <c r="I155" s="1"/>
      <c r="J155" s="1"/>
      <c r="K155" s="1"/>
      <c r="L155" s="1"/>
      <c r="M155" s="1"/>
      <c r="N155" s="1"/>
      <c r="O155" s="1"/>
      <c r="P155" s="1"/>
      <c r="Q155" s="15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6"/>
      <c r="AF155" s="10"/>
      <c r="AG155" s="15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1"/>
      <c r="B156" s="1"/>
      <c r="C156" s="1"/>
      <c r="D156" s="1"/>
      <c r="E156" s="1"/>
      <c r="F156" s="1"/>
      <c r="G156" s="6"/>
      <c r="H156" s="1"/>
      <c r="I156" s="1"/>
      <c r="J156" s="1"/>
      <c r="K156" s="1"/>
      <c r="L156" s="1"/>
      <c r="M156" s="1"/>
      <c r="N156" s="1"/>
      <c r="O156" s="1"/>
      <c r="P156" s="1"/>
      <c r="Q156" s="15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6"/>
      <c r="AF156" s="10"/>
      <c r="AG156" s="15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1"/>
      <c r="B157" s="1"/>
      <c r="C157" s="1"/>
      <c r="D157" s="1"/>
      <c r="E157" s="1"/>
      <c r="F157" s="1"/>
      <c r="G157" s="6"/>
      <c r="H157" s="1"/>
      <c r="I157" s="1"/>
      <c r="J157" s="1"/>
      <c r="K157" s="1"/>
      <c r="L157" s="1"/>
      <c r="M157" s="1"/>
      <c r="N157" s="1"/>
      <c r="O157" s="1"/>
      <c r="P157" s="1"/>
      <c r="Q157" s="15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6"/>
      <c r="AF157" s="10"/>
      <c r="AG157" s="15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1"/>
      <c r="B158" s="1"/>
      <c r="C158" s="1"/>
      <c r="D158" s="1"/>
      <c r="E158" s="1"/>
      <c r="F158" s="1"/>
      <c r="G158" s="6"/>
      <c r="H158" s="1"/>
      <c r="I158" s="1"/>
      <c r="J158" s="1"/>
      <c r="K158" s="1"/>
      <c r="L158" s="1"/>
      <c r="M158" s="1"/>
      <c r="N158" s="1"/>
      <c r="O158" s="1"/>
      <c r="P158" s="1"/>
      <c r="Q158" s="15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6"/>
      <c r="AF158" s="10"/>
      <c r="AG158" s="15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1"/>
      <c r="B159" s="1"/>
      <c r="C159" s="1"/>
      <c r="D159" s="1"/>
      <c r="E159" s="1"/>
      <c r="F159" s="1"/>
      <c r="G159" s="6"/>
      <c r="H159" s="1"/>
      <c r="I159" s="1"/>
      <c r="J159" s="1"/>
      <c r="K159" s="1"/>
      <c r="L159" s="1"/>
      <c r="M159" s="1"/>
      <c r="N159" s="1"/>
      <c r="O159" s="1"/>
      <c r="P159" s="1"/>
      <c r="Q159" s="15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6"/>
      <c r="AF159" s="10"/>
      <c r="AG159" s="15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1"/>
      <c r="B160" s="1"/>
      <c r="C160" s="1"/>
      <c r="D160" s="1"/>
      <c r="E160" s="1"/>
      <c r="F160" s="1"/>
      <c r="G160" s="6"/>
      <c r="H160" s="1"/>
      <c r="I160" s="1"/>
      <c r="J160" s="1"/>
      <c r="K160" s="1"/>
      <c r="L160" s="1"/>
      <c r="M160" s="1"/>
      <c r="N160" s="1"/>
      <c r="O160" s="1"/>
      <c r="P160" s="1"/>
      <c r="Q160" s="15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6"/>
      <c r="AF160" s="10"/>
      <c r="AG160" s="15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1"/>
      <c r="B161" s="1"/>
      <c r="C161" s="1"/>
      <c r="D161" s="1"/>
      <c r="E161" s="1"/>
      <c r="F161" s="1"/>
      <c r="G161" s="6"/>
      <c r="H161" s="1"/>
      <c r="I161" s="1"/>
      <c r="J161" s="1"/>
      <c r="K161" s="1"/>
      <c r="L161" s="1"/>
      <c r="M161" s="1"/>
      <c r="N161" s="1"/>
      <c r="O161" s="1"/>
      <c r="P161" s="1"/>
      <c r="Q161" s="15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6"/>
      <c r="AF161" s="10"/>
      <c r="AG161" s="15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1"/>
      <c r="B162" s="1"/>
      <c r="C162" s="1"/>
      <c r="D162" s="1"/>
      <c r="E162" s="1"/>
      <c r="F162" s="1"/>
      <c r="G162" s="6"/>
      <c r="H162" s="1"/>
      <c r="I162" s="1"/>
      <c r="J162" s="1"/>
      <c r="K162" s="1"/>
      <c r="L162" s="1"/>
      <c r="M162" s="1"/>
      <c r="N162" s="1"/>
      <c r="O162" s="1"/>
      <c r="P162" s="1"/>
      <c r="Q162" s="15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6"/>
      <c r="AF162" s="10"/>
      <c r="AG162" s="15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1"/>
      <c r="B163" s="1"/>
      <c r="C163" s="1"/>
      <c r="D163" s="1"/>
      <c r="E163" s="1"/>
      <c r="F163" s="1"/>
      <c r="G163" s="6"/>
      <c r="H163" s="1"/>
      <c r="I163" s="1"/>
      <c r="J163" s="1"/>
      <c r="K163" s="1"/>
      <c r="L163" s="1"/>
      <c r="M163" s="1"/>
      <c r="N163" s="1"/>
      <c r="O163" s="1"/>
      <c r="P163" s="1"/>
      <c r="Q163" s="15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6"/>
      <c r="AF163" s="10"/>
      <c r="AG163" s="15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1"/>
      <c r="B164" s="1"/>
      <c r="C164" s="1"/>
      <c r="D164" s="1"/>
      <c r="E164" s="1"/>
      <c r="F164" s="1"/>
      <c r="G164" s="6"/>
      <c r="H164" s="1"/>
      <c r="I164" s="1"/>
      <c r="J164" s="1"/>
      <c r="K164" s="1"/>
      <c r="L164" s="1"/>
      <c r="M164" s="1"/>
      <c r="N164" s="1"/>
      <c r="O164" s="1"/>
      <c r="P164" s="1"/>
      <c r="Q164" s="15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6"/>
      <c r="AF164" s="10"/>
      <c r="AG164" s="15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1"/>
      <c r="B165" s="1"/>
      <c r="C165" s="1"/>
      <c r="D165" s="1"/>
      <c r="E165" s="1"/>
      <c r="F165" s="1"/>
      <c r="G165" s="6"/>
      <c r="H165" s="1"/>
      <c r="I165" s="1"/>
      <c r="J165" s="1"/>
      <c r="K165" s="1"/>
      <c r="L165" s="1"/>
      <c r="M165" s="1"/>
      <c r="N165" s="1"/>
      <c r="O165" s="1"/>
      <c r="P165" s="1"/>
      <c r="Q165" s="15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6"/>
      <c r="AF165" s="10"/>
      <c r="AG165" s="15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1"/>
      <c r="B166" s="1"/>
      <c r="C166" s="1"/>
      <c r="D166" s="1"/>
      <c r="E166" s="1"/>
      <c r="F166" s="1"/>
      <c r="G166" s="6"/>
      <c r="H166" s="1"/>
      <c r="I166" s="1"/>
      <c r="J166" s="1"/>
      <c r="K166" s="1"/>
      <c r="L166" s="1"/>
      <c r="M166" s="1"/>
      <c r="N166" s="1"/>
      <c r="O166" s="1"/>
      <c r="P166" s="1"/>
      <c r="Q166" s="15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6"/>
      <c r="AF166" s="10"/>
      <c r="AG166" s="15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1"/>
      <c r="B167" s="1"/>
      <c r="C167" s="1"/>
      <c r="D167" s="1"/>
      <c r="E167" s="1"/>
      <c r="F167" s="1"/>
      <c r="G167" s="6"/>
      <c r="H167" s="1"/>
      <c r="I167" s="1"/>
      <c r="J167" s="1"/>
      <c r="K167" s="1"/>
      <c r="L167" s="1"/>
      <c r="M167" s="1"/>
      <c r="N167" s="1"/>
      <c r="O167" s="1"/>
      <c r="P167" s="1"/>
      <c r="Q167" s="15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6"/>
      <c r="AF167" s="10"/>
      <c r="AG167" s="15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1"/>
      <c r="B168" s="1"/>
      <c r="C168" s="1"/>
      <c r="D168" s="1"/>
      <c r="E168" s="1"/>
      <c r="F168" s="1"/>
      <c r="G168" s="6"/>
      <c r="H168" s="1"/>
      <c r="I168" s="1"/>
      <c r="J168" s="1"/>
      <c r="K168" s="1"/>
      <c r="L168" s="1"/>
      <c r="M168" s="1"/>
      <c r="N168" s="1"/>
      <c r="O168" s="1"/>
      <c r="P168" s="1"/>
      <c r="Q168" s="15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6"/>
      <c r="AF168" s="10"/>
      <c r="AG168" s="15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1"/>
      <c r="B169" s="1"/>
      <c r="C169" s="1"/>
      <c r="D169" s="1"/>
      <c r="E169" s="1"/>
      <c r="F169" s="1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5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6"/>
      <c r="AF169" s="10"/>
      <c r="AG169" s="15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1"/>
      <c r="B170" s="1"/>
      <c r="C170" s="1"/>
      <c r="D170" s="1"/>
      <c r="E170" s="1"/>
      <c r="F170" s="1"/>
      <c r="G170" s="6"/>
      <c r="H170" s="1"/>
      <c r="I170" s="1"/>
      <c r="J170" s="1"/>
      <c r="K170" s="1"/>
      <c r="L170" s="1"/>
      <c r="M170" s="1"/>
      <c r="N170" s="1"/>
      <c r="O170" s="1"/>
      <c r="P170" s="1"/>
      <c r="Q170" s="15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6"/>
      <c r="AF170" s="10"/>
      <c r="AG170" s="15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1"/>
      <c r="B171" s="1"/>
      <c r="C171" s="1"/>
      <c r="D171" s="1"/>
      <c r="E171" s="1"/>
      <c r="F171" s="1"/>
      <c r="G171" s="6"/>
      <c r="H171" s="1"/>
      <c r="I171" s="1"/>
      <c r="J171" s="1"/>
      <c r="K171" s="1"/>
      <c r="L171" s="1"/>
      <c r="M171" s="1"/>
      <c r="N171" s="1"/>
      <c r="O171" s="1"/>
      <c r="P171" s="1"/>
      <c r="Q171" s="15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6"/>
      <c r="AF171" s="10"/>
      <c r="AG171" s="15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1"/>
      <c r="B172" s="1"/>
      <c r="C172" s="1"/>
      <c r="D172" s="1"/>
      <c r="E172" s="1"/>
      <c r="F172" s="1"/>
      <c r="G172" s="6"/>
      <c r="H172" s="1"/>
      <c r="I172" s="1"/>
      <c r="J172" s="1"/>
      <c r="K172" s="1"/>
      <c r="L172" s="1"/>
      <c r="M172" s="1"/>
      <c r="N172" s="1"/>
      <c r="O172" s="1"/>
      <c r="P172" s="1"/>
      <c r="Q172" s="15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6"/>
      <c r="AF172" s="10"/>
      <c r="AG172" s="15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1"/>
      <c r="B173" s="1"/>
      <c r="C173" s="1"/>
      <c r="D173" s="1"/>
      <c r="E173" s="1"/>
      <c r="F173" s="1"/>
      <c r="G173" s="6"/>
      <c r="H173" s="1"/>
      <c r="I173" s="1"/>
      <c r="J173" s="1"/>
      <c r="K173" s="1"/>
      <c r="L173" s="1"/>
      <c r="M173" s="1"/>
      <c r="N173" s="1"/>
      <c r="O173" s="1"/>
      <c r="P173" s="1"/>
      <c r="Q173" s="15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6"/>
      <c r="AF173" s="10"/>
      <c r="AG173" s="15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1"/>
      <c r="B174" s="1"/>
      <c r="C174" s="1"/>
      <c r="D174" s="1"/>
      <c r="E174" s="1"/>
      <c r="F174" s="1"/>
      <c r="G174" s="6"/>
      <c r="H174" s="1"/>
      <c r="I174" s="1"/>
      <c r="J174" s="1"/>
      <c r="K174" s="1"/>
      <c r="L174" s="1"/>
      <c r="M174" s="1"/>
      <c r="N174" s="1"/>
      <c r="O174" s="1"/>
      <c r="P174" s="1"/>
      <c r="Q174" s="15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6"/>
      <c r="AF174" s="10"/>
      <c r="AG174" s="15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1"/>
      <c r="B175" s="1"/>
      <c r="C175" s="1"/>
      <c r="D175" s="1"/>
      <c r="E175" s="1"/>
      <c r="F175" s="1"/>
      <c r="G175" s="6"/>
      <c r="H175" s="1"/>
      <c r="I175" s="1"/>
      <c r="J175" s="1"/>
      <c r="K175" s="1"/>
      <c r="L175" s="1"/>
      <c r="M175" s="1"/>
      <c r="N175" s="1"/>
      <c r="O175" s="1"/>
      <c r="P175" s="1"/>
      <c r="Q175" s="15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6"/>
      <c r="AF175" s="10"/>
      <c r="AG175" s="15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1"/>
      <c r="B176" s="1"/>
      <c r="C176" s="1"/>
      <c r="D176" s="1"/>
      <c r="E176" s="1"/>
      <c r="F176" s="1"/>
      <c r="G176" s="6"/>
      <c r="H176" s="1"/>
      <c r="I176" s="1"/>
      <c r="J176" s="1"/>
      <c r="K176" s="1"/>
      <c r="L176" s="1"/>
      <c r="M176" s="1"/>
      <c r="N176" s="1"/>
      <c r="O176" s="1"/>
      <c r="P176" s="1"/>
      <c r="Q176" s="15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6"/>
      <c r="AF176" s="10"/>
      <c r="AG176" s="15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6"/>
      <c r="H177" s="1"/>
      <c r="I177" s="1"/>
      <c r="J177" s="1"/>
      <c r="K177" s="1"/>
      <c r="L177" s="1"/>
      <c r="M177" s="1"/>
      <c r="N177" s="1"/>
      <c r="O177" s="1"/>
      <c r="P177" s="1"/>
      <c r="Q177" s="15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6"/>
      <c r="AF177" s="10"/>
      <c r="AG177" s="15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6"/>
      <c r="H178" s="1"/>
      <c r="I178" s="1"/>
      <c r="J178" s="1"/>
      <c r="K178" s="1"/>
      <c r="L178" s="1"/>
      <c r="M178" s="1"/>
      <c r="N178" s="1"/>
      <c r="O178" s="1"/>
      <c r="P178" s="1"/>
      <c r="Q178" s="15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6"/>
      <c r="AF178" s="10"/>
      <c r="AG178" s="15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1"/>
      <c r="E179" s="1"/>
      <c r="F179" s="1"/>
      <c r="G179" s="6"/>
      <c r="H179" s="1"/>
      <c r="I179" s="1"/>
      <c r="J179" s="1"/>
      <c r="K179" s="1"/>
      <c r="L179" s="1"/>
      <c r="M179" s="1"/>
      <c r="N179" s="1"/>
      <c r="O179" s="1"/>
      <c r="P179" s="1"/>
      <c r="Q179" s="15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6"/>
      <c r="AF179" s="10"/>
      <c r="AG179" s="15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6"/>
      <c r="H180" s="1"/>
      <c r="I180" s="1"/>
      <c r="J180" s="1"/>
      <c r="K180" s="1"/>
      <c r="L180" s="1"/>
      <c r="M180" s="1"/>
      <c r="N180" s="1"/>
      <c r="O180" s="1"/>
      <c r="P180" s="1"/>
      <c r="Q180" s="15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6"/>
      <c r="AF180" s="10"/>
      <c r="AG180" s="15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6"/>
      <c r="H181" s="1"/>
      <c r="I181" s="1"/>
      <c r="J181" s="1"/>
      <c r="K181" s="1"/>
      <c r="L181" s="1"/>
      <c r="M181" s="1"/>
      <c r="N181" s="1"/>
      <c r="O181" s="1"/>
      <c r="P181" s="1"/>
      <c r="Q181" s="15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6"/>
      <c r="AF181" s="10"/>
      <c r="AG181" s="15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1"/>
      <c r="B182" s="1"/>
      <c r="C182" s="1"/>
      <c r="D182" s="1"/>
      <c r="E182" s="1"/>
      <c r="F182" s="1"/>
      <c r="G182" s="6"/>
      <c r="H182" s="1"/>
      <c r="I182" s="1"/>
      <c r="J182" s="1"/>
      <c r="K182" s="1"/>
      <c r="L182" s="1"/>
      <c r="M182" s="1"/>
      <c r="N182" s="1"/>
      <c r="O182" s="1"/>
      <c r="P182" s="1"/>
      <c r="Q182" s="15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6"/>
      <c r="AF182" s="10"/>
      <c r="AG182" s="15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1"/>
      <c r="B183" s="1"/>
      <c r="C183" s="1"/>
      <c r="D183" s="1"/>
      <c r="E183" s="1"/>
      <c r="F183" s="1"/>
      <c r="G183" s="6"/>
      <c r="H183" s="1"/>
      <c r="I183" s="1"/>
      <c r="J183" s="1"/>
      <c r="K183" s="1"/>
      <c r="L183" s="1"/>
      <c r="M183" s="1"/>
      <c r="N183" s="1"/>
      <c r="O183" s="1"/>
      <c r="P183" s="1"/>
      <c r="Q183" s="15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6"/>
      <c r="AF183" s="10"/>
      <c r="AG183" s="15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6"/>
      <c r="H184" s="1"/>
      <c r="I184" s="1"/>
      <c r="J184" s="1"/>
      <c r="K184" s="1"/>
      <c r="L184" s="1"/>
      <c r="M184" s="1"/>
      <c r="N184" s="1"/>
      <c r="O184" s="1"/>
      <c r="P184" s="1"/>
      <c r="Q184" s="15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6"/>
      <c r="AF184" s="10"/>
      <c r="AG184" s="15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1"/>
      <c r="B185" s="1"/>
      <c r="C185" s="1"/>
      <c r="D185" s="1"/>
      <c r="E185" s="1"/>
      <c r="F185" s="1"/>
      <c r="G185" s="6"/>
      <c r="H185" s="1"/>
      <c r="I185" s="1"/>
      <c r="J185" s="1"/>
      <c r="K185" s="1"/>
      <c r="L185" s="1"/>
      <c r="M185" s="1"/>
      <c r="N185" s="1"/>
      <c r="O185" s="1"/>
      <c r="P185" s="1"/>
      <c r="Q185" s="15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6"/>
      <c r="AF185" s="10"/>
      <c r="AG185" s="15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1"/>
      <c r="E186" s="1"/>
      <c r="F186" s="1"/>
      <c r="G186" s="6"/>
      <c r="H186" s="1"/>
      <c r="I186" s="1"/>
      <c r="J186" s="1"/>
      <c r="K186" s="1"/>
      <c r="L186" s="1"/>
      <c r="M186" s="1"/>
      <c r="N186" s="1"/>
      <c r="O186" s="1"/>
      <c r="P186" s="1"/>
      <c r="Q186" s="15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6"/>
      <c r="AF186" s="10"/>
      <c r="AG186" s="15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1"/>
      <c r="E187" s="1"/>
      <c r="F187" s="1"/>
      <c r="G187" s="6"/>
      <c r="H187" s="1"/>
      <c r="I187" s="1"/>
      <c r="J187" s="1"/>
      <c r="K187" s="1"/>
      <c r="L187" s="1"/>
      <c r="M187" s="1"/>
      <c r="N187" s="1"/>
      <c r="O187" s="1"/>
      <c r="P187" s="1"/>
      <c r="Q187" s="15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6"/>
      <c r="AF187" s="10"/>
      <c r="AG187" s="15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1"/>
      <c r="B188" s="1"/>
      <c r="C188" s="1"/>
      <c r="D188" s="1"/>
      <c r="E188" s="1"/>
      <c r="F188" s="1"/>
      <c r="G188" s="6"/>
      <c r="H188" s="1"/>
      <c r="I188" s="1"/>
      <c r="J188" s="1"/>
      <c r="K188" s="1"/>
      <c r="L188" s="1"/>
      <c r="M188" s="1"/>
      <c r="N188" s="1"/>
      <c r="O188" s="1"/>
      <c r="P188" s="1"/>
      <c r="Q188" s="15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6"/>
      <c r="AF188" s="10"/>
      <c r="AG188" s="15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1"/>
      <c r="B189" s="1"/>
      <c r="C189" s="1"/>
      <c r="D189" s="1"/>
      <c r="E189" s="1"/>
      <c r="F189" s="1"/>
      <c r="G189" s="6"/>
      <c r="H189" s="1"/>
      <c r="I189" s="1"/>
      <c r="J189" s="1"/>
      <c r="K189" s="1"/>
      <c r="L189" s="1"/>
      <c r="M189" s="1"/>
      <c r="N189" s="1"/>
      <c r="O189" s="1"/>
      <c r="P189" s="1"/>
      <c r="Q189" s="15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6"/>
      <c r="AF189" s="10"/>
      <c r="AG189" s="15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1"/>
      <c r="B190" s="1"/>
      <c r="C190" s="1"/>
      <c r="D190" s="1"/>
      <c r="E190" s="1"/>
      <c r="F190" s="1"/>
      <c r="G190" s="6"/>
      <c r="H190" s="1"/>
      <c r="I190" s="1"/>
      <c r="J190" s="1"/>
      <c r="K190" s="1"/>
      <c r="L190" s="1"/>
      <c r="M190" s="1"/>
      <c r="N190" s="1"/>
      <c r="O190" s="1"/>
      <c r="P190" s="1"/>
      <c r="Q190" s="15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6"/>
      <c r="AF190" s="10"/>
      <c r="AG190" s="15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1"/>
      <c r="B191" s="1"/>
      <c r="C191" s="1"/>
      <c r="D191" s="1"/>
      <c r="E191" s="1"/>
      <c r="F191" s="1"/>
      <c r="G191" s="6"/>
      <c r="H191" s="1"/>
      <c r="I191" s="1"/>
      <c r="J191" s="1"/>
      <c r="K191" s="1"/>
      <c r="L191" s="1"/>
      <c r="M191" s="1"/>
      <c r="N191" s="1"/>
      <c r="O191" s="1"/>
      <c r="P191" s="1"/>
      <c r="Q191" s="15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6"/>
      <c r="AF191" s="10"/>
      <c r="AG191" s="15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1"/>
      <c r="B192" s="1"/>
      <c r="C192" s="1"/>
      <c r="D192" s="1"/>
      <c r="E192" s="1"/>
      <c r="F192" s="1"/>
      <c r="G192" s="6"/>
      <c r="H192" s="1"/>
      <c r="I192" s="1"/>
      <c r="J192" s="1"/>
      <c r="K192" s="1"/>
      <c r="L192" s="1"/>
      <c r="M192" s="1"/>
      <c r="N192" s="1"/>
      <c r="O192" s="1"/>
      <c r="P192" s="1"/>
      <c r="Q192" s="15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6"/>
      <c r="AF192" s="10"/>
      <c r="AG192" s="15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1"/>
      <c r="B193" s="1"/>
      <c r="C193" s="1"/>
      <c r="D193" s="1"/>
      <c r="E193" s="1"/>
      <c r="F193" s="1"/>
      <c r="G193" s="6"/>
      <c r="H193" s="1"/>
      <c r="I193" s="1"/>
      <c r="J193" s="1"/>
      <c r="K193" s="1"/>
      <c r="L193" s="1"/>
      <c r="M193" s="1"/>
      <c r="N193" s="1"/>
      <c r="O193" s="1"/>
      <c r="P193" s="1"/>
      <c r="Q193" s="15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6"/>
      <c r="AF193" s="10"/>
      <c r="AG193" s="15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1"/>
      <c r="B194" s="1"/>
      <c r="C194" s="1"/>
      <c r="D194" s="1"/>
      <c r="E194" s="1"/>
      <c r="F194" s="1"/>
      <c r="G194" s="6"/>
      <c r="H194" s="1"/>
      <c r="I194" s="1"/>
      <c r="J194" s="1"/>
      <c r="K194" s="1"/>
      <c r="L194" s="1"/>
      <c r="M194" s="1"/>
      <c r="N194" s="1"/>
      <c r="O194" s="1"/>
      <c r="P194" s="1"/>
      <c r="Q194" s="15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6"/>
      <c r="AF194" s="10"/>
      <c r="AG194" s="15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1"/>
      <c r="B195" s="1"/>
      <c r="C195" s="1"/>
      <c r="D195" s="1"/>
      <c r="E195" s="1"/>
      <c r="F195" s="1"/>
      <c r="G195" s="6"/>
      <c r="H195" s="1"/>
      <c r="I195" s="1"/>
      <c r="J195" s="1"/>
      <c r="K195" s="1"/>
      <c r="L195" s="1"/>
      <c r="M195" s="1"/>
      <c r="N195" s="1"/>
      <c r="O195" s="1"/>
      <c r="P195" s="1"/>
      <c r="Q195" s="15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6"/>
      <c r="AF195" s="10"/>
      <c r="AG195" s="15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6"/>
      <c r="H196" s="1"/>
      <c r="I196" s="1"/>
      <c r="J196" s="1"/>
      <c r="K196" s="1"/>
      <c r="L196" s="1"/>
      <c r="M196" s="1"/>
      <c r="N196" s="1"/>
      <c r="O196" s="1"/>
      <c r="P196" s="1"/>
      <c r="Q196" s="15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6"/>
      <c r="AF196" s="10"/>
      <c r="AG196" s="15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1"/>
      <c r="B197" s="1"/>
      <c r="C197" s="1"/>
      <c r="D197" s="1"/>
      <c r="E197" s="1"/>
      <c r="F197" s="1"/>
      <c r="G197" s="6"/>
      <c r="H197" s="1"/>
      <c r="I197" s="1"/>
      <c r="J197" s="1"/>
      <c r="K197" s="1"/>
      <c r="L197" s="1"/>
      <c r="M197" s="1"/>
      <c r="N197" s="1"/>
      <c r="O197" s="1"/>
      <c r="P197" s="1"/>
      <c r="Q197" s="15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6"/>
      <c r="AF197" s="10"/>
      <c r="AG197" s="15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1"/>
      <c r="E198" s="1"/>
      <c r="F198" s="1"/>
      <c r="G198" s="6"/>
      <c r="H198" s="1"/>
      <c r="I198" s="1"/>
      <c r="J198" s="1"/>
      <c r="K198" s="1"/>
      <c r="L198" s="1"/>
      <c r="M198" s="1"/>
      <c r="N198" s="1"/>
      <c r="O198" s="1"/>
      <c r="P198" s="1"/>
      <c r="Q198" s="15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6"/>
      <c r="AF198" s="10"/>
      <c r="AG198" s="15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1"/>
      <c r="B199" s="1"/>
      <c r="C199" s="1"/>
      <c r="D199" s="1"/>
      <c r="E199" s="1"/>
      <c r="F199" s="1"/>
      <c r="G199" s="6"/>
      <c r="H199" s="1"/>
      <c r="I199" s="1"/>
      <c r="J199" s="1"/>
      <c r="K199" s="1"/>
      <c r="L199" s="1"/>
      <c r="M199" s="1"/>
      <c r="N199" s="1"/>
      <c r="O199" s="1"/>
      <c r="P199" s="1"/>
      <c r="Q199" s="15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6"/>
      <c r="AF199" s="10"/>
      <c r="AG199" s="15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1"/>
      <c r="B200" s="1"/>
      <c r="C200" s="1"/>
      <c r="D200" s="1"/>
      <c r="E200" s="1"/>
      <c r="F200" s="1"/>
      <c r="G200" s="6"/>
      <c r="H200" s="1"/>
      <c r="I200" s="1"/>
      <c r="J200" s="1"/>
      <c r="K200" s="1"/>
      <c r="L200" s="1"/>
      <c r="M200" s="1"/>
      <c r="N200" s="1"/>
      <c r="O200" s="1"/>
      <c r="P200" s="1"/>
      <c r="Q200" s="15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6"/>
      <c r="AF200" s="10"/>
      <c r="AG200" s="15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1"/>
      <c r="F201" s="1"/>
      <c r="G201" s="6"/>
      <c r="H201" s="1"/>
      <c r="I201" s="1"/>
      <c r="J201" s="1"/>
      <c r="K201" s="1"/>
      <c r="L201" s="1"/>
      <c r="M201" s="1"/>
      <c r="N201" s="1"/>
      <c r="O201" s="1"/>
      <c r="P201" s="1"/>
      <c r="Q201" s="15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6"/>
      <c r="AF201" s="10"/>
      <c r="AG201" s="15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6"/>
      <c r="H202" s="1"/>
      <c r="I202" s="1"/>
      <c r="J202" s="1"/>
      <c r="K202" s="1"/>
      <c r="L202" s="1"/>
      <c r="M202" s="1"/>
      <c r="N202" s="1"/>
      <c r="O202" s="1"/>
      <c r="P202" s="1"/>
      <c r="Q202" s="15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6"/>
      <c r="AF202" s="10"/>
      <c r="AG202" s="15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1"/>
      <c r="B203" s="1"/>
      <c r="C203" s="1"/>
      <c r="D203" s="1"/>
      <c r="E203" s="1"/>
      <c r="F203" s="1"/>
      <c r="G203" s="6"/>
      <c r="H203" s="1"/>
      <c r="I203" s="1"/>
      <c r="J203" s="1"/>
      <c r="K203" s="1"/>
      <c r="L203" s="1"/>
      <c r="M203" s="1"/>
      <c r="N203" s="1"/>
      <c r="O203" s="1"/>
      <c r="P203" s="1"/>
      <c r="Q203" s="15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6"/>
      <c r="AF203" s="10"/>
      <c r="AG203" s="15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6"/>
      <c r="H204" s="1"/>
      <c r="I204" s="1"/>
      <c r="J204" s="1"/>
      <c r="K204" s="1"/>
      <c r="L204" s="1"/>
      <c r="M204" s="1"/>
      <c r="N204" s="1"/>
      <c r="O204" s="1"/>
      <c r="P204" s="1"/>
      <c r="Q204" s="15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6"/>
      <c r="AF204" s="10"/>
      <c r="AG204" s="15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6"/>
      <c r="H205" s="1"/>
      <c r="I205" s="1"/>
      <c r="J205" s="1"/>
      <c r="K205" s="1"/>
      <c r="L205" s="1"/>
      <c r="M205" s="1"/>
      <c r="N205" s="1"/>
      <c r="O205" s="1"/>
      <c r="P205" s="1"/>
      <c r="Q205" s="15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6"/>
      <c r="AF205" s="10"/>
      <c r="AG205" s="15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6"/>
      <c r="H206" s="1"/>
      <c r="I206" s="1"/>
      <c r="J206" s="1"/>
      <c r="K206" s="1"/>
      <c r="L206" s="1"/>
      <c r="M206" s="1"/>
      <c r="N206" s="1"/>
      <c r="O206" s="1"/>
      <c r="P206" s="1"/>
      <c r="Q206" s="15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6"/>
      <c r="AF206" s="10"/>
      <c r="AG206" s="15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6"/>
      <c r="H207" s="1"/>
      <c r="I207" s="1"/>
      <c r="J207" s="1"/>
      <c r="K207" s="1"/>
      <c r="L207" s="1"/>
      <c r="M207" s="1"/>
      <c r="N207" s="1"/>
      <c r="O207" s="1"/>
      <c r="P207" s="1"/>
      <c r="Q207" s="15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6"/>
      <c r="AF207" s="10"/>
      <c r="AG207" s="15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6"/>
      <c r="H208" s="1"/>
      <c r="I208" s="1"/>
      <c r="J208" s="1"/>
      <c r="K208" s="1"/>
      <c r="L208" s="1"/>
      <c r="M208" s="1"/>
      <c r="N208" s="1"/>
      <c r="O208" s="1"/>
      <c r="P208" s="1"/>
      <c r="Q208" s="15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6"/>
      <c r="AF208" s="10"/>
      <c r="AG208" s="15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6"/>
      <c r="H209" s="1"/>
      <c r="I209" s="1"/>
      <c r="J209" s="1"/>
      <c r="K209" s="1"/>
      <c r="L209" s="1"/>
      <c r="M209" s="1"/>
      <c r="N209" s="1"/>
      <c r="O209" s="1"/>
      <c r="P209" s="1"/>
      <c r="Q209" s="15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6"/>
      <c r="AF209" s="10"/>
      <c r="AG209" s="15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6"/>
      <c r="H210" s="1"/>
      <c r="I210" s="1"/>
      <c r="J210" s="1"/>
      <c r="K210" s="1"/>
      <c r="L210" s="1"/>
      <c r="M210" s="1"/>
      <c r="N210" s="1"/>
      <c r="O210" s="1"/>
      <c r="P210" s="1"/>
      <c r="Q210" s="15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6"/>
      <c r="AF210" s="10"/>
      <c r="AG210" s="15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6"/>
      <c r="H211" s="1"/>
      <c r="I211" s="1"/>
      <c r="J211" s="1"/>
      <c r="K211" s="1"/>
      <c r="L211" s="1"/>
      <c r="M211" s="1"/>
      <c r="N211" s="1"/>
      <c r="O211" s="1"/>
      <c r="P211" s="1"/>
      <c r="Q211" s="15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6"/>
      <c r="AF211" s="10"/>
      <c r="AG211" s="15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6"/>
      <c r="H212" s="1"/>
      <c r="I212" s="1"/>
      <c r="J212" s="1"/>
      <c r="K212" s="1"/>
      <c r="L212" s="1"/>
      <c r="M212" s="1"/>
      <c r="N212" s="1"/>
      <c r="O212" s="1"/>
      <c r="P212" s="1"/>
      <c r="Q212" s="15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6"/>
      <c r="AF212" s="10"/>
      <c r="AG212" s="15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6"/>
      <c r="H213" s="1"/>
      <c r="I213" s="1"/>
      <c r="J213" s="1"/>
      <c r="K213" s="1"/>
      <c r="L213" s="1"/>
      <c r="M213" s="1"/>
      <c r="N213" s="1"/>
      <c r="O213" s="1"/>
      <c r="P213" s="1"/>
      <c r="Q213" s="15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6"/>
      <c r="AF213" s="10"/>
      <c r="AG213" s="15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6"/>
      <c r="H214" s="1"/>
      <c r="I214" s="1"/>
      <c r="J214" s="1"/>
      <c r="K214" s="1"/>
      <c r="L214" s="1"/>
      <c r="M214" s="1"/>
      <c r="N214" s="1"/>
      <c r="O214" s="1"/>
      <c r="P214" s="1"/>
      <c r="Q214" s="15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6"/>
      <c r="AF214" s="10"/>
      <c r="AG214" s="15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6"/>
      <c r="H215" s="1"/>
      <c r="I215" s="1"/>
      <c r="J215" s="1"/>
      <c r="K215" s="1"/>
      <c r="L215" s="1"/>
      <c r="M215" s="1"/>
      <c r="N215" s="1"/>
      <c r="O215" s="1"/>
      <c r="P215" s="1"/>
      <c r="Q215" s="15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6"/>
      <c r="AF215" s="10"/>
      <c r="AG215" s="15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6"/>
      <c r="H216" s="1"/>
      <c r="I216" s="1"/>
      <c r="J216" s="1"/>
      <c r="K216" s="1"/>
      <c r="L216" s="1"/>
      <c r="M216" s="1"/>
      <c r="N216" s="1"/>
      <c r="O216" s="1"/>
      <c r="P216" s="1"/>
      <c r="Q216" s="15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6"/>
      <c r="AF216" s="10"/>
      <c r="AG216" s="15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6"/>
      <c r="H217" s="1"/>
      <c r="I217" s="1"/>
      <c r="J217" s="1"/>
      <c r="K217" s="1"/>
      <c r="L217" s="1"/>
      <c r="M217" s="1"/>
      <c r="N217" s="1"/>
      <c r="O217" s="1"/>
      <c r="P217" s="1"/>
      <c r="Q217" s="15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6"/>
      <c r="AF217" s="10"/>
      <c r="AG217" s="15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6"/>
      <c r="H218" s="1"/>
      <c r="I218" s="1"/>
      <c r="J218" s="1"/>
      <c r="K218" s="1"/>
      <c r="L218" s="1"/>
      <c r="M218" s="1"/>
      <c r="N218" s="1"/>
      <c r="O218" s="1"/>
      <c r="P218" s="1"/>
      <c r="Q218" s="15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6"/>
      <c r="AF218" s="10"/>
      <c r="AG218" s="15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6"/>
      <c r="H219" s="1"/>
      <c r="I219" s="1"/>
      <c r="J219" s="1"/>
      <c r="K219" s="1"/>
      <c r="L219" s="1"/>
      <c r="M219" s="1"/>
      <c r="N219" s="1"/>
      <c r="O219" s="1"/>
      <c r="P219" s="1"/>
      <c r="Q219" s="15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6"/>
      <c r="AF219" s="10"/>
      <c r="AG219" s="15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6"/>
      <c r="H220" s="1"/>
      <c r="I220" s="1"/>
      <c r="J220" s="1"/>
      <c r="K220" s="1"/>
      <c r="L220" s="1"/>
      <c r="M220" s="1"/>
      <c r="N220" s="1"/>
      <c r="O220" s="1"/>
      <c r="P220" s="1"/>
      <c r="Q220" s="15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6"/>
      <c r="AF220" s="10"/>
      <c r="AG220" s="15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6"/>
      <c r="H221" s="1"/>
      <c r="I221" s="1"/>
      <c r="J221" s="1"/>
      <c r="K221" s="1"/>
      <c r="L221" s="1"/>
      <c r="M221" s="1"/>
      <c r="N221" s="1"/>
      <c r="O221" s="1"/>
      <c r="P221" s="1"/>
      <c r="Q221" s="15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6"/>
      <c r="AF221" s="10"/>
      <c r="AG221" s="15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6"/>
      <c r="H222" s="1"/>
      <c r="I222" s="1"/>
      <c r="J222" s="1"/>
      <c r="K222" s="1"/>
      <c r="L222" s="1"/>
      <c r="M222" s="1"/>
      <c r="N222" s="1"/>
      <c r="O222" s="1"/>
      <c r="P222" s="1"/>
      <c r="Q222" s="15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6"/>
      <c r="AF222" s="10"/>
      <c r="AG222" s="15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6"/>
      <c r="H223" s="1"/>
      <c r="I223" s="1"/>
      <c r="J223" s="1"/>
      <c r="K223" s="1"/>
      <c r="L223" s="1"/>
      <c r="M223" s="1"/>
      <c r="N223" s="1"/>
      <c r="O223" s="1"/>
      <c r="P223" s="1"/>
      <c r="Q223" s="15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6"/>
      <c r="AF223" s="10"/>
      <c r="AG223" s="15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6"/>
      <c r="H224" s="1"/>
      <c r="I224" s="1"/>
      <c r="J224" s="1"/>
      <c r="K224" s="1"/>
      <c r="L224" s="1"/>
      <c r="M224" s="1"/>
      <c r="N224" s="1"/>
      <c r="O224" s="1"/>
      <c r="P224" s="1"/>
      <c r="Q224" s="15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6"/>
      <c r="AF224" s="10"/>
      <c r="AG224" s="15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6"/>
      <c r="H225" s="1"/>
      <c r="I225" s="1"/>
      <c r="J225" s="1"/>
      <c r="K225" s="1"/>
      <c r="L225" s="1"/>
      <c r="M225" s="1"/>
      <c r="N225" s="1"/>
      <c r="O225" s="1"/>
      <c r="P225" s="1"/>
      <c r="Q225" s="15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6"/>
      <c r="AF225" s="10"/>
      <c r="AG225" s="15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6"/>
      <c r="H226" s="1"/>
      <c r="I226" s="1"/>
      <c r="J226" s="1"/>
      <c r="K226" s="1"/>
      <c r="L226" s="1"/>
      <c r="M226" s="1"/>
      <c r="N226" s="1"/>
      <c r="O226" s="1"/>
      <c r="P226" s="1"/>
      <c r="Q226" s="15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6"/>
      <c r="AF226" s="10"/>
      <c r="AG226" s="15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6"/>
      <c r="H227" s="1"/>
      <c r="I227" s="1"/>
      <c r="J227" s="1"/>
      <c r="K227" s="1"/>
      <c r="L227" s="1"/>
      <c r="M227" s="1"/>
      <c r="N227" s="1"/>
      <c r="O227" s="1"/>
      <c r="P227" s="1"/>
      <c r="Q227" s="15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6"/>
      <c r="AF227" s="10"/>
      <c r="AG227" s="15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6"/>
      <c r="H228" s="1"/>
      <c r="I228" s="1"/>
      <c r="J228" s="1"/>
      <c r="K228" s="1"/>
      <c r="L228" s="1"/>
      <c r="M228" s="1"/>
      <c r="N228" s="1"/>
      <c r="O228" s="1"/>
      <c r="P228" s="1"/>
      <c r="Q228" s="15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6"/>
      <c r="AF228" s="10"/>
      <c r="AG228" s="15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6"/>
      <c r="H229" s="1"/>
      <c r="I229" s="1"/>
      <c r="J229" s="1"/>
      <c r="K229" s="1"/>
      <c r="L229" s="1"/>
      <c r="M229" s="1"/>
      <c r="N229" s="1"/>
      <c r="O229" s="1"/>
      <c r="P229" s="1"/>
      <c r="Q229" s="15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6"/>
      <c r="AF229" s="10"/>
      <c r="AG229" s="15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6"/>
      <c r="H230" s="1"/>
      <c r="I230" s="1"/>
      <c r="J230" s="1"/>
      <c r="K230" s="1"/>
      <c r="L230" s="1"/>
      <c r="M230" s="1"/>
      <c r="N230" s="1"/>
      <c r="O230" s="1"/>
      <c r="P230" s="1"/>
      <c r="Q230" s="15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6"/>
      <c r="AF230" s="10"/>
      <c r="AG230" s="15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6"/>
      <c r="H231" s="1"/>
      <c r="I231" s="1"/>
      <c r="J231" s="1"/>
      <c r="K231" s="1"/>
      <c r="L231" s="1"/>
      <c r="M231" s="1"/>
      <c r="N231" s="1"/>
      <c r="O231" s="1"/>
      <c r="P231" s="1"/>
      <c r="Q231" s="15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6"/>
      <c r="AF231" s="10"/>
      <c r="AG231" s="15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6"/>
      <c r="H232" s="1"/>
      <c r="I232" s="1"/>
      <c r="J232" s="1"/>
      <c r="K232" s="1"/>
      <c r="L232" s="1"/>
      <c r="M232" s="1"/>
      <c r="N232" s="1"/>
      <c r="O232" s="1"/>
      <c r="P232" s="1"/>
      <c r="Q232" s="15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6"/>
      <c r="AF232" s="10"/>
      <c r="AG232" s="15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6"/>
      <c r="H233" s="1"/>
      <c r="I233" s="1"/>
      <c r="J233" s="1"/>
      <c r="K233" s="1"/>
      <c r="L233" s="1"/>
      <c r="M233" s="1"/>
      <c r="N233" s="1"/>
      <c r="O233" s="1"/>
      <c r="P233" s="1"/>
      <c r="Q233" s="15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6"/>
      <c r="AF233" s="10"/>
      <c r="AG233" s="15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6"/>
      <c r="H234" s="1"/>
      <c r="I234" s="1"/>
      <c r="J234" s="1"/>
      <c r="K234" s="1"/>
      <c r="L234" s="1"/>
      <c r="M234" s="1"/>
      <c r="N234" s="1"/>
      <c r="O234" s="1"/>
      <c r="P234" s="1"/>
      <c r="Q234" s="15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6"/>
      <c r="AF234" s="10"/>
      <c r="AG234" s="15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6"/>
      <c r="H235" s="1"/>
      <c r="I235" s="1"/>
      <c r="J235" s="1"/>
      <c r="K235" s="1"/>
      <c r="L235" s="1"/>
      <c r="M235" s="1"/>
      <c r="N235" s="1"/>
      <c r="O235" s="1"/>
      <c r="P235" s="1"/>
      <c r="Q235" s="15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6"/>
      <c r="AF235" s="10"/>
      <c r="AG235" s="15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6"/>
      <c r="H236" s="1"/>
      <c r="I236" s="1"/>
      <c r="J236" s="1"/>
      <c r="K236" s="1"/>
      <c r="L236" s="1"/>
      <c r="M236" s="1"/>
      <c r="N236" s="1"/>
      <c r="O236" s="1"/>
      <c r="P236" s="1"/>
      <c r="Q236" s="15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6"/>
      <c r="AF236" s="10"/>
      <c r="AG236" s="15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6"/>
      <c r="H237" s="1"/>
      <c r="I237" s="1"/>
      <c r="J237" s="1"/>
      <c r="K237" s="1"/>
      <c r="L237" s="1"/>
      <c r="M237" s="1"/>
      <c r="N237" s="1"/>
      <c r="O237" s="1"/>
      <c r="P237" s="1"/>
      <c r="Q237" s="15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6"/>
      <c r="AF237" s="10"/>
      <c r="AG237" s="15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6"/>
      <c r="H238" s="1"/>
      <c r="I238" s="1"/>
      <c r="J238" s="1"/>
      <c r="K238" s="1"/>
      <c r="L238" s="1"/>
      <c r="M238" s="1"/>
      <c r="N238" s="1"/>
      <c r="O238" s="1"/>
      <c r="P238" s="1"/>
      <c r="Q238" s="15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6"/>
      <c r="AF238" s="10"/>
      <c r="AG238" s="15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6"/>
      <c r="H239" s="1"/>
      <c r="I239" s="1"/>
      <c r="J239" s="1"/>
      <c r="K239" s="1"/>
      <c r="L239" s="1"/>
      <c r="M239" s="1"/>
      <c r="N239" s="1"/>
      <c r="O239" s="1"/>
      <c r="P239" s="1"/>
      <c r="Q239" s="15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6"/>
      <c r="AF239" s="10"/>
      <c r="AG239" s="15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6"/>
      <c r="H240" s="1"/>
      <c r="I240" s="1"/>
      <c r="J240" s="1"/>
      <c r="K240" s="1"/>
      <c r="L240" s="1"/>
      <c r="M240" s="1"/>
      <c r="N240" s="1"/>
      <c r="O240" s="1"/>
      <c r="P240" s="1"/>
      <c r="Q240" s="15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6"/>
      <c r="AF240" s="10"/>
      <c r="AG240" s="15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6"/>
      <c r="H241" s="1"/>
      <c r="I241" s="1"/>
      <c r="J241" s="1"/>
      <c r="K241" s="1"/>
      <c r="L241" s="1"/>
      <c r="M241" s="1"/>
      <c r="N241" s="1"/>
      <c r="O241" s="1"/>
      <c r="P241" s="1"/>
      <c r="Q241" s="15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6"/>
      <c r="AF241" s="10"/>
      <c r="AG241" s="15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6"/>
      <c r="H242" s="1"/>
      <c r="I242" s="1"/>
      <c r="J242" s="1"/>
      <c r="K242" s="1"/>
      <c r="L242" s="1"/>
      <c r="M242" s="1"/>
      <c r="N242" s="1"/>
      <c r="O242" s="1"/>
      <c r="P242" s="1"/>
      <c r="Q242" s="15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6"/>
      <c r="AF242" s="10"/>
      <c r="AG242" s="15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6"/>
      <c r="H243" s="1"/>
      <c r="I243" s="1"/>
      <c r="J243" s="1"/>
      <c r="K243" s="1"/>
      <c r="L243" s="1"/>
      <c r="M243" s="1"/>
      <c r="N243" s="1"/>
      <c r="O243" s="1"/>
      <c r="P243" s="1"/>
      <c r="Q243" s="15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6"/>
      <c r="AF243" s="10"/>
      <c r="AG243" s="15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6"/>
      <c r="H244" s="1"/>
      <c r="I244" s="1"/>
      <c r="J244" s="1"/>
      <c r="K244" s="1"/>
      <c r="L244" s="1"/>
      <c r="M244" s="1"/>
      <c r="N244" s="1"/>
      <c r="O244" s="1"/>
      <c r="P244" s="1"/>
      <c r="Q244" s="15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6"/>
      <c r="AF244" s="10"/>
      <c r="AG244" s="15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6"/>
      <c r="H245" s="1"/>
      <c r="I245" s="1"/>
      <c r="J245" s="1"/>
      <c r="K245" s="1"/>
      <c r="L245" s="1"/>
      <c r="M245" s="1"/>
      <c r="N245" s="1"/>
      <c r="O245" s="1"/>
      <c r="P245" s="1"/>
      <c r="Q245" s="15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6"/>
      <c r="AF245" s="10"/>
      <c r="AG245" s="15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6"/>
      <c r="H246" s="1"/>
      <c r="I246" s="1"/>
      <c r="J246" s="1"/>
      <c r="K246" s="1"/>
      <c r="L246" s="1"/>
      <c r="M246" s="1"/>
      <c r="N246" s="1"/>
      <c r="O246" s="1"/>
      <c r="P246" s="1"/>
      <c r="Q246" s="15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6"/>
      <c r="AF246" s="10"/>
      <c r="AG246" s="15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6"/>
      <c r="H247" s="1"/>
      <c r="I247" s="1"/>
      <c r="J247" s="1"/>
      <c r="K247" s="1"/>
      <c r="L247" s="1"/>
      <c r="M247" s="1"/>
      <c r="N247" s="1"/>
      <c r="O247" s="1"/>
      <c r="P247" s="1"/>
      <c r="Q247" s="15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6"/>
      <c r="AF247" s="10"/>
      <c r="AG247" s="15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6"/>
      <c r="H248" s="1"/>
      <c r="I248" s="1"/>
      <c r="J248" s="1"/>
      <c r="K248" s="1"/>
      <c r="L248" s="1"/>
      <c r="M248" s="1"/>
      <c r="N248" s="1"/>
      <c r="O248" s="1"/>
      <c r="P248" s="1"/>
      <c r="Q248" s="15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6"/>
      <c r="AF248" s="10"/>
      <c r="AG248" s="15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6"/>
      <c r="H249" s="1"/>
      <c r="I249" s="1"/>
      <c r="J249" s="1"/>
      <c r="K249" s="1"/>
      <c r="L249" s="1"/>
      <c r="M249" s="1"/>
      <c r="N249" s="1"/>
      <c r="O249" s="1"/>
      <c r="P249" s="1"/>
      <c r="Q249" s="15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6"/>
      <c r="AF249" s="10"/>
      <c r="AG249" s="15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6"/>
      <c r="H250" s="1"/>
      <c r="I250" s="1"/>
      <c r="J250" s="1"/>
      <c r="K250" s="1"/>
      <c r="L250" s="1"/>
      <c r="M250" s="1"/>
      <c r="N250" s="1"/>
      <c r="O250" s="1"/>
      <c r="P250" s="1"/>
      <c r="Q250" s="15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6"/>
      <c r="AF250" s="10"/>
      <c r="AG250" s="15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6"/>
      <c r="H251" s="1"/>
      <c r="I251" s="1"/>
      <c r="J251" s="1"/>
      <c r="K251" s="1"/>
      <c r="L251" s="1"/>
      <c r="M251" s="1"/>
      <c r="N251" s="1"/>
      <c r="O251" s="1"/>
      <c r="P251" s="1"/>
      <c r="Q251" s="15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6"/>
      <c r="AF251" s="10"/>
      <c r="AG251" s="15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6"/>
      <c r="H252" s="1"/>
      <c r="I252" s="1"/>
      <c r="J252" s="1"/>
      <c r="K252" s="1"/>
      <c r="L252" s="1"/>
      <c r="M252" s="1"/>
      <c r="N252" s="1"/>
      <c r="O252" s="1"/>
      <c r="P252" s="1"/>
      <c r="Q252" s="15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6"/>
      <c r="AF252" s="10"/>
      <c r="AG252" s="15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6"/>
      <c r="H253" s="1"/>
      <c r="I253" s="1"/>
      <c r="J253" s="1"/>
      <c r="K253" s="1"/>
      <c r="L253" s="1"/>
      <c r="M253" s="1"/>
      <c r="N253" s="1"/>
      <c r="O253" s="1"/>
      <c r="P253" s="1"/>
      <c r="Q253" s="15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6"/>
      <c r="AF253" s="10"/>
      <c r="AG253" s="15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6"/>
      <c r="H254" s="1"/>
      <c r="I254" s="1"/>
      <c r="J254" s="1"/>
      <c r="K254" s="1"/>
      <c r="L254" s="1"/>
      <c r="M254" s="1"/>
      <c r="N254" s="1"/>
      <c r="O254" s="1"/>
      <c r="P254" s="1"/>
      <c r="Q254" s="15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6"/>
      <c r="AF254" s="10"/>
      <c r="AG254" s="15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6"/>
      <c r="H255" s="1"/>
      <c r="I255" s="1"/>
      <c r="J255" s="1"/>
      <c r="K255" s="1"/>
      <c r="L255" s="1"/>
      <c r="M255" s="1"/>
      <c r="N255" s="1"/>
      <c r="O255" s="1"/>
      <c r="P255" s="1"/>
      <c r="Q255" s="15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6"/>
      <c r="AF255" s="10"/>
      <c r="AG255" s="15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6"/>
      <c r="H256" s="1"/>
      <c r="I256" s="1"/>
      <c r="J256" s="1"/>
      <c r="K256" s="1"/>
      <c r="L256" s="1"/>
      <c r="M256" s="1"/>
      <c r="N256" s="1"/>
      <c r="O256" s="1"/>
      <c r="P256" s="1"/>
      <c r="Q256" s="15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6"/>
      <c r="AF256" s="10"/>
      <c r="AG256" s="15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6"/>
      <c r="H257" s="1"/>
      <c r="I257" s="1"/>
      <c r="J257" s="1"/>
      <c r="K257" s="1"/>
      <c r="L257" s="1"/>
      <c r="M257" s="1"/>
      <c r="N257" s="1"/>
      <c r="O257" s="1"/>
      <c r="P257" s="1"/>
      <c r="Q257" s="15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6"/>
      <c r="AF257" s="10"/>
      <c r="AG257" s="15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6"/>
      <c r="H258" s="1"/>
      <c r="I258" s="1"/>
      <c r="J258" s="1"/>
      <c r="K258" s="1"/>
      <c r="L258" s="1"/>
      <c r="M258" s="1"/>
      <c r="N258" s="1"/>
      <c r="O258" s="1"/>
      <c r="P258" s="1"/>
      <c r="Q258" s="15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6"/>
      <c r="AF258" s="10"/>
      <c r="AG258" s="15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6"/>
      <c r="H259" s="1"/>
      <c r="I259" s="1"/>
      <c r="J259" s="1"/>
      <c r="K259" s="1"/>
      <c r="L259" s="1"/>
      <c r="M259" s="1"/>
      <c r="N259" s="1"/>
      <c r="O259" s="1"/>
      <c r="P259" s="1"/>
      <c r="Q259" s="15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6"/>
      <c r="AF259" s="10"/>
      <c r="AG259" s="15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6"/>
      <c r="H260" s="1"/>
      <c r="I260" s="1"/>
      <c r="J260" s="1"/>
      <c r="K260" s="1"/>
      <c r="L260" s="1"/>
      <c r="M260" s="1"/>
      <c r="N260" s="1"/>
      <c r="O260" s="1"/>
      <c r="P260" s="1"/>
      <c r="Q260" s="15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6"/>
      <c r="AF260" s="10"/>
      <c r="AG260" s="15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6"/>
      <c r="H261" s="1"/>
      <c r="I261" s="1"/>
      <c r="J261" s="1"/>
      <c r="K261" s="1"/>
      <c r="L261" s="1"/>
      <c r="M261" s="1"/>
      <c r="N261" s="1"/>
      <c r="O261" s="1"/>
      <c r="P261" s="1"/>
      <c r="Q261" s="15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6"/>
      <c r="AF261" s="10"/>
      <c r="AG261" s="15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6"/>
      <c r="H262" s="1"/>
      <c r="I262" s="1"/>
      <c r="J262" s="1"/>
      <c r="K262" s="1"/>
      <c r="L262" s="1"/>
      <c r="M262" s="1"/>
      <c r="N262" s="1"/>
      <c r="O262" s="1"/>
      <c r="P262" s="1"/>
      <c r="Q262" s="15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6"/>
      <c r="AF262" s="10"/>
      <c r="AG262" s="15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6"/>
      <c r="H263" s="1"/>
      <c r="I263" s="1"/>
      <c r="J263" s="1"/>
      <c r="K263" s="1"/>
      <c r="L263" s="1"/>
      <c r="M263" s="1"/>
      <c r="N263" s="1"/>
      <c r="O263" s="1"/>
      <c r="P263" s="1"/>
      <c r="Q263" s="15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6"/>
      <c r="AF263" s="10"/>
      <c r="AG263" s="15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6"/>
      <c r="H264" s="1"/>
      <c r="I264" s="1"/>
      <c r="J264" s="1"/>
      <c r="K264" s="1"/>
      <c r="L264" s="1"/>
      <c r="M264" s="1"/>
      <c r="N264" s="1"/>
      <c r="O264" s="1"/>
      <c r="P264" s="1"/>
      <c r="Q264" s="15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6"/>
      <c r="AF264" s="10"/>
      <c r="AG264" s="15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6"/>
      <c r="H265" s="1"/>
      <c r="I265" s="1"/>
      <c r="J265" s="1"/>
      <c r="K265" s="1"/>
      <c r="L265" s="1"/>
      <c r="M265" s="1"/>
      <c r="N265" s="1"/>
      <c r="O265" s="1"/>
      <c r="P265" s="1"/>
      <c r="Q265" s="15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6"/>
      <c r="AF265" s="10"/>
      <c r="AG265" s="15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6"/>
      <c r="H266" s="1"/>
      <c r="I266" s="1"/>
      <c r="J266" s="1"/>
      <c r="K266" s="1"/>
      <c r="L266" s="1"/>
      <c r="M266" s="1"/>
      <c r="N266" s="1"/>
      <c r="O266" s="1"/>
      <c r="P266" s="1"/>
      <c r="Q266" s="15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6"/>
      <c r="AF266" s="10"/>
      <c r="AG266" s="15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6"/>
      <c r="H267" s="1"/>
      <c r="I267" s="1"/>
      <c r="J267" s="1"/>
      <c r="K267" s="1"/>
      <c r="L267" s="1"/>
      <c r="M267" s="1"/>
      <c r="N267" s="1"/>
      <c r="O267" s="1"/>
      <c r="P267" s="1"/>
      <c r="Q267" s="15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6"/>
      <c r="AF267" s="10"/>
      <c r="AG267" s="15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6"/>
      <c r="H268" s="1"/>
      <c r="I268" s="1"/>
      <c r="J268" s="1"/>
      <c r="K268" s="1"/>
      <c r="L268" s="1"/>
      <c r="M268" s="1"/>
      <c r="N268" s="1"/>
      <c r="O268" s="1"/>
      <c r="P268" s="1"/>
      <c r="Q268" s="15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6"/>
      <c r="AF268" s="10"/>
      <c r="AG268" s="15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6"/>
      <c r="H269" s="1"/>
      <c r="I269" s="1"/>
      <c r="J269" s="1"/>
      <c r="K269" s="1"/>
      <c r="L269" s="1"/>
      <c r="M269" s="1"/>
      <c r="N269" s="1"/>
      <c r="O269" s="1"/>
      <c r="P269" s="1"/>
      <c r="Q269" s="15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6"/>
      <c r="AF269" s="10"/>
      <c r="AG269" s="15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6"/>
      <c r="H270" s="1"/>
      <c r="I270" s="1"/>
      <c r="J270" s="1"/>
      <c r="K270" s="1"/>
      <c r="L270" s="1"/>
      <c r="M270" s="1"/>
      <c r="N270" s="1"/>
      <c r="O270" s="1"/>
      <c r="P270" s="1"/>
      <c r="Q270" s="15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6"/>
      <c r="AF270" s="10"/>
      <c r="AG270" s="15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6"/>
      <c r="H271" s="1"/>
      <c r="I271" s="1"/>
      <c r="J271" s="1"/>
      <c r="K271" s="1"/>
      <c r="L271" s="1"/>
      <c r="M271" s="1"/>
      <c r="N271" s="1"/>
      <c r="O271" s="1"/>
      <c r="P271" s="1"/>
      <c r="Q271" s="15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6"/>
      <c r="AF271" s="10"/>
      <c r="AG271" s="15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6"/>
      <c r="H272" s="1"/>
      <c r="I272" s="1"/>
      <c r="J272" s="1"/>
      <c r="K272" s="1"/>
      <c r="L272" s="1"/>
      <c r="M272" s="1"/>
      <c r="N272" s="1"/>
      <c r="O272" s="1"/>
      <c r="P272" s="1"/>
      <c r="Q272" s="15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6"/>
      <c r="AF272" s="10"/>
      <c r="AG272" s="15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6"/>
      <c r="H273" s="1"/>
      <c r="I273" s="1"/>
      <c r="J273" s="1"/>
      <c r="K273" s="1"/>
      <c r="L273" s="1"/>
      <c r="M273" s="1"/>
      <c r="N273" s="1"/>
      <c r="O273" s="1"/>
      <c r="P273" s="1"/>
      <c r="Q273" s="15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6"/>
      <c r="AF273" s="10"/>
      <c r="AG273" s="15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6"/>
      <c r="H274" s="1"/>
      <c r="I274" s="1"/>
      <c r="J274" s="1"/>
      <c r="K274" s="1"/>
      <c r="L274" s="1"/>
      <c r="M274" s="1"/>
      <c r="N274" s="1"/>
      <c r="O274" s="1"/>
      <c r="P274" s="1"/>
      <c r="Q274" s="15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6"/>
      <c r="AF274" s="10"/>
      <c r="AG274" s="15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6"/>
      <c r="H275" s="1"/>
      <c r="I275" s="1"/>
      <c r="J275" s="1"/>
      <c r="K275" s="1"/>
      <c r="L275" s="1"/>
      <c r="M275" s="1"/>
      <c r="N275" s="1"/>
      <c r="O275" s="1"/>
      <c r="P275" s="1"/>
      <c r="Q275" s="15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6"/>
      <c r="AF275" s="10"/>
      <c r="AG275" s="15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6"/>
      <c r="H276" s="1"/>
      <c r="I276" s="1"/>
      <c r="J276" s="1"/>
      <c r="K276" s="1"/>
      <c r="L276" s="1"/>
      <c r="M276" s="1"/>
      <c r="N276" s="1"/>
      <c r="O276" s="1"/>
      <c r="P276" s="1"/>
      <c r="Q276" s="15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6"/>
      <c r="AF276" s="10"/>
      <c r="AG276" s="15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6"/>
      <c r="H277" s="1"/>
      <c r="I277" s="1"/>
      <c r="J277" s="1"/>
      <c r="K277" s="1"/>
      <c r="L277" s="1"/>
      <c r="M277" s="1"/>
      <c r="N277" s="1"/>
      <c r="O277" s="1"/>
      <c r="P277" s="1"/>
      <c r="Q277" s="15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6"/>
      <c r="AF277" s="10"/>
      <c r="AG277" s="15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6"/>
      <c r="H278" s="1"/>
      <c r="I278" s="1"/>
      <c r="J278" s="1"/>
      <c r="K278" s="1"/>
      <c r="L278" s="1"/>
      <c r="M278" s="1"/>
      <c r="N278" s="1"/>
      <c r="O278" s="1"/>
      <c r="P278" s="1"/>
      <c r="Q278" s="15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6"/>
      <c r="AF278" s="10"/>
      <c r="AG278" s="15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6"/>
      <c r="H279" s="1"/>
      <c r="I279" s="1"/>
      <c r="J279" s="1"/>
      <c r="K279" s="1"/>
      <c r="L279" s="1"/>
      <c r="M279" s="1"/>
      <c r="N279" s="1"/>
      <c r="O279" s="1"/>
      <c r="P279" s="1"/>
      <c r="Q279" s="15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6"/>
      <c r="AF279" s="10"/>
      <c r="AG279" s="15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6"/>
      <c r="H280" s="1"/>
      <c r="I280" s="1"/>
      <c r="J280" s="1"/>
      <c r="K280" s="1"/>
      <c r="L280" s="1"/>
      <c r="M280" s="1"/>
      <c r="N280" s="1"/>
      <c r="O280" s="1"/>
      <c r="P280" s="1"/>
      <c r="Q280" s="15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6"/>
      <c r="AF280" s="10"/>
      <c r="AG280" s="15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6"/>
      <c r="H281" s="1"/>
      <c r="I281" s="1"/>
      <c r="J281" s="1"/>
      <c r="K281" s="1"/>
      <c r="L281" s="1"/>
      <c r="M281" s="1"/>
      <c r="N281" s="1"/>
      <c r="O281" s="1"/>
      <c r="P281" s="1"/>
      <c r="Q281" s="15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6"/>
      <c r="AF281" s="10"/>
      <c r="AG281" s="15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6"/>
      <c r="H282" s="1"/>
      <c r="I282" s="1"/>
      <c r="J282" s="1"/>
      <c r="K282" s="1"/>
      <c r="L282" s="1"/>
      <c r="M282" s="1"/>
      <c r="N282" s="1"/>
      <c r="O282" s="1"/>
      <c r="P282" s="1"/>
      <c r="Q282" s="15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6"/>
      <c r="AF282" s="10"/>
      <c r="AG282" s="15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6"/>
      <c r="H283" s="1"/>
      <c r="I283" s="1"/>
      <c r="J283" s="1"/>
      <c r="K283" s="1"/>
      <c r="L283" s="1"/>
      <c r="M283" s="1"/>
      <c r="N283" s="1"/>
      <c r="O283" s="1"/>
      <c r="P283" s="1"/>
      <c r="Q283" s="15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6"/>
      <c r="AF283" s="10"/>
      <c r="AG283" s="15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6"/>
      <c r="H284" s="1"/>
      <c r="I284" s="1"/>
      <c r="J284" s="1"/>
      <c r="K284" s="1"/>
      <c r="L284" s="1"/>
      <c r="M284" s="1"/>
      <c r="N284" s="1"/>
      <c r="O284" s="1"/>
      <c r="P284" s="1"/>
      <c r="Q284" s="15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6"/>
      <c r="AF284" s="10"/>
      <c r="AG284" s="15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6"/>
      <c r="H285" s="1"/>
      <c r="I285" s="1"/>
      <c r="J285" s="1"/>
      <c r="K285" s="1"/>
      <c r="L285" s="1"/>
      <c r="M285" s="1"/>
      <c r="N285" s="1"/>
      <c r="O285" s="1"/>
      <c r="P285" s="1"/>
      <c r="Q285" s="15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6"/>
      <c r="AF285" s="10"/>
      <c r="AG285" s="15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6"/>
      <c r="H286" s="1"/>
      <c r="I286" s="1"/>
      <c r="J286" s="1"/>
      <c r="K286" s="1"/>
      <c r="L286" s="1"/>
      <c r="M286" s="1"/>
      <c r="N286" s="1"/>
      <c r="O286" s="1"/>
      <c r="P286" s="1"/>
      <c r="Q286" s="15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6"/>
      <c r="AF286" s="10"/>
      <c r="AG286" s="15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6"/>
      <c r="H287" s="1"/>
      <c r="I287" s="1"/>
      <c r="J287" s="1"/>
      <c r="K287" s="1"/>
      <c r="L287" s="1"/>
      <c r="M287" s="1"/>
      <c r="N287" s="1"/>
      <c r="O287" s="1"/>
      <c r="P287" s="1"/>
      <c r="Q287" s="15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6"/>
      <c r="AF287" s="10"/>
      <c r="AG287" s="15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6"/>
      <c r="H288" s="1"/>
      <c r="I288" s="1"/>
      <c r="J288" s="1"/>
      <c r="K288" s="1"/>
      <c r="L288" s="1"/>
      <c r="M288" s="1"/>
      <c r="N288" s="1"/>
      <c r="O288" s="1"/>
      <c r="P288" s="1"/>
      <c r="Q288" s="15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6"/>
      <c r="AF288" s="10"/>
      <c r="AG288" s="15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6"/>
      <c r="H289" s="1"/>
      <c r="I289" s="1"/>
      <c r="J289" s="1"/>
      <c r="K289" s="1"/>
      <c r="L289" s="1"/>
      <c r="M289" s="1"/>
      <c r="N289" s="1"/>
      <c r="O289" s="1"/>
      <c r="P289" s="1"/>
      <c r="Q289" s="15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6"/>
      <c r="AF289" s="10"/>
      <c r="AG289" s="15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6"/>
      <c r="H290" s="1"/>
      <c r="I290" s="1"/>
      <c r="J290" s="1"/>
      <c r="K290" s="1"/>
      <c r="L290" s="1"/>
      <c r="M290" s="1"/>
      <c r="N290" s="1"/>
      <c r="O290" s="1"/>
      <c r="P290" s="1"/>
      <c r="Q290" s="15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6"/>
      <c r="AF290" s="10"/>
      <c r="AG290" s="15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6"/>
      <c r="H291" s="1"/>
      <c r="I291" s="1"/>
      <c r="J291" s="1"/>
      <c r="K291" s="1"/>
      <c r="L291" s="1"/>
      <c r="M291" s="1"/>
      <c r="N291" s="1"/>
      <c r="O291" s="1"/>
      <c r="P291" s="1"/>
      <c r="Q291" s="15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6"/>
      <c r="AF291" s="10"/>
      <c r="AG291" s="15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6"/>
      <c r="H292" s="1"/>
      <c r="I292" s="1"/>
      <c r="J292" s="1"/>
      <c r="K292" s="1"/>
      <c r="L292" s="1"/>
      <c r="M292" s="1"/>
      <c r="N292" s="1"/>
      <c r="O292" s="1"/>
      <c r="P292" s="1"/>
      <c r="Q292" s="15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6"/>
      <c r="AF292" s="10"/>
      <c r="AG292" s="15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6"/>
      <c r="H293" s="1"/>
      <c r="I293" s="1"/>
      <c r="J293" s="1"/>
      <c r="K293" s="1"/>
      <c r="L293" s="1"/>
      <c r="M293" s="1"/>
      <c r="N293" s="1"/>
      <c r="O293" s="1"/>
      <c r="P293" s="1"/>
      <c r="Q293" s="15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6"/>
      <c r="AF293" s="10"/>
      <c r="AG293" s="15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6"/>
      <c r="H294" s="1"/>
      <c r="I294" s="1"/>
      <c r="J294" s="1"/>
      <c r="K294" s="1"/>
      <c r="L294" s="1"/>
      <c r="M294" s="1"/>
      <c r="N294" s="1"/>
      <c r="O294" s="1"/>
      <c r="P294" s="1"/>
      <c r="Q294" s="15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6"/>
      <c r="AF294" s="10"/>
      <c r="AG294" s="15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6"/>
      <c r="H295" s="1"/>
      <c r="I295" s="1"/>
      <c r="J295" s="1"/>
      <c r="K295" s="1"/>
      <c r="L295" s="1"/>
      <c r="M295" s="1"/>
      <c r="N295" s="1"/>
      <c r="O295" s="1"/>
      <c r="P295" s="1"/>
      <c r="Q295" s="15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6"/>
      <c r="AF295" s="10"/>
      <c r="AG295" s="15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6"/>
      <c r="H296" s="1"/>
      <c r="I296" s="1"/>
      <c r="J296" s="1"/>
      <c r="K296" s="1"/>
      <c r="L296" s="1"/>
      <c r="M296" s="1"/>
      <c r="N296" s="1"/>
      <c r="O296" s="1"/>
      <c r="P296" s="1"/>
      <c r="Q296" s="15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6"/>
      <c r="AF296" s="10"/>
      <c r="AG296" s="15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6"/>
      <c r="H297" s="1"/>
      <c r="I297" s="1"/>
      <c r="J297" s="1"/>
      <c r="K297" s="1"/>
      <c r="L297" s="1"/>
      <c r="M297" s="1"/>
      <c r="N297" s="1"/>
      <c r="O297" s="1"/>
      <c r="P297" s="1"/>
      <c r="Q297" s="15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6"/>
      <c r="AF297" s="10"/>
      <c r="AG297" s="15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6"/>
      <c r="H298" s="1"/>
      <c r="I298" s="1"/>
      <c r="J298" s="1"/>
      <c r="K298" s="1"/>
      <c r="L298" s="1"/>
      <c r="M298" s="1"/>
      <c r="N298" s="1"/>
      <c r="O298" s="1"/>
      <c r="P298" s="1"/>
      <c r="Q298" s="15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6"/>
      <c r="AF298" s="10"/>
      <c r="AG298" s="15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6"/>
      <c r="H299" s="1"/>
      <c r="I299" s="1"/>
      <c r="J299" s="1"/>
      <c r="K299" s="1"/>
      <c r="L299" s="1"/>
      <c r="M299" s="1"/>
      <c r="N299" s="1"/>
      <c r="O299" s="1"/>
      <c r="P299" s="1"/>
      <c r="Q299" s="15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6"/>
      <c r="AF299" s="10"/>
      <c r="AG299" s="15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6"/>
      <c r="H300" s="1"/>
      <c r="I300" s="1"/>
      <c r="J300" s="1"/>
      <c r="K300" s="1"/>
      <c r="L300" s="1"/>
      <c r="M300" s="1"/>
      <c r="N300" s="1"/>
      <c r="O300" s="1"/>
      <c r="P300" s="1"/>
      <c r="Q300" s="15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6"/>
      <c r="AF300" s="10"/>
      <c r="AG300" s="15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6"/>
      <c r="H301" s="1"/>
      <c r="I301" s="1"/>
      <c r="J301" s="1"/>
      <c r="K301" s="1"/>
      <c r="L301" s="1"/>
      <c r="M301" s="1"/>
      <c r="N301" s="1"/>
      <c r="O301" s="1"/>
      <c r="P301" s="1"/>
      <c r="Q301" s="15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6"/>
      <c r="AF301" s="10"/>
      <c r="AG301" s="15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6"/>
      <c r="H302" s="1"/>
      <c r="I302" s="1"/>
      <c r="J302" s="1"/>
      <c r="K302" s="1"/>
      <c r="L302" s="1"/>
      <c r="M302" s="1"/>
      <c r="N302" s="1"/>
      <c r="O302" s="1"/>
      <c r="P302" s="1"/>
      <c r="Q302" s="15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6"/>
      <c r="AF302" s="10"/>
      <c r="AG302" s="15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6"/>
      <c r="H303" s="1"/>
      <c r="I303" s="1"/>
      <c r="J303" s="1"/>
      <c r="K303" s="1"/>
      <c r="L303" s="1"/>
      <c r="M303" s="1"/>
      <c r="N303" s="1"/>
      <c r="O303" s="1"/>
      <c r="P303" s="1"/>
      <c r="Q303" s="15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6"/>
      <c r="AF303" s="10"/>
      <c r="AG303" s="15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6"/>
      <c r="H304" s="1"/>
      <c r="I304" s="1"/>
      <c r="J304" s="1"/>
      <c r="K304" s="1"/>
      <c r="L304" s="1"/>
      <c r="M304" s="1"/>
      <c r="N304" s="1"/>
      <c r="O304" s="1"/>
      <c r="P304" s="1"/>
      <c r="Q304" s="15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6"/>
      <c r="AF304" s="10"/>
      <c r="AG304" s="15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6"/>
      <c r="H305" s="1"/>
      <c r="I305" s="1"/>
      <c r="J305" s="1"/>
      <c r="K305" s="1"/>
      <c r="L305" s="1"/>
      <c r="M305" s="1"/>
      <c r="N305" s="1"/>
      <c r="O305" s="1"/>
      <c r="P305" s="1"/>
      <c r="Q305" s="15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6"/>
      <c r="AF305" s="10"/>
      <c r="AG305" s="15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6"/>
      <c r="H306" s="1"/>
      <c r="I306" s="1"/>
      <c r="J306" s="1"/>
      <c r="K306" s="1"/>
      <c r="L306" s="1"/>
      <c r="M306" s="1"/>
      <c r="N306" s="1"/>
      <c r="O306" s="1"/>
      <c r="P306" s="1"/>
      <c r="Q306" s="15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6"/>
      <c r="AF306" s="10"/>
      <c r="AG306" s="15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6"/>
      <c r="H307" s="1"/>
      <c r="I307" s="1"/>
      <c r="J307" s="1"/>
      <c r="K307" s="1"/>
      <c r="L307" s="1"/>
      <c r="M307" s="1"/>
      <c r="N307" s="1"/>
      <c r="O307" s="1"/>
      <c r="P307" s="1"/>
      <c r="Q307" s="15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6"/>
      <c r="AF307" s="10"/>
      <c r="AG307" s="15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6"/>
      <c r="H308" s="1"/>
      <c r="I308" s="1"/>
      <c r="J308" s="1"/>
      <c r="K308" s="1"/>
      <c r="L308" s="1"/>
      <c r="M308" s="1"/>
      <c r="N308" s="1"/>
      <c r="O308" s="1"/>
      <c r="P308" s="1"/>
      <c r="Q308" s="15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6"/>
      <c r="AF308" s="10"/>
      <c r="AG308" s="15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6"/>
      <c r="H309" s="1"/>
      <c r="I309" s="1"/>
      <c r="J309" s="1"/>
      <c r="K309" s="1"/>
      <c r="L309" s="1"/>
      <c r="M309" s="1"/>
      <c r="N309" s="1"/>
      <c r="O309" s="1"/>
      <c r="P309" s="1"/>
      <c r="Q309" s="15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6"/>
      <c r="AF309" s="10"/>
      <c r="AG309" s="15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6"/>
      <c r="H310" s="1"/>
      <c r="I310" s="1"/>
      <c r="J310" s="1"/>
      <c r="K310" s="1"/>
      <c r="L310" s="1"/>
      <c r="M310" s="1"/>
      <c r="N310" s="1"/>
      <c r="O310" s="1"/>
      <c r="P310" s="1"/>
      <c r="Q310" s="15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6"/>
      <c r="AF310" s="10"/>
      <c r="AG310" s="15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6"/>
      <c r="H311" s="1"/>
      <c r="I311" s="1"/>
      <c r="J311" s="1"/>
      <c r="K311" s="1"/>
      <c r="L311" s="1"/>
      <c r="M311" s="1"/>
      <c r="N311" s="1"/>
      <c r="O311" s="1"/>
      <c r="P311" s="1"/>
      <c r="Q311" s="15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6"/>
      <c r="AF311" s="10"/>
      <c r="AG311" s="15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6"/>
      <c r="H312" s="1"/>
      <c r="I312" s="1"/>
      <c r="J312" s="1"/>
      <c r="K312" s="1"/>
      <c r="L312" s="1"/>
      <c r="M312" s="1"/>
      <c r="N312" s="1"/>
      <c r="O312" s="1"/>
      <c r="P312" s="1"/>
      <c r="Q312" s="15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6"/>
      <c r="AF312" s="10"/>
      <c r="AG312" s="15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6"/>
      <c r="H313" s="1"/>
      <c r="I313" s="1"/>
      <c r="J313" s="1"/>
      <c r="K313" s="1"/>
      <c r="L313" s="1"/>
      <c r="M313" s="1"/>
      <c r="N313" s="1"/>
      <c r="O313" s="1"/>
      <c r="P313" s="1"/>
      <c r="Q313" s="15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6"/>
      <c r="AF313" s="10"/>
      <c r="AG313" s="15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6"/>
      <c r="H314" s="1"/>
      <c r="I314" s="1"/>
      <c r="J314" s="1"/>
      <c r="K314" s="1"/>
      <c r="L314" s="1"/>
      <c r="M314" s="1"/>
      <c r="N314" s="1"/>
      <c r="O314" s="1"/>
      <c r="P314" s="1"/>
      <c r="Q314" s="15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6"/>
      <c r="AF314" s="10"/>
      <c r="AG314" s="15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6"/>
      <c r="H315" s="1"/>
      <c r="I315" s="1"/>
      <c r="J315" s="1"/>
      <c r="K315" s="1"/>
      <c r="L315" s="1"/>
      <c r="M315" s="1"/>
      <c r="N315" s="1"/>
      <c r="O315" s="1"/>
      <c r="P315" s="1"/>
      <c r="Q315" s="15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6"/>
      <c r="AF315" s="10"/>
      <c r="AG315" s="15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6"/>
      <c r="H316" s="1"/>
      <c r="I316" s="1"/>
      <c r="J316" s="1"/>
      <c r="K316" s="1"/>
      <c r="L316" s="1"/>
      <c r="M316" s="1"/>
      <c r="N316" s="1"/>
      <c r="O316" s="1"/>
      <c r="P316" s="1"/>
      <c r="Q316" s="15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6"/>
      <c r="AF316" s="10"/>
      <c r="AG316" s="15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6"/>
      <c r="H317" s="1"/>
      <c r="I317" s="1"/>
      <c r="J317" s="1"/>
      <c r="K317" s="1"/>
      <c r="L317" s="1"/>
      <c r="M317" s="1"/>
      <c r="N317" s="1"/>
      <c r="O317" s="1"/>
      <c r="P317" s="1"/>
      <c r="Q317" s="15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6"/>
      <c r="AF317" s="10"/>
      <c r="AG317" s="15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6"/>
      <c r="H318" s="1"/>
      <c r="I318" s="1"/>
      <c r="J318" s="1"/>
      <c r="K318" s="1"/>
      <c r="L318" s="1"/>
      <c r="M318" s="1"/>
      <c r="N318" s="1"/>
      <c r="O318" s="1"/>
      <c r="P318" s="1"/>
      <c r="Q318" s="15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6"/>
      <c r="AF318" s="10"/>
      <c r="AG318" s="15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6"/>
      <c r="H319" s="1"/>
      <c r="I319" s="1"/>
      <c r="J319" s="1"/>
      <c r="K319" s="1"/>
      <c r="L319" s="1"/>
      <c r="M319" s="1"/>
      <c r="N319" s="1"/>
      <c r="O319" s="1"/>
      <c r="P319" s="1"/>
      <c r="Q319" s="15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6"/>
      <c r="AF319" s="10"/>
      <c r="AG319" s="15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6"/>
      <c r="H320" s="1"/>
      <c r="I320" s="1"/>
      <c r="J320" s="1"/>
      <c r="K320" s="1"/>
      <c r="L320" s="1"/>
      <c r="M320" s="1"/>
      <c r="N320" s="1"/>
      <c r="O320" s="1"/>
      <c r="P320" s="1"/>
      <c r="Q320" s="15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6"/>
      <c r="AF320" s="10"/>
      <c r="AG320" s="15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6"/>
      <c r="H321" s="1"/>
      <c r="I321" s="1"/>
      <c r="J321" s="1"/>
      <c r="K321" s="1"/>
      <c r="L321" s="1"/>
      <c r="M321" s="1"/>
      <c r="N321" s="1"/>
      <c r="O321" s="1"/>
      <c r="P321" s="1"/>
      <c r="Q321" s="15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6"/>
      <c r="AF321" s="10"/>
      <c r="AG321" s="15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6"/>
      <c r="H322" s="1"/>
      <c r="I322" s="1"/>
      <c r="J322" s="1"/>
      <c r="K322" s="1"/>
      <c r="L322" s="1"/>
      <c r="M322" s="1"/>
      <c r="N322" s="1"/>
      <c r="O322" s="1"/>
      <c r="P322" s="1"/>
      <c r="Q322" s="15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6"/>
      <c r="AF322" s="10"/>
      <c r="AG322" s="15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6"/>
      <c r="H323" s="1"/>
      <c r="I323" s="1"/>
      <c r="J323" s="1"/>
      <c r="K323" s="1"/>
      <c r="L323" s="1"/>
      <c r="M323" s="1"/>
      <c r="N323" s="1"/>
      <c r="O323" s="1"/>
      <c r="P323" s="1"/>
      <c r="Q323" s="15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6"/>
      <c r="AF323" s="10"/>
      <c r="AG323" s="15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6"/>
      <c r="H324" s="1"/>
      <c r="I324" s="1"/>
      <c r="J324" s="1"/>
      <c r="K324" s="1"/>
      <c r="L324" s="1"/>
      <c r="M324" s="1"/>
      <c r="N324" s="1"/>
      <c r="O324" s="1"/>
      <c r="P324" s="1"/>
      <c r="Q324" s="15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6"/>
      <c r="AF324" s="10"/>
      <c r="AG324" s="15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6"/>
      <c r="H325" s="1"/>
      <c r="I325" s="1"/>
      <c r="J325" s="1"/>
      <c r="K325" s="1"/>
      <c r="L325" s="1"/>
      <c r="M325" s="1"/>
      <c r="N325" s="1"/>
      <c r="O325" s="1"/>
      <c r="P325" s="1"/>
      <c r="Q325" s="15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6"/>
      <c r="AF325" s="10"/>
      <c r="AG325" s="15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6"/>
      <c r="H326" s="1"/>
      <c r="I326" s="1"/>
      <c r="J326" s="1"/>
      <c r="K326" s="1"/>
      <c r="L326" s="1"/>
      <c r="M326" s="1"/>
      <c r="N326" s="1"/>
      <c r="O326" s="1"/>
      <c r="P326" s="1"/>
      <c r="Q326" s="15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6"/>
      <c r="AF326" s="10"/>
      <c r="AG326" s="15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6"/>
      <c r="H327" s="1"/>
      <c r="I327" s="1"/>
      <c r="J327" s="1"/>
      <c r="K327" s="1"/>
      <c r="L327" s="1"/>
      <c r="M327" s="1"/>
      <c r="N327" s="1"/>
      <c r="O327" s="1"/>
      <c r="P327" s="1"/>
      <c r="Q327" s="15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6"/>
      <c r="AF327" s="10"/>
      <c r="AG327" s="15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6"/>
      <c r="H328" s="1"/>
      <c r="I328" s="1"/>
      <c r="J328" s="1"/>
      <c r="K328" s="1"/>
      <c r="L328" s="1"/>
      <c r="M328" s="1"/>
      <c r="N328" s="1"/>
      <c r="O328" s="1"/>
      <c r="P328" s="1"/>
      <c r="Q328" s="15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6"/>
      <c r="AF328" s="10"/>
      <c r="AG328" s="15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6"/>
      <c r="H329" s="1"/>
      <c r="I329" s="1"/>
      <c r="J329" s="1"/>
      <c r="K329" s="1"/>
      <c r="L329" s="1"/>
      <c r="M329" s="1"/>
      <c r="N329" s="1"/>
      <c r="O329" s="1"/>
      <c r="P329" s="1"/>
      <c r="Q329" s="15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6"/>
      <c r="AF329" s="10"/>
      <c r="AG329" s="15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6"/>
      <c r="H330" s="1"/>
      <c r="I330" s="1"/>
      <c r="J330" s="1"/>
      <c r="K330" s="1"/>
      <c r="L330" s="1"/>
      <c r="M330" s="1"/>
      <c r="N330" s="1"/>
      <c r="O330" s="1"/>
      <c r="P330" s="1"/>
      <c r="Q330" s="15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6"/>
      <c r="AF330" s="10"/>
      <c r="AG330" s="15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6"/>
      <c r="H331" s="1"/>
      <c r="I331" s="1"/>
      <c r="J331" s="1"/>
      <c r="K331" s="1"/>
      <c r="L331" s="1"/>
      <c r="M331" s="1"/>
      <c r="N331" s="1"/>
      <c r="O331" s="1"/>
      <c r="P331" s="1"/>
      <c r="Q331" s="15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6"/>
      <c r="AF331" s="10"/>
      <c r="AG331" s="15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6"/>
      <c r="H332" s="1"/>
      <c r="I332" s="1"/>
      <c r="J332" s="1"/>
      <c r="K332" s="1"/>
      <c r="L332" s="1"/>
      <c r="M332" s="1"/>
      <c r="N332" s="1"/>
      <c r="O332" s="1"/>
      <c r="P332" s="1"/>
      <c r="Q332" s="15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6"/>
      <c r="AF332" s="10"/>
      <c r="AG332" s="15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6"/>
      <c r="H333" s="1"/>
      <c r="I333" s="1"/>
      <c r="J333" s="1"/>
      <c r="K333" s="1"/>
      <c r="L333" s="1"/>
      <c r="M333" s="1"/>
      <c r="N333" s="1"/>
      <c r="O333" s="1"/>
      <c r="P333" s="1"/>
      <c r="Q333" s="15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6"/>
      <c r="AF333" s="10"/>
      <c r="AG333" s="15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6"/>
      <c r="H334" s="1"/>
      <c r="I334" s="1"/>
      <c r="J334" s="1"/>
      <c r="K334" s="1"/>
      <c r="L334" s="1"/>
      <c r="M334" s="1"/>
      <c r="N334" s="1"/>
      <c r="O334" s="1"/>
      <c r="P334" s="1"/>
      <c r="Q334" s="15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6"/>
      <c r="AF334" s="10"/>
      <c r="AG334" s="15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6"/>
      <c r="H335" s="1"/>
      <c r="I335" s="1"/>
      <c r="J335" s="1"/>
      <c r="K335" s="1"/>
      <c r="L335" s="1"/>
      <c r="M335" s="1"/>
      <c r="N335" s="1"/>
      <c r="O335" s="1"/>
      <c r="P335" s="1"/>
      <c r="Q335" s="15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6"/>
      <c r="AF335" s="10"/>
      <c r="AG335" s="15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6"/>
      <c r="H336" s="1"/>
      <c r="I336" s="1"/>
      <c r="J336" s="1"/>
      <c r="K336" s="1"/>
      <c r="L336" s="1"/>
      <c r="M336" s="1"/>
      <c r="N336" s="1"/>
      <c r="O336" s="1"/>
      <c r="P336" s="1"/>
      <c r="Q336" s="15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6"/>
      <c r="AF336" s="10"/>
      <c r="AG336" s="15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6"/>
      <c r="H337" s="1"/>
      <c r="I337" s="1"/>
      <c r="J337" s="1"/>
      <c r="K337" s="1"/>
      <c r="L337" s="1"/>
      <c r="M337" s="1"/>
      <c r="N337" s="1"/>
      <c r="O337" s="1"/>
      <c r="P337" s="1"/>
      <c r="Q337" s="15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6"/>
      <c r="AF337" s="10"/>
      <c r="AG337" s="15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6"/>
      <c r="H338" s="1"/>
      <c r="I338" s="1"/>
      <c r="J338" s="1"/>
      <c r="K338" s="1"/>
      <c r="L338" s="1"/>
      <c r="M338" s="1"/>
      <c r="N338" s="1"/>
      <c r="O338" s="1"/>
      <c r="P338" s="1"/>
      <c r="Q338" s="15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6"/>
      <c r="AF338" s="10"/>
      <c r="AG338" s="15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6"/>
      <c r="H339" s="1"/>
      <c r="I339" s="1"/>
      <c r="J339" s="1"/>
      <c r="K339" s="1"/>
      <c r="L339" s="1"/>
      <c r="M339" s="1"/>
      <c r="N339" s="1"/>
      <c r="O339" s="1"/>
      <c r="P339" s="1"/>
      <c r="Q339" s="15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6"/>
      <c r="AF339" s="10"/>
      <c r="AG339" s="15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6"/>
      <c r="H340" s="1"/>
      <c r="I340" s="1"/>
      <c r="J340" s="1"/>
      <c r="K340" s="1"/>
      <c r="L340" s="1"/>
      <c r="M340" s="1"/>
      <c r="N340" s="1"/>
      <c r="O340" s="1"/>
      <c r="P340" s="1"/>
      <c r="Q340" s="15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6"/>
      <c r="AF340" s="10"/>
      <c r="AG340" s="15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6"/>
      <c r="H341" s="1"/>
      <c r="I341" s="1"/>
      <c r="J341" s="1"/>
      <c r="K341" s="1"/>
      <c r="L341" s="1"/>
      <c r="M341" s="1"/>
      <c r="N341" s="1"/>
      <c r="O341" s="1"/>
      <c r="P341" s="1"/>
      <c r="Q341" s="15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6"/>
      <c r="AF341" s="10"/>
      <c r="AG341" s="15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6"/>
      <c r="H342" s="1"/>
      <c r="I342" s="1"/>
      <c r="J342" s="1"/>
      <c r="K342" s="1"/>
      <c r="L342" s="1"/>
      <c r="M342" s="1"/>
      <c r="N342" s="1"/>
      <c r="O342" s="1"/>
      <c r="P342" s="1"/>
      <c r="Q342" s="15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6"/>
      <c r="AF342" s="10"/>
      <c r="AG342" s="15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6"/>
      <c r="H343" s="1"/>
      <c r="I343" s="1"/>
      <c r="J343" s="1"/>
      <c r="K343" s="1"/>
      <c r="L343" s="1"/>
      <c r="M343" s="1"/>
      <c r="N343" s="1"/>
      <c r="O343" s="1"/>
      <c r="P343" s="1"/>
      <c r="Q343" s="15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6"/>
      <c r="AF343" s="10"/>
      <c r="AG343" s="15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6"/>
      <c r="H344" s="1"/>
      <c r="I344" s="1"/>
      <c r="J344" s="1"/>
      <c r="K344" s="1"/>
      <c r="L344" s="1"/>
      <c r="M344" s="1"/>
      <c r="N344" s="1"/>
      <c r="O344" s="1"/>
      <c r="P344" s="1"/>
      <c r="Q344" s="15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6"/>
      <c r="AF344" s="10"/>
      <c r="AG344" s="15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6"/>
      <c r="H345" s="1"/>
      <c r="I345" s="1"/>
      <c r="J345" s="1"/>
      <c r="K345" s="1"/>
      <c r="L345" s="1"/>
      <c r="M345" s="1"/>
      <c r="N345" s="1"/>
      <c r="O345" s="1"/>
      <c r="P345" s="1"/>
      <c r="Q345" s="15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6"/>
      <c r="AF345" s="10"/>
      <c r="AG345" s="15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6"/>
      <c r="H346" s="1"/>
      <c r="I346" s="1"/>
      <c r="J346" s="1"/>
      <c r="K346" s="1"/>
      <c r="L346" s="1"/>
      <c r="M346" s="1"/>
      <c r="N346" s="1"/>
      <c r="O346" s="1"/>
      <c r="P346" s="1"/>
      <c r="Q346" s="15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6"/>
      <c r="AF346" s="10"/>
      <c r="AG346" s="15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6"/>
      <c r="H347" s="1"/>
      <c r="I347" s="1"/>
      <c r="J347" s="1"/>
      <c r="K347" s="1"/>
      <c r="L347" s="1"/>
      <c r="M347" s="1"/>
      <c r="N347" s="1"/>
      <c r="O347" s="1"/>
      <c r="P347" s="1"/>
      <c r="Q347" s="15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6"/>
      <c r="AF347" s="10"/>
      <c r="AG347" s="15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6"/>
      <c r="H348" s="1"/>
      <c r="I348" s="1"/>
      <c r="J348" s="1"/>
      <c r="K348" s="1"/>
      <c r="L348" s="1"/>
      <c r="M348" s="1"/>
      <c r="N348" s="1"/>
      <c r="O348" s="1"/>
      <c r="P348" s="1"/>
      <c r="Q348" s="15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6"/>
      <c r="AF348" s="10"/>
      <c r="AG348" s="15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6"/>
      <c r="H349" s="1"/>
      <c r="I349" s="1"/>
      <c r="J349" s="1"/>
      <c r="K349" s="1"/>
      <c r="L349" s="1"/>
      <c r="M349" s="1"/>
      <c r="N349" s="1"/>
      <c r="O349" s="1"/>
      <c r="P349" s="1"/>
      <c r="Q349" s="15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6"/>
      <c r="AF349" s="10"/>
      <c r="AG349" s="15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6"/>
      <c r="H350" s="1"/>
      <c r="I350" s="1"/>
      <c r="J350" s="1"/>
      <c r="K350" s="1"/>
      <c r="L350" s="1"/>
      <c r="M350" s="1"/>
      <c r="N350" s="1"/>
      <c r="O350" s="1"/>
      <c r="P350" s="1"/>
      <c r="Q350" s="15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6"/>
      <c r="AF350" s="10"/>
      <c r="AG350" s="15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6"/>
      <c r="H351" s="1"/>
      <c r="I351" s="1"/>
      <c r="J351" s="1"/>
      <c r="K351" s="1"/>
      <c r="L351" s="1"/>
      <c r="M351" s="1"/>
      <c r="N351" s="1"/>
      <c r="O351" s="1"/>
      <c r="P351" s="1"/>
      <c r="Q351" s="15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6"/>
      <c r="AF351" s="10"/>
      <c r="AG351" s="15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6"/>
      <c r="H352" s="1"/>
      <c r="I352" s="1"/>
      <c r="J352" s="1"/>
      <c r="K352" s="1"/>
      <c r="L352" s="1"/>
      <c r="M352" s="1"/>
      <c r="N352" s="1"/>
      <c r="O352" s="1"/>
      <c r="P352" s="1"/>
      <c r="Q352" s="15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6"/>
      <c r="AF352" s="10"/>
      <c r="AG352" s="15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6"/>
      <c r="H353" s="1"/>
      <c r="I353" s="1"/>
      <c r="J353" s="1"/>
      <c r="K353" s="1"/>
      <c r="L353" s="1"/>
      <c r="M353" s="1"/>
      <c r="N353" s="1"/>
      <c r="O353" s="1"/>
      <c r="P353" s="1"/>
      <c r="Q353" s="15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6"/>
      <c r="AF353" s="10"/>
      <c r="AG353" s="15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6"/>
      <c r="H354" s="1"/>
      <c r="I354" s="1"/>
      <c r="J354" s="1"/>
      <c r="K354" s="1"/>
      <c r="L354" s="1"/>
      <c r="M354" s="1"/>
      <c r="N354" s="1"/>
      <c r="O354" s="1"/>
      <c r="P354" s="1"/>
      <c r="Q354" s="15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6"/>
      <c r="AF354" s="10"/>
      <c r="AG354" s="15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6"/>
      <c r="H355" s="1"/>
      <c r="I355" s="1"/>
      <c r="J355" s="1"/>
      <c r="K355" s="1"/>
      <c r="L355" s="1"/>
      <c r="M355" s="1"/>
      <c r="N355" s="1"/>
      <c r="O355" s="1"/>
      <c r="P355" s="1"/>
      <c r="Q355" s="15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6"/>
      <c r="AF355" s="10"/>
      <c r="AG355" s="15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6"/>
      <c r="H356" s="1"/>
      <c r="I356" s="1"/>
      <c r="J356" s="1"/>
      <c r="K356" s="1"/>
      <c r="L356" s="1"/>
      <c r="M356" s="1"/>
      <c r="N356" s="1"/>
      <c r="O356" s="1"/>
      <c r="P356" s="1"/>
      <c r="Q356" s="15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6"/>
      <c r="AF356" s="10"/>
      <c r="AG356" s="15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6"/>
      <c r="H357" s="1"/>
      <c r="I357" s="1"/>
      <c r="J357" s="1"/>
      <c r="K357" s="1"/>
      <c r="L357" s="1"/>
      <c r="M357" s="1"/>
      <c r="N357" s="1"/>
      <c r="O357" s="1"/>
      <c r="P357" s="1"/>
      <c r="Q357" s="15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6"/>
      <c r="AF357" s="10"/>
      <c r="AG357" s="15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6"/>
      <c r="H358" s="1"/>
      <c r="I358" s="1"/>
      <c r="J358" s="1"/>
      <c r="K358" s="1"/>
      <c r="L358" s="1"/>
      <c r="M358" s="1"/>
      <c r="N358" s="1"/>
      <c r="O358" s="1"/>
      <c r="P358" s="1"/>
      <c r="Q358" s="15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6"/>
      <c r="AF358" s="10"/>
      <c r="AG358" s="15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6"/>
      <c r="H359" s="1"/>
      <c r="I359" s="1"/>
      <c r="J359" s="1"/>
      <c r="K359" s="1"/>
      <c r="L359" s="1"/>
      <c r="M359" s="1"/>
      <c r="N359" s="1"/>
      <c r="O359" s="1"/>
      <c r="P359" s="1"/>
      <c r="Q359" s="15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6"/>
      <c r="AF359" s="10"/>
      <c r="AG359" s="15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6"/>
      <c r="H360" s="1"/>
      <c r="I360" s="1"/>
      <c r="J360" s="1"/>
      <c r="K360" s="1"/>
      <c r="L360" s="1"/>
      <c r="M360" s="1"/>
      <c r="N360" s="1"/>
      <c r="O360" s="1"/>
      <c r="P360" s="1"/>
      <c r="Q360" s="15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6"/>
      <c r="AF360" s="10"/>
      <c r="AG360" s="15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6"/>
      <c r="H361" s="1"/>
      <c r="I361" s="1"/>
      <c r="J361" s="1"/>
      <c r="K361" s="1"/>
      <c r="L361" s="1"/>
      <c r="M361" s="1"/>
      <c r="N361" s="1"/>
      <c r="O361" s="1"/>
      <c r="P361" s="1"/>
      <c r="Q361" s="15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6"/>
      <c r="AF361" s="10"/>
      <c r="AG361" s="15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6"/>
      <c r="H362" s="1"/>
      <c r="I362" s="1"/>
      <c r="J362" s="1"/>
      <c r="K362" s="1"/>
      <c r="L362" s="1"/>
      <c r="M362" s="1"/>
      <c r="N362" s="1"/>
      <c r="O362" s="1"/>
      <c r="P362" s="1"/>
      <c r="Q362" s="15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6"/>
      <c r="AF362" s="10"/>
      <c r="AG362" s="15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6"/>
      <c r="H363" s="1"/>
      <c r="I363" s="1"/>
      <c r="J363" s="1"/>
      <c r="K363" s="1"/>
      <c r="L363" s="1"/>
      <c r="M363" s="1"/>
      <c r="N363" s="1"/>
      <c r="O363" s="1"/>
      <c r="P363" s="1"/>
      <c r="Q363" s="15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6"/>
      <c r="AF363" s="10"/>
      <c r="AG363" s="15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6"/>
      <c r="H364" s="1"/>
      <c r="I364" s="1"/>
      <c r="J364" s="1"/>
      <c r="K364" s="1"/>
      <c r="L364" s="1"/>
      <c r="M364" s="1"/>
      <c r="N364" s="1"/>
      <c r="O364" s="1"/>
      <c r="P364" s="1"/>
      <c r="Q364" s="15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6"/>
      <c r="AF364" s="10"/>
      <c r="AG364" s="15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6"/>
      <c r="H365" s="1"/>
      <c r="I365" s="1"/>
      <c r="J365" s="1"/>
      <c r="K365" s="1"/>
      <c r="L365" s="1"/>
      <c r="M365" s="1"/>
      <c r="N365" s="1"/>
      <c r="O365" s="1"/>
      <c r="P365" s="1"/>
      <c r="Q365" s="15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6"/>
      <c r="AF365" s="10"/>
      <c r="AG365" s="15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6"/>
      <c r="H366" s="1"/>
      <c r="I366" s="1"/>
      <c r="J366" s="1"/>
      <c r="K366" s="1"/>
      <c r="L366" s="1"/>
      <c r="M366" s="1"/>
      <c r="N366" s="1"/>
      <c r="O366" s="1"/>
      <c r="P366" s="1"/>
      <c r="Q366" s="15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6"/>
      <c r="AF366" s="10"/>
      <c r="AG366" s="15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6"/>
      <c r="H367" s="1"/>
      <c r="I367" s="1"/>
      <c r="J367" s="1"/>
      <c r="K367" s="1"/>
      <c r="L367" s="1"/>
      <c r="M367" s="1"/>
      <c r="N367" s="1"/>
      <c r="O367" s="1"/>
      <c r="P367" s="1"/>
      <c r="Q367" s="15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6"/>
      <c r="AF367" s="10"/>
      <c r="AG367" s="15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6"/>
      <c r="H368" s="1"/>
      <c r="I368" s="1"/>
      <c r="J368" s="1"/>
      <c r="K368" s="1"/>
      <c r="L368" s="1"/>
      <c r="M368" s="1"/>
      <c r="N368" s="1"/>
      <c r="O368" s="1"/>
      <c r="P368" s="1"/>
      <c r="Q368" s="15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6"/>
      <c r="AF368" s="10"/>
      <c r="AG368" s="15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6"/>
      <c r="H369" s="1"/>
      <c r="I369" s="1"/>
      <c r="J369" s="1"/>
      <c r="K369" s="1"/>
      <c r="L369" s="1"/>
      <c r="M369" s="1"/>
      <c r="N369" s="1"/>
      <c r="O369" s="1"/>
      <c r="P369" s="1"/>
      <c r="Q369" s="15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6"/>
      <c r="AF369" s="10"/>
      <c r="AG369" s="15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6"/>
      <c r="H370" s="1"/>
      <c r="I370" s="1"/>
      <c r="J370" s="1"/>
      <c r="K370" s="1"/>
      <c r="L370" s="1"/>
      <c r="M370" s="1"/>
      <c r="N370" s="1"/>
      <c r="O370" s="1"/>
      <c r="P370" s="1"/>
      <c r="Q370" s="15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6"/>
      <c r="AF370" s="10"/>
      <c r="AG370" s="15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6"/>
      <c r="H371" s="1"/>
      <c r="I371" s="1"/>
      <c r="J371" s="1"/>
      <c r="K371" s="1"/>
      <c r="L371" s="1"/>
      <c r="M371" s="1"/>
      <c r="N371" s="1"/>
      <c r="O371" s="1"/>
      <c r="P371" s="1"/>
      <c r="Q371" s="15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6"/>
      <c r="AF371" s="10"/>
      <c r="AG371" s="15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6"/>
      <c r="H372" s="1"/>
      <c r="I372" s="1"/>
      <c r="J372" s="1"/>
      <c r="K372" s="1"/>
      <c r="L372" s="1"/>
      <c r="M372" s="1"/>
      <c r="N372" s="1"/>
      <c r="O372" s="1"/>
      <c r="P372" s="1"/>
      <c r="Q372" s="15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6"/>
      <c r="AF372" s="10"/>
      <c r="AG372" s="15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6"/>
      <c r="H373" s="1"/>
      <c r="I373" s="1"/>
      <c r="J373" s="1"/>
      <c r="K373" s="1"/>
      <c r="L373" s="1"/>
      <c r="M373" s="1"/>
      <c r="N373" s="1"/>
      <c r="O373" s="1"/>
      <c r="P373" s="1"/>
      <c r="Q373" s="15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6"/>
      <c r="AF373" s="10"/>
      <c r="AG373" s="15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6"/>
      <c r="H374" s="1"/>
      <c r="I374" s="1"/>
      <c r="J374" s="1"/>
      <c r="K374" s="1"/>
      <c r="L374" s="1"/>
      <c r="M374" s="1"/>
      <c r="N374" s="1"/>
      <c r="O374" s="1"/>
      <c r="P374" s="1"/>
      <c r="Q374" s="15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6"/>
      <c r="AF374" s="10"/>
      <c r="AG374" s="15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6"/>
      <c r="H375" s="1"/>
      <c r="I375" s="1"/>
      <c r="J375" s="1"/>
      <c r="K375" s="1"/>
      <c r="L375" s="1"/>
      <c r="M375" s="1"/>
      <c r="N375" s="1"/>
      <c r="O375" s="1"/>
      <c r="P375" s="1"/>
      <c r="Q375" s="15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6"/>
      <c r="AF375" s="10"/>
      <c r="AG375" s="15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6"/>
      <c r="H376" s="1"/>
      <c r="I376" s="1"/>
      <c r="J376" s="1"/>
      <c r="K376" s="1"/>
      <c r="L376" s="1"/>
      <c r="M376" s="1"/>
      <c r="N376" s="1"/>
      <c r="O376" s="1"/>
      <c r="P376" s="1"/>
      <c r="Q376" s="15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6"/>
      <c r="AF376" s="10"/>
      <c r="AG376" s="15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6"/>
      <c r="H377" s="1"/>
      <c r="I377" s="1"/>
      <c r="J377" s="1"/>
      <c r="K377" s="1"/>
      <c r="L377" s="1"/>
      <c r="M377" s="1"/>
      <c r="N377" s="1"/>
      <c r="O377" s="1"/>
      <c r="P377" s="1"/>
      <c r="Q377" s="15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6"/>
      <c r="AF377" s="10"/>
      <c r="AG377" s="15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6"/>
      <c r="H378" s="1"/>
      <c r="I378" s="1"/>
      <c r="J378" s="1"/>
      <c r="K378" s="1"/>
      <c r="L378" s="1"/>
      <c r="M378" s="1"/>
      <c r="N378" s="1"/>
      <c r="O378" s="1"/>
      <c r="P378" s="1"/>
      <c r="Q378" s="15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6"/>
      <c r="AF378" s="10"/>
      <c r="AG378" s="15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6"/>
      <c r="H379" s="1"/>
      <c r="I379" s="1"/>
      <c r="J379" s="1"/>
      <c r="K379" s="1"/>
      <c r="L379" s="1"/>
      <c r="M379" s="1"/>
      <c r="N379" s="1"/>
      <c r="O379" s="1"/>
      <c r="P379" s="1"/>
      <c r="Q379" s="15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6"/>
      <c r="AF379" s="10"/>
      <c r="AG379" s="15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6"/>
      <c r="H380" s="1"/>
      <c r="I380" s="1"/>
      <c r="J380" s="1"/>
      <c r="K380" s="1"/>
      <c r="L380" s="1"/>
      <c r="M380" s="1"/>
      <c r="N380" s="1"/>
      <c r="O380" s="1"/>
      <c r="P380" s="1"/>
      <c r="Q380" s="15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6"/>
      <c r="AF380" s="10"/>
      <c r="AG380" s="15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6"/>
      <c r="H381" s="1"/>
      <c r="I381" s="1"/>
      <c r="J381" s="1"/>
      <c r="K381" s="1"/>
      <c r="L381" s="1"/>
      <c r="M381" s="1"/>
      <c r="N381" s="1"/>
      <c r="O381" s="1"/>
      <c r="P381" s="1"/>
      <c r="Q381" s="15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6"/>
      <c r="AF381" s="10"/>
      <c r="AG381" s="15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6"/>
      <c r="H382" s="1"/>
      <c r="I382" s="1"/>
      <c r="J382" s="1"/>
      <c r="K382" s="1"/>
      <c r="L382" s="1"/>
      <c r="M382" s="1"/>
      <c r="N382" s="1"/>
      <c r="O382" s="1"/>
      <c r="P382" s="1"/>
      <c r="Q382" s="15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6"/>
      <c r="AF382" s="10"/>
      <c r="AG382" s="15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6"/>
      <c r="H383" s="1"/>
      <c r="I383" s="1"/>
      <c r="J383" s="1"/>
      <c r="K383" s="1"/>
      <c r="L383" s="1"/>
      <c r="M383" s="1"/>
      <c r="N383" s="1"/>
      <c r="O383" s="1"/>
      <c r="P383" s="1"/>
      <c r="Q383" s="15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6"/>
      <c r="AF383" s="10"/>
      <c r="AG383" s="15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6"/>
      <c r="H384" s="1"/>
      <c r="I384" s="1"/>
      <c r="J384" s="1"/>
      <c r="K384" s="1"/>
      <c r="L384" s="1"/>
      <c r="M384" s="1"/>
      <c r="N384" s="1"/>
      <c r="O384" s="1"/>
      <c r="P384" s="1"/>
      <c r="Q384" s="15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6"/>
      <c r="AF384" s="10"/>
      <c r="AG384" s="15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6"/>
      <c r="H385" s="1"/>
      <c r="I385" s="1"/>
      <c r="J385" s="1"/>
      <c r="K385" s="1"/>
      <c r="L385" s="1"/>
      <c r="M385" s="1"/>
      <c r="N385" s="1"/>
      <c r="O385" s="1"/>
      <c r="P385" s="1"/>
      <c r="Q385" s="15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6"/>
      <c r="AF385" s="10"/>
      <c r="AG385" s="15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6"/>
      <c r="H386" s="1"/>
      <c r="I386" s="1"/>
      <c r="J386" s="1"/>
      <c r="K386" s="1"/>
      <c r="L386" s="1"/>
      <c r="M386" s="1"/>
      <c r="N386" s="1"/>
      <c r="O386" s="1"/>
      <c r="P386" s="1"/>
      <c r="Q386" s="15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6"/>
      <c r="AF386" s="10"/>
      <c r="AG386" s="15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6"/>
      <c r="H387" s="1"/>
      <c r="I387" s="1"/>
      <c r="J387" s="1"/>
      <c r="K387" s="1"/>
      <c r="L387" s="1"/>
      <c r="M387" s="1"/>
      <c r="N387" s="1"/>
      <c r="O387" s="1"/>
      <c r="P387" s="1"/>
      <c r="Q387" s="15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6"/>
      <c r="AF387" s="10"/>
      <c r="AG387" s="15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6"/>
      <c r="H388" s="1"/>
      <c r="I388" s="1"/>
      <c r="J388" s="1"/>
      <c r="K388" s="1"/>
      <c r="L388" s="1"/>
      <c r="M388" s="1"/>
      <c r="N388" s="1"/>
      <c r="O388" s="1"/>
      <c r="P388" s="1"/>
      <c r="Q388" s="15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6"/>
      <c r="AF388" s="10"/>
      <c r="AG388" s="15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6"/>
      <c r="H389" s="1"/>
      <c r="I389" s="1"/>
      <c r="J389" s="1"/>
      <c r="K389" s="1"/>
      <c r="L389" s="1"/>
      <c r="M389" s="1"/>
      <c r="N389" s="1"/>
      <c r="O389" s="1"/>
      <c r="P389" s="1"/>
      <c r="Q389" s="15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6"/>
      <c r="AF389" s="10"/>
      <c r="AG389" s="15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6"/>
      <c r="H390" s="1"/>
      <c r="I390" s="1"/>
      <c r="J390" s="1"/>
      <c r="K390" s="1"/>
      <c r="L390" s="1"/>
      <c r="M390" s="1"/>
      <c r="N390" s="1"/>
      <c r="O390" s="1"/>
      <c r="P390" s="1"/>
      <c r="Q390" s="15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6"/>
      <c r="AF390" s="10"/>
      <c r="AG390" s="15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6"/>
      <c r="H391" s="1"/>
      <c r="I391" s="1"/>
      <c r="J391" s="1"/>
      <c r="K391" s="1"/>
      <c r="L391" s="1"/>
      <c r="M391" s="1"/>
      <c r="N391" s="1"/>
      <c r="O391" s="1"/>
      <c r="P391" s="1"/>
      <c r="Q391" s="15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6"/>
      <c r="AF391" s="10"/>
      <c r="AG391" s="15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6"/>
      <c r="H392" s="1"/>
      <c r="I392" s="1"/>
      <c r="J392" s="1"/>
      <c r="K392" s="1"/>
      <c r="L392" s="1"/>
      <c r="M392" s="1"/>
      <c r="N392" s="1"/>
      <c r="O392" s="1"/>
      <c r="P392" s="1"/>
      <c r="Q392" s="15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6"/>
      <c r="AF392" s="10"/>
      <c r="AG392" s="15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6"/>
      <c r="H393" s="1"/>
      <c r="I393" s="1"/>
      <c r="J393" s="1"/>
      <c r="K393" s="1"/>
      <c r="L393" s="1"/>
      <c r="M393" s="1"/>
      <c r="N393" s="1"/>
      <c r="O393" s="1"/>
      <c r="P393" s="1"/>
      <c r="Q393" s="15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6"/>
      <c r="AF393" s="10"/>
      <c r="AG393" s="15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6"/>
      <c r="H394" s="1"/>
      <c r="I394" s="1"/>
      <c r="J394" s="1"/>
      <c r="K394" s="1"/>
      <c r="L394" s="1"/>
      <c r="M394" s="1"/>
      <c r="N394" s="1"/>
      <c r="O394" s="1"/>
      <c r="P394" s="1"/>
      <c r="Q394" s="15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6"/>
      <c r="AF394" s="10"/>
      <c r="AG394" s="15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6"/>
      <c r="H395" s="1"/>
      <c r="I395" s="1"/>
      <c r="J395" s="1"/>
      <c r="K395" s="1"/>
      <c r="L395" s="1"/>
      <c r="M395" s="1"/>
      <c r="N395" s="1"/>
      <c r="O395" s="1"/>
      <c r="P395" s="1"/>
      <c r="Q395" s="15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6"/>
      <c r="AF395" s="10"/>
      <c r="AG395" s="15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6"/>
      <c r="H396" s="1"/>
      <c r="I396" s="1"/>
      <c r="J396" s="1"/>
      <c r="K396" s="1"/>
      <c r="L396" s="1"/>
      <c r="M396" s="1"/>
      <c r="N396" s="1"/>
      <c r="O396" s="1"/>
      <c r="P396" s="1"/>
      <c r="Q396" s="15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6"/>
      <c r="AF396" s="10"/>
      <c r="AG396" s="15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6"/>
      <c r="H397" s="1"/>
      <c r="I397" s="1"/>
      <c r="J397" s="1"/>
      <c r="K397" s="1"/>
      <c r="L397" s="1"/>
      <c r="M397" s="1"/>
      <c r="N397" s="1"/>
      <c r="O397" s="1"/>
      <c r="P397" s="1"/>
      <c r="Q397" s="15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6"/>
      <c r="AF397" s="10"/>
      <c r="AG397" s="15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6"/>
      <c r="H398" s="1"/>
      <c r="I398" s="1"/>
      <c r="J398" s="1"/>
      <c r="K398" s="1"/>
      <c r="L398" s="1"/>
      <c r="M398" s="1"/>
      <c r="N398" s="1"/>
      <c r="O398" s="1"/>
      <c r="P398" s="1"/>
      <c r="Q398" s="15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6"/>
      <c r="AF398" s="10"/>
      <c r="AG398" s="15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6"/>
      <c r="H399" s="1"/>
      <c r="I399" s="1"/>
      <c r="J399" s="1"/>
      <c r="K399" s="1"/>
      <c r="L399" s="1"/>
      <c r="M399" s="1"/>
      <c r="N399" s="1"/>
      <c r="O399" s="1"/>
      <c r="P399" s="1"/>
      <c r="Q399" s="15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6"/>
      <c r="AF399" s="10"/>
      <c r="AG399" s="15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6"/>
      <c r="H400" s="1"/>
      <c r="I400" s="1"/>
      <c r="J400" s="1"/>
      <c r="K400" s="1"/>
      <c r="L400" s="1"/>
      <c r="M400" s="1"/>
      <c r="N400" s="1"/>
      <c r="O400" s="1"/>
      <c r="P400" s="1"/>
      <c r="Q400" s="15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6"/>
      <c r="AF400" s="10"/>
      <c r="AG400" s="15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6"/>
      <c r="H401" s="1"/>
      <c r="I401" s="1"/>
      <c r="J401" s="1"/>
      <c r="K401" s="1"/>
      <c r="L401" s="1"/>
      <c r="M401" s="1"/>
      <c r="N401" s="1"/>
      <c r="O401" s="1"/>
      <c r="P401" s="1"/>
      <c r="Q401" s="15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6"/>
      <c r="AF401" s="10"/>
      <c r="AG401" s="15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6"/>
      <c r="H402" s="1"/>
      <c r="I402" s="1"/>
      <c r="J402" s="1"/>
      <c r="K402" s="1"/>
      <c r="L402" s="1"/>
      <c r="M402" s="1"/>
      <c r="N402" s="1"/>
      <c r="O402" s="1"/>
      <c r="P402" s="1"/>
      <c r="Q402" s="15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6"/>
      <c r="AF402" s="10"/>
      <c r="AG402" s="15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6"/>
      <c r="H403" s="1"/>
      <c r="I403" s="1"/>
      <c r="J403" s="1"/>
      <c r="K403" s="1"/>
      <c r="L403" s="1"/>
      <c r="M403" s="1"/>
      <c r="N403" s="1"/>
      <c r="O403" s="1"/>
      <c r="P403" s="1"/>
      <c r="Q403" s="15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6"/>
      <c r="AF403" s="10"/>
      <c r="AG403" s="15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6"/>
      <c r="H404" s="1"/>
      <c r="I404" s="1"/>
      <c r="J404" s="1"/>
      <c r="K404" s="1"/>
      <c r="L404" s="1"/>
      <c r="M404" s="1"/>
      <c r="N404" s="1"/>
      <c r="O404" s="1"/>
      <c r="P404" s="1"/>
      <c r="Q404" s="15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6"/>
      <c r="AF404" s="10"/>
      <c r="AG404" s="15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6"/>
      <c r="H405" s="1"/>
      <c r="I405" s="1"/>
      <c r="J405" s="1"/>
      <c r="K405" s="1"/>
      <c r="L405" s="1"/>
      <c r="M405" s="1"/>
      <c r="N405" s="1"/>
      <c r="O405" s="1"/>
      <c r="P405" s="1"/>
      <c r="Q405" s="15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6"/>
      <c r="AF405" s="10"/>
      <c r="AG405" s="15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6"/>
      <c r="H406" s="1"/>
      <c r="I406" s="1"/>
      <c r="J406" s="1"/>
      <c r="K406" s="1"/>
      <c r="L406" s="1"/>
      <c r="M406" s="1"/>
      <c r="N406" s="1"/>
      <c r="O406" s="1"/>
      <c r="P406" s="1"/>
      <c r="Q406" s="15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6"/>
      <c r="AF406" s="10"/>
      <c r="AG406" s="15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6"/>
      <c r="H407" s="1"/>
      <c r="I407" s="1"/>
      <c r="J407" s="1"/>
      <c r="K407" s="1"/>
      <c r="L407" s="1"/>
      <c r="M407" s="1"/>
      <c r="N407" s="1"/>
      <c r="O407" s="1"/>
      <c r="P407" s="1"/>
      <c r="Q407" s="15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6"/>
      <c r="AF407" s="10"/>
      <c r="AG407" s="15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6"/>
      <c r="H408" s="1"/>
      <c r="I408" s="1"/>
      <c r="J408" s="1"/>
      <c r="K408" s="1"/>
      <c r="L408" s="1"/>
      <c r="M408" s="1"/>
      <c r="N408" s="1"/>
      <c r="O408" s="1"/>
      <c r="P408" s="1"/>
      <c r="Q408" s="15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6"/>
      <c r="AF408" s="10"/>
      <c r="AG408" s="15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6"/>
      <c r="H409" s="1"/>
      <c r="I409" s="1"/>
      <c r="J409" s="1"/>
      <c r="K409" s="1"/>
      <c r="L409" s="1"/>
      <c r="M409" s="1"/>
      <c r="N409" s="1"/>
      <c r="O409" s="1"/>
      <c r="P409" s="1"/>
      <c r="Q409" s="15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6"/>
      <c r="AF409" s="10"/>
      <c r="AG409" s="15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6"/>
      <c r="H410" s="1"/>
      <c r="I410" s="1"/>
      <c r="J410" s="1"/>
      <c r="K410" s="1"/>
      <c r="L410" s="1"/>
      <c r="M410" s="1"/>
      <c r="N410" s="1"/>
      <c r="O410" s="1"/>
      <c r="P410" s="1"/>
      <c r="Q410" s="15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6"/>
      <c r="AF410" s="10"/>
      <c r="AG410" s="15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6"/>
      <c r="H411" s="1"/>
      <c r="I411" s="1"/>
      <c r="J411" s="1"/>
      <c r="K411" s="1"/>
      <c r="L411" s="1"/>
      <c r="M411" s="1"/>
      <c r="N411" s="1"/>
      <c r="O411" s="1"/>
      <c r="P411" s="1"/>
      <c r="Q411" s="15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6"/>
      <c r="AF411" s="10"/>
      <c r="AG411" s="15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6"/>
      <c r="H412" s="1"/>
      <c r="I412" s="1"/>
      <c r="J412" s="1"/>
      <c r="K412" s="1"/>
      <c r="L412" s="1"/>
      <c r="M412" s="1"/>
      <c r="N412" s="1"/>
      <c r="O412" s="1"/>
      <c r="P412" s="1"/>
      <c r="Q412" s="15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6"/>
      <c r="AF412" s="10"/>
      <c r="AG412" s="15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6"/>
      <c r="H413" s="1"/>
      <c r="I413" s="1"/>
      <c r="J413" s="1"/>
      <c r="K413" s="1"/>
      <c r="L413" s="1"/>
      <c r="M413" s="1"/>
      <c r="N413" s="1"/>
      <c r="O413" s="1"/>
      <c r="P413" s="1"/>
      <c r="Q413" s="15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6"/>
      <c r="AF413" s="10"/>
      <c r="AG413" s="15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6"/>
      <c r="H414" s="1"/>
      <c r="I414" s="1"/>
      <c r="J414" s="1"/>
      <c r="K414" s="1"/>
      <c r="L414" s="1"/>
      <c r="M414" s="1"/>
      <c r="N414" s="1"/>
      <c r="O414" s="1"/>
      <c r="P414" s="1"/>
      <c r="Q414" s="15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6"/>
      <c r="AF414" s="10"/>
      <c r="AG414" s="15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6"/>
      <c r="H415" s="1"/>
      <c r="I415" s="1"/>
      <c r="J415" s="1"/>
      <c r="K415" s="1"/>
      <c r="L415" s="1"/>
      <c r="M415" s="1"/>
      <c r="N415" s="1"/>
      <c r="O415" s="1"/>
      <c r="P415" s="1"/>
      <c r="Q415" s="15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6"/>
      <c r="AF415" s="10"/>
      <c r="AG415" s="15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6"/>
      <c r="H416" s="1"/>
      <c r="I416" s="1"/>
      <c r="J416" s="1"/>
      <c r="K416" s="1"/>
      <c r="L416" s="1"/>
      <c r="M416" s="1"/>
      <c r="N416" s="1"/>
      <c r="O416" s="1"/>
      <c r="P416" s="1"/>
      <c r="Q416" s="15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6"/>
      <c r="AF416" s="10"/>
      <c r="AG416" s="15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6"/>
      <c r="H417" s="1"/>
      <c r="I417" s="1"/>
      <c r="J417" s="1"/>
      <c r="K417" s="1"/>
      <c r="L417" s="1"/>
      <c r="M417" s="1"/>
      <c r="N417" s="1"/>
      <c r="O417" s="1"/>
      <c r="P417" s="1"/>
      <c r="Q417" s="15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6"/>
      <c r="AF417" s="10"/>
      <c r="AG417" s="15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6"/>
      <c r="H418" s="1"/>
      <c r="I418" s="1"/>
      <c r="J418" s="1"/>
      <c r="K418" s="1"/>
      <c r="L418" s="1"/>
      <c r="M418" s="1"/>
      <c r="N418" s="1"/>
      <c r="O418" s="1"/>
      <c r="P418" s="1"/>
      <c r="Q418" s="15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6"/>
      <c r="AF418" s="10"/>
      <c r="AG418" s="15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6"/>
      <c r="H419" s="1"/>
      <c r="I419" s="1"/>
      <c r="J419" s="1"/>
      <c r="K419" s="1"/>
      <c r="L419" s="1"/>
      <c r="M419" s="1"/>
      <c r="N419" s="1"/>
      <c r="O419" s="1"/>
      <c r="P419" s="1"/>
      <c r="Q419" s="15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6"/>
      <c r="AF419" s="10"/>
      <c r="AG419" s="15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6"/>
      <c r="H420" s="1"/>
      <c r="I420" s="1"/>
      <c r="J420" s="1"/>
      <c r="K420" s="1"/>
      <c r="L420" s="1"/>
      <c r="M420" s="1"/>
      <c r="N420" s="1"/>
      <c r="O420" s="1"/>
      <c r="P420" s="1"/>
      <c r="Q420" s="15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6"/>
      <c r="AF420" s="10"/>
      <c r="AG420" s="15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6"/>
      <c r="H421" s="1"/>
      <c r="I421" s="1"/>
      <c r="J421" s="1"/>
      <c r="K421" s="1"/>
      <c r="L421" s="1"/>
      <c r="M421" s="1"/>
      <c r="N421" s="1"/>
      <c r="O421" s="1"/>
      <c r="P421" s="1"/>
      <c r="Q421" s="15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6"/>
      <c r="AF421" s="10"/>
      <c r="AG421" s="15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6"/>
      <c r="H422" s="1"/>
      <c r="I422" s="1"/>
      <c r="J422" s="1"/>
      <c r="K422" s="1"/>
      <c r="L422" s="1"/>
      <c r="M422" s="1"/>
      <c r="N422" s="1"/>
      <c r="O422" s="1"/>
      <c r="P422" s="1"/>
      <c r="Q422" s="15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6"/>
      <c r="AF422" s="10"/>
      <c r="AG422" s="15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6"/>
      <c r="H423" s="1"/>
      <c r="I423" s="1"/>
      <c r="J423" s="1"/>
      <c r="K423" s="1"/>
      <c r="L423" s="1"/>
      <c r="M423" s="1"/>
      <c r="N423" s="1"/>
      <c r="O423" s="1"/>
      <c r="P423" s="1"/>
      <c r="Q423" s="15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6"/>
      <c r="AF423" s="10"/>
      <c r="AG423" s="15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6"/>
      <c r="H424" s="1"/>
      <c r="I424" s="1"/>
      <c r="J424" s="1"/>
      <c r="K424" s="1"/>
      <c r="L424" s="1"/>
      <c r="M424" s="1"/>
      <c r="N424" s="1"/>
      <c r="O424" s="1"/>
      <c r="P424" s="1"/>
      <c r="Q424" s="15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6"/>
      <c r="AF424" s="10"/>
      <c r="AG424" s="15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6"/>
      <c r="H425" s="1"/>
      <c r="I425" s="1"/>
      <c r="J425" s="1"/>
      <c r="K425" s="1"/>
      <c r="L425" s="1"/>
      <c r="M425" s="1"/>
      <c r="N425" s="1"/>
      <c r="O425" s="1"/>
      <c r="P425" s="1"/>
      <c r="Q425" s="15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6"/>
      <c r="AF425" s="10"/>
      <c r="AG425" s="15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6"/>
      <c r="H426" s="1"/>
      <c r="I426" s="1"/>
      <c r="J426" s="1"/>
      <c r="K426" s="1"/>
      <c r="L426" s="1"/>
      <c r="M426" s="1"/>
      <c r="N426" s="1"/>
      <c r="O426" s="1"/>
      <c r="P426" s="1"/>
      <c r="Q426" s="15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6"/>
      <c r="AF426" s="10"/>
      <c r="AG426" s="15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6"/>
      <c r="H427" s="1"/>
      <c r="I427" s="1"/>
      <c r="J427" s="1"/>
      <c r="K427" s="1"/>
      <c r="L427" s="1"/>
      <c r="M427" s="1"/>
      <c r="N427" s="1"/>
      <c r="O427" s="1"/>
      <c r="P427" s="1"/>
      <c r="Q427" s="15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6"/>
      <c r="AF427" s="10"/>
      <c r="AG427" s="15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6"/>
      <c r="H428" s="1"/>
      <c r="I428" s="1"/>
      <c r="J428" s="1"/>
      <c r="K428" s="1"/>
      <c r="L428" s="1"/>
      <c r="M428" s="1"/>
      <c r="N428" s="1"/>
      <c r="O428" s="1"/>
      <c r="P428" s="1"/>
      <c r="Q428" s="15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6"/>
      <c r="AF428" s="10"/>
      <c r="AG428" s="15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6"/>
      <c r="H429" s="1"/>
      <c r="I429" s="1"/>
      <c r="J429" s="1"/>
      <c r="K429" s="1"/>
      <c r="L429" s="1"/>
      <c r="M429" s="1"/>
      <c r="N429" s="1"/>
      <c r="O429" s="1"/>
      <c r="P429" s="1"/>
      <c r="Q429" s="15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6"/>
      <c r="AF429" s="10"/>
      <c r="AG429" s="15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6"/>
      <c r="H430" s="1"/>
      <c r="I430" s="1"/>
      <c r="J430" s="1"/>
      <c r="K430" s="1"/>
      <c r="L430" s="1"/>
      <c r="M430" s="1"/>
      <c r="N430" s="1"/>
      <c r="O430" s="1"/>
      <c r="P430" s="1"/>
      <c r="Q430" s="15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6"/>
      <c r="AF430" s="10"/>
      <c r="AG430" s="15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6"/>
      <c r="H431" s="1"/>
      <c r="I431" s="1"/>
      <c r="J431" s="1"/>
      <c r="K431" s="1"/>
      <c r="L431" s="1"/>
      <c r="M431" s="1"/>
      <c r="N431" s="1"/>
      <c r="O431" s="1"/>
      <c r="P431" s="1"/>
      <c r="Q431" s="15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6"/>
      <c r="AF431" s="10"/>
      <c r="AG431" s="15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6"/>
      <c r="H432" s="1"/>
      <c r="I432" s="1"/>
      <c r="J432" s="1"/>
      <c r="K432" s="1"/>
      <c r="L432" s="1"/>
      <c r="M432" s="1"/>
      <c r="N432" s="1"/>
      <c r="O432" s="1"/>
      <c r="P432" s="1"/>
      <c r="Q432" s="15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6"/>
      <c r="AF432" s="10"/>
      <c r="AG432" s="15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6"/>
      <c r="H433" s="1"/>
      <c r="I433" s="1"/>
      <c r="J433" s="1"/>
      <c r="K433" s="1"/>
      <c r="L433" s="1"/>
      <c r="M433" s="1"/>
      <c r="N433" s="1"/>
      <c r="O433" s="1"/>
      <c r="P433" s="1"/>
      <c r="Q433" s="15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6"/>
      <c r="AF433" s="10"/>
      <c r="AG433" s="15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6"/>
      <c r="H434" s="1"/>
      <c r="I434" s="1"/>
      <c r="J434" s="1"/>
      <c r="K434" s="1"/>
      <c r="L434" s="1"/>
      <c r="M434" s="1"/>
      <c r="N434" s="1"/>
      <c r="O434" s="1"/>
      <c r="P434" s="1"/>
      <c r="Q434" s="15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6"/>
      <c r="AF434" s="10"/>
      <c r="AG434" s="15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6"/>
      <c r="H435" s="1"/>
      <c r="I435" s="1"/>
      <c r="J435" s="1"/>
      <c r="K435" s="1"/>
      <c r="L435" s="1"/>
      <c r="M435" s="1"/>
      <c r="N435" s="1"/>
      <c r="O435" s="1"/>
      <c r="P435" s="1"/>
      <c r="Q435" s="15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6"/>
      <c r="AF435" s="10"/>
      <c r="AG435" s="15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6"/>
      <c r="H436" s="1"/>
      <c r="I436" s="1"/>
      <c r="J436" s="1"/>
      <c r="K436" s="1"/>
      <c r="L436" s="1"/>
      <c r="M436" s="1"/>
      <c r="N436" s="1"/>
      <c r="O436" s="1"/>
      <c r="P436" s="1"/>
      <c r="Q436" s="15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6"/>
      <c r="AF436" s="10"/>
      <c r="AG436" s="15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6"/>
      <c r="H437" s="1"/>
      <c r="I437" s="1"/>
      <c r="J437" s="1"/>
      <c r="K437" s="1"/>
      <c r="L437" s="1"/>
      <c r="M437" s="1"/>
      <c r="N437" s="1"/>
      <c r="O437" s="1"/>
      <c r="P437" s="1"/>
      <c r="Q437" s="15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6"/>
      <c r="AF437" s="10"/>
      <c r="AG437" s="15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6"/>
      <c r="H438" s="1"/>
      <c r="I438" s="1"/>
      <c r="J438" s="1"/>
      <c r="K438" s="1"/>
      <c r="L438" s="1"/>
      <c r="M438" s="1"/>
      <c r="N438" s="1"/>
      <c r="O438" s="1"/>
      <c r="P438" s="1"/>
      <c r="Q438" s="15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6"/>
      <c r="AF438" s="10"/>
      <c r="AG438" s="15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6"/>
      <c r="H439" s="1"/>
      <c r="I439" s="1"/>
      <c r="J439" s="1"/>
      <c r="K439" s="1"/>
      <c r="L439" s="1"/>
      <c r="M439" s="1"/>
      <c r="N439" s="1"/>
      <c r="O439" s="1"/>
      <c r="P439" s="1"/>
      <c r="Q439" s="15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6"/>
      <c r="AF439" s="10"/>
      <c r="AG439" s="15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6"/>
      <c r="H440" s="1"/>
      <c r="I440" s="1"/>
      <c r="J440" s="1"/>
      <c r="K440" s="1"/>
      <c r="L440" s="1"/>
      <c r="M440" s="1"/>
      <c r="N440" s="1"/>
      <c r="O440" s="1"/>
      <c r="P440" s="1"/>
      <c r="Q440" s="15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6"/>
      <c r="AF440" s="10"/>
      <c r="AG440" s="15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6"/>
      <c r="H441" s="1"/>
      <c r="I441" s="1"/>
      <c r="J441" s="1"/>
      <c r="K441" s="1"/>
      <c r="L441" s="1"/>
      <c r="M441" s="1"/>
      <c r="N441" s="1"/>
      <c r="O441" s="1"/>
      <c r="P441" s="1"/>
      <c r="Q441" s="15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6"/>
      <c r="AF441" s="10"/>
      <c r="AG441" s="15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6"/>
      <c r="H442" s="1"/>
      <c r="I442" s="1"/>
      <c r="J442" s="1"/>
      <c r="K442" s="1"/>
      <c r="L442" s="1"/>
      <c r="M442" s="1"/>
      <c r="N442" s="1"/>
      <c r="O442" s="1"/>
      <c r="P442" s="1"/>
      <c r="Q442" s="15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6"/>
      <c r="AF442" s="10"/>
      <c r="AG442" s="15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6"/>
      <c r="H443" s="1"/>
      <c r="I443" s="1"/>
      <c r="J443" s="1"/>
      <c r="K443" s="1"/>
      <c r="L443" s="1"/>
      <c r="M443" s="1"/>
      <c r="N443" s="1"/>
      <c r="O443" s="1"/>
      <c r="P443" s="1"/>
      <c r="Q443" s="15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6"/>
      <c r="AF443" s="10"/>
      <c r="AG443" s="15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6"/>
      <c r="H444" s="1"/>
      <c r="I444" s="1"/>
      <c r="J444" s="1"/>
      <c r="K444" s="1"/>
      <c r="L444" s="1"/>
      <c r="M444" s="1"/>
      <c r="N444" s="1"/>
      <c r="O444" s="1"/>
      <c r="P444" s="1"/>
      <c r="Q444" s="15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6"/>
      <c r="AF444" s="10"/>
      <c r="AG444" s="15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6"/>
      <c r="H445" s="1"/>
      <c r="I445" s="1"/>
      <c r="J445" s="1"/>
      <c r="K445" s="1"/>
      <c r="L445" s="1"/>
      <c r="M445" s="1"/>
      <c r="N445" s="1"/>
      <c r="O445" s="1"/>
      <c r="P445" s="1"/>
      <c r="Q445" s="15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6"/>
      <c r="AF445" s="10"/>
      <c r="AG445" s="15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6"/>
      <c r="H446" s="1"/>
      <c r="I446" s="1"/>
      <c r="J446" s="1"/>
      <c r="K446" s="1"/>
      <c r="L446" s="1"/>
      <c r="M446" s="1"/>
      <c r="N446" s="1"/>
      <c r="O446" s="1"/>
      <c r="P446" s="1"/>
      <c r="Q446" s="15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6"/>
      <c r="AF446" s="10"/>
      <c r="AG446" s="15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6"/>
      <c r="H447" s="1"/>
      <c r="I447" s="1"/>
      <c r="J447" s="1"/>
      <c r="K447" s="1"/>
      <c r="L447" s="1"/>
      <c r="M447" s="1"/>
      <c r="N447" s="1"/>
      <c r="O447" s="1"/>
      <c r="P447" s="1"/>
      <c r="Q447" s="15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6"/>
      <c r="AF447" s="10"/>
      <c r="AG447" s="15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6"/>
      <c r="H448" s="1"/>
      <c r="I448" s="1"/>
      <c r="J448" s="1"/>
      <c r="K448" s="1"/>
      <c r="L448" s="1"/>
      <c r="M448" s="1"/>
      <c r="N448" s="1"/>
      <c r="O448" s="1"/>
      <c r="P448" s="1"/>
      <c r="Q448" s="15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6"/>
      <c r="AF448" s="10"/>
      <c r="AG448" s="15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6"/>
      <c r="H449" s="1"/>
      <c r="I449" s="1"/>
      <c r="J449" s="1"/>
      <c r="K449" s="1"/>
      <c r="L449" s="1"/>
      <c r="M449" s="1"/>
      <c r="N449" s="1"/>
      <c r="O449" s="1"/>
      <c r="P449" s="1"/>
      <c r="Q449" s="15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6"/>
      <c r="AF449" s="10"/>
      <c r="AG449" s="15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6"/>
      <c r="H450" s="1"/>
      <c r="I450" s="1"/>
      <c r="J450" s="1"/>
      <c r="K450" s="1"/>
      <c r="L450" s="1"/>
      <c r="M450" s="1"/>
      <c r="N450" s="1"/>
      <c r="O450" s="1"/>
      <c r="P450" s="1"/>
      <c r="Q450" s="15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6"/>
      <c r="AF450" s="10"/>
      <c r="AG450" s="15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6"/>
      <c r="H451" s="1"/>
      <c r="I451" s="1"/>
      <c r="J451" s="1"/>
      <c r="K451" s="1"/>
      <c r="L451" s="1"/>
      <c r="M451" s="1"/>
      <c r="N451" s="1"/>
      <c r="O451" s="1"/>
      <c r="P451" s="1"/>
      <c r="Q451" s="15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6"/>
      <c r="AF451" s="10"/>
      <c r="AG451" s="15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6"/>
      <c r="H452" s="1"/>
      <c r="I452" s="1"/>
      <c r="J452" s="1"/>
      <c r="K452" s="1"/>
      <c r="L452" s="1"/>
      <c r="M452" s="1"/>
      <c r="N452" s="1"/>
      <c r="O452" s="1"/>
      <c r="P452" s="1"/>
      <c r="Q452" s="15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6"/>
      <c r="AF452" s="10"/>
      <c r="AG452" s="15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6"/>
      <c r="H453" s="1"/>
      <c r="I453" s="1"/>
      <c r="J453" s="1"/>
      <c r="K453" s="1"/>
      <c r="L453" s="1"/>
      <c r="M453" s="1"/>
      <c r="N453" s="1"/>
      <c r="O453" s="1"/>
      <c r="P453" s="1"/>
      <c r="Q453" s="15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6"/>
      <c r="AF453" s="10"/>
      <c r="AG453" s="15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6"/>
      <c r="H454" s="1"/>
      <c r="I454" s="1"/>
      <c r="J454" s="1"/>
      <c r="K454" s="1"/>
      <c r="L454" s="1"/>
      <c r="M454" s="1"/>
      <c r="N454" s="1"/>
      <c r="O454" s="1"/>
      <c r="P454" s="1"/>
      <c r="Q454" s="15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6"/>
      <c r="AF454" s="10"/>
      <c r="AG454" s="15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6"/>
      <c r="H455" s="1"/>
      <c r="I455" s="1"/>
      <c r="J455" s="1"/>
      <c r="K455" s="1"/>
      <c r="L455" s="1"/>
      <c r="M455" s="1"/>
      <c r="N455" s="1"/>
      <c r="O455" s="1"/>
      <c r="P455" s="1"/>
      <c r="Q455" s="15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6"/>
      <c r="AF455" s="10"/>
      <c r="AG455" s="15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6"/>
      <c r="H456" s="1"/>
      <c r="I456" s="1"/>
      <c r="J456" s="1"/>
      <c r="K456" s="1"/>
      <c r="L456" s="1"/>
      <c r="M456" s="1"/>
      <c r="N456" s="1"/>
      <c r="O456" s="1"/>
      <c r="P456" s="1"/>
      <c r="Q456" s="15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6"/>
      <c r="AF456" s="10"/>
      <c r="AG456" s="15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6"/>
      <c r="H457" s="1"/>
      <c r="I457" s="1"/>
      <c r="J457" s="1"/>
      <c r="K457" s="1"/>
      <c r="L457" s="1"/>
      <c r="M457" s="1"/>
      <c r="N457" s="1"/>
      <c r="O457" s="1"/>
      <c r="P457" s="1"/>
      <c r="Q457" s="15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6"/>
      <c r="AF457" s="10"/>
      <c r="AG457" s="15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6"/>
      <c r="H458" s="1"/>
      <c r="I458" s="1"/>
      <c r="J458" s="1"/>
      <c r="K458" s="1"/>
      <c r="L458" s="1"/>
      <c r="M458" s="1"/>
      <c r="N458" s="1"/>
      <c r="O458" s="1"/>
      <c r="P458" s="1"/>
      <c r="Q458" s="15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6"/>
      <c r="AF458" s="10"/>
      <c r="AG458" s="15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6"/>
      <c r="H459" s="1"/>
      <c r="I459" s="1"/>
      <c r="J459" s="1"/>
      <c r="K459" s="1"/>
      <c r="L459" s="1"/>
      <c r="M459" s="1"/>
      <c r="N459" s="1"/>
      <c r="O459" s="1"/>
      <c r="P459" s="1"/>
      <c r="Q459" s="15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6"/>
      <c r="AF459" s="10"/>
      <c r="AG459" s="15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6"/>
      <c r="H460" s="1"/>
      <c r="I460" s="1"/>
      <c r="J460" s="1"/>
      <c r="K460" s="1"/>
      <c r="L460" s="1"/>
      <c r="M460" s="1"/>
      <c r="N460" s="1"/>
      <c r="O460" s="1"/>
      <c r="P460" s="1"/>
      <c r="Q460" s="15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6"/>
      <c r="AF460" s="10"/>
      <c r="AG460" s="15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6"/>
      <c r="H461" s="1"/>
      <c r="I461" s="1"/>
      <c r="J461" s="1"/>
      <c r="K461" s="1"/>
      <c r="L461" s="1"/>
      <c r="M461" s="1"/>
      <c r="N461" s="1"/>
      <c r="O461" s="1"/>
      <c r="P461" s="1"/>
      <c r="Q461" s="15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6"/>
      <c r="AF461" s="10"/>
      <c r="AG461" s="15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6"/>
      <c r="H462" s="1"/>
      <c r="I462" s="1"/>
      <c r="J462" s="1"/>
      <c r="K462" s="1"/>
      <c r="L462" s="1"/>
      <c r="M462" s="1"/>
      <c r="N462" s="1"/>
      <c r="O462" s="1"/>
      <c r="P462" s="1"/>
      <c r="Q462" s="15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6"/>
      <c r="AF462" s="10"/>
      <c r="AG462" s="15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6"/>
      <c r="H463" s="1"/>
      <c r="I463" s="1"/>
      <c r="J463" s="1"/>
      <c r="K463" s="1"/>
      <c r="L463" s="1"/>
      <c r="M463" s="1"/>
      <c r="N463" s="1"/>
      <c r="O463" s="1"/>
      <c r="P463" s="1"/>
      <c r="Q463" s="15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6"/>
      <c r="AF463" s="10"/>
      <c r="AG463" s="15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6"/>
      <c r="H464" s="1"/>
      <c r="I464" s="1"/>
      <c r="J464" s="1"/>
      <c r="K464" s="1"/>
      <c r="L464" s="1"/>
      <c r="M464" s="1"/>
      <c r="N464" s="1"/>
      <c r="O464" s="1"/>
      <c r="P464" s="1"/>
      <c r="Q464" s="15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6"/>
      <c r="AF464" s="10"/>
      <c r="AG464" s="15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6"/>
      <c r="H465" s="1"/>
      <c r="I465" s="1"/>
      <c r="J465" s="1"/>
      <c r="K465" s="1"/>
      <c r="L465" s="1"/>
      <c r="M465" s="1"/>
      <c r="N465" s="1"/>
      <c r="O465" s="1"/>
      <c r="P465" s="1"/>
      <c r="Q465" s="15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6"/>
      <c r="AF465" s="10"/>
      <c r="AG465" s="15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6"/>
      <c r="H466" s="1"/>
      <c r="I466" s="1"/>
      <c r="J466" s="1"/>
      <c r="K466" s="1"/>
      <c r="L466" s="1"/>
      <c r="M466" s="1"/>
      <c r="N466" s="1"/>
      <c r="O466" s="1"/>
      <c r="P466" s="1"/>
      <c r="Q466" s="15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6"/>
      <c r="AF466" s="10"/>
      <c r="AG466" s="15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6"/>
      <c r="H467" s="1"/>
      <c r="I467" s="1"/>
      <c r="J467" s="1"/>
      <c r="K467" s="1"/>
      <c r="L467" s="1"/>
      <c r="M467" s="1"/>
      <c r="N467" s="1"/>
      <c r="O467" s="1"/>
      <c r="P467" s="1"/>
      <c r="Q467" s="15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6"/>
      <c r="AF467" s="10"/>
      <c r="AG467" s="15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6"/>
      <c r="H468" s="1"/>
      <c r="I468" s="1"/>
      <c r="J468" s="1"/>
      <c r="K468" s="1"/>
      <c r="L468" s="1"/>
      <c r="M468" s="1"/>
      <c r="N468" s="1"/>
      <c r="O468" s="1"/>
      <c r="P468" s="1"/>
      <c r="Q468" s="15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6"/>
      <c r="AF468" s="10"/>
      <c r="AG468" s="15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6"/>
      <c r="H469" s="1"/>
      <c r="I469" s="1"/>
      <c r="J469" s="1"/>
      <c r="K469" s="1"/>
      <c r="L469" s="1"/>
      <c r="M469" s="1"/>
      <c r="N469" s="1"/>
      <c r="O469" s="1"/>
      <c r="P469" s="1"/>
      <c r="Q469" s="15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6"/>
      <c r="AF469" s="10"/>
      <c r="AG469" s="15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6"/>
      <c r="H470" s="1"/>
      <c r="I470" s="1"/>
      <c r="J470" s="1"/>
      <c r="K470" s="1"/>
      <c r="L470" s="1"/>
      <c r="M470" s="1"/>
      <c r="N470" s="1"/>
      <c r="O470" s="1"/>
      <c r="P470" s="1"/>
      <c r="Q470" s="15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6"/>
      <c r="AF470" s="10"/>
      <c r="AG470" s="15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6"/>
      <c r="H471" s="1"/>
      <c r="I471" s="1"/>
      <c r="J471" s="1"/>
      <c r="K471" s="1"/>
      <c r="L471" s="1"/>
      <c r="M471" s="1"/>
      <c r="N471" s="1"/>
      <c r="O471" s="1"/>
      <c r="P471" s="1"/>
      <c r="Q471" s="15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6"/>
      <c r="AF471" s="10"/>
      <c r="AG471" s="15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6"/>
      <c r="H472" s="1"/>
      <c r="I472" s="1"/>
      <c r="J472" s="1"/>
      <c r="K472" s="1"/>
      <c r="L472" s="1"/>
      <c r="M472" s="1"/>
      <c r="N472" s="1"/>
      <c r="O472" s="1"/>
      <c r="P472" s="1"/>
      <c r="Q472" s="15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6"/>
      <c r="AF472" s="10"/>
      <c r="AG472" s="15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6"/>
      <c r="H473" s="1"/>
      <c r="I473" s="1"/>
      <c r="J473" s="1"/>
      <c r="K473" s="1"/>
      <c r="L473" s="1"/>
      <c r="M473" s="1"/>
      <c r="N473" s="1"/>
      <c r="O473" s="1"/>
      <c r="P473" s="1"/>
      <c r="Q473" s="15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6"/>
      <c r="AF473" s="10"/>
      <c r="AG473" s="15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6"/>
      <c r="H474" s="1"/>
      <c r="I474" s="1"/>
      <c r="J474" s="1"/>
      <c r="K474" s="1"/>
      <c r="L474" s="1"/>
      <c r="M474" s="1"/>
      <c r="N474" s="1"/>
      <c r="O474" s="1"/>
      <c r="P474" s="1"/>
      <c r="Q474" s="15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6"/>
      <c r="AF474" s="10"/>
      <c r="AG474" s="15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6"/>
      <c r="H475" s="1"/>
      <c r="I475" s="1"/>
      <c r="J475" s="1"/>
      <c r="K475" s="1"/>
      <c r="L475" s="1"/>
      <c r="M475" s="1"/>
      <c r="N475" s="1"/>
      <c r="O475" s="1"/>
      <c r="P475" s="1"/>
      <c r="Q475" s="15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6"/>
      <c r="AF475" s="10"/>
      <c r="AG475" s="15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6"/>
      <c r="H476" s="1"/>
      <c r="I476" s="1"/>
      <c r="J476" s="1"/>
      <c r="K476" s="1"/>
      <c r="L476" s="1"/>
      <c r="M476" s="1"/>
      <c r="N476" s="1"/>
      <c r="O476" s="1"/>
      <c r="P476" s="1"/>
      <c r="Q476" s="15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6"/>
      <c r="AF476" s="10"/>
      <c r="AG476" s="15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6"/>
      <c r="H477" s="1"/>
      <c r="I477" s="1"/>
      <c r="J477" s="1"/>
      <c r="K477" s="1"/>
      <c r="L477" s="1"/>
      <c r="M477" s="1"/>
      <c r="N477" s="1"/>
      <c r="O477" s="1"/>
      <c r="P477" s="1"/>
      <c r="Q477" s="15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6"/>
      <c r="AF477" s="10"/>
      <c r="AG477" s="15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6"/>
      <c r="H478" s="1"/>
      <c r="I478" s="1"/>
      <c r="J478" s="1"/>
      <c r="K478" s="1"/>
      <c r="L478" s="1"/>
      <c r="M478" s="1"/>
      <c r="N478" s="1"/>
      <c r="O478" s="1"/>
      <c r="P478" s="1"/>
      <c r="Q478" s="15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6"/>
      <c r="AF478" s="10"/>
      <c r="AG478" s="15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6"/>
      <c r="H479" s="1"/>
      <c r="I479" s="1"/>
      <c r="J479" s="1"/>
      <c r="K479" s="1"/>
      <c r="L479" s="1"/>
      <c r="M479" s="1"/>
      <c r="N479" s="1"/>
      <c r="O479" s="1"/>
      <c r="P479" s="1"/>
      <c r="Q479" s="15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6"/>
      <c r="AF479" s="10"/>
      <c r="AG479" s="15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6"/>
      <c r="H480" s="1"/>
      <c r="I480" s="1"/>
      <c r="J480" s="1"/>
      <c r="K480" s="1"/>
      <c r="L480" s="1"/>
      <c r="M480" s="1"/>
      <c r="N480" s="1"/>
      <c r="O480" s="1"/>
      <c r="P480" s="1"/>
      <c r="Q480" s="15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6"/>
      <c r="AF480" s="10"/>
      <c r="AG480" s="15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6"/>
      <c r="H481" s="1"/>
      <c r="I481" s="1"/>
      <c r="J481" s="1"/>
      <c r="K481" s="1"/>
      <c r="L481" s="1"/>
      <c r="M481" s="1"/>
      <c r="N481" s="1"/>
      <c r="O481" s="1"/>
      <c r="P481" s="1"/>
      <c r="Q481" s="15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6"/>
      <c r="AF481" s="10"/>
      <c r="AG481" s="15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6"/>
      <c r="H482" s="1"/>
      <c r="I482" s="1"/>
      <c r="J482" s="1"/>
      <c r="K482" s="1"/>
      <c r="L482" s="1"/>
      <c r="M482" s="1"/>
      <c r="N482" s="1"/>
      <c r="O482" s="1"/>
      <c r="P482" s="1"/>
      <c r="Q482" s="15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6"/>
      <c r="AF482" s="10"/>
      <c r="AG482" s="15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6"/>
      <c r="H483" s="1"/>
      <c r="I483" s="1"/>
      <c r="J483" s="1"/>
      <c r="K483" s="1"/>
      <c r="L483" s="1"/>
      <c r="M483" s="1"/>
      <c r="N483" s="1"/>
      <c r="O483" s="1"/>
      <c r="P483" s="1"/>
      <c r="Q483" s="15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6"/>
      <c r="AF483" s="10"/>
      <c r="AG483" s="15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6"/>
      <c r="H484" s="1"/>
      <c r="I484" s="1"/>
      <c r="J484" s="1"/>
      <c r="K484" s="1"/>
      <c r="L484" s="1"/>
      <c r="M484" s="1"/>
      <c r="N484" s="1"/>
      <c r="O484" s="1"/>
      <c r="P484" s="1"/>
      <c r="Q484" s="15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6"/>
      <c r="AF484" s="10"/>
      <c r="AG484" s="15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6"/>
      <c r="H485" s="1"/>
      <c r="I485" s="1"/>
      <c r="J485" s="1"/>
      <c r="K485" s="1"/>
      <c r="L485" s="1"/>
      <c r="M485" s="1"/>
      <c r="N485" s="1"/>
      <c r="O485" s="1"/>
      <c r="P485" s="1"/>
      <c r="Q485" s="15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6"/>
      <c r="AF485" s="10"/>
      <c r="AG485" s="15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6"/>
      <c r="H486" s="1"/>
      <c r="I486" s="1"/>
      <c r="J486" s="1"/>
      <c r="K486" s="1"/>
      <c r="L486" s="1"/>
      <c r="M486" s="1"/>
      <c r="N486" s="1"/>
      <c r="O486" s="1"/>
      <c r="P486" s="1"/>
      <c r="Q486" s="15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6"/>
      <c r="AF486" s="10"/>
      <c r="AG486" s="15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6"/>
      <c r="H487" s="1"/>
      <c r="I487" s="1"/>
      <c r="J487" s="1"/>
      <c r="K487" s="1"/>
      <c r="L487" s="1"/>
      <c r="M487" s="1"/>
      <c r="N487" s="1"/>
      <c r="O487" s="1"/>
      <c r="P487" s="1"/>
      <c r="Q487" s="15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6"/>
      <c r="AF487" s="10"/>
      <c r="AG487" s="15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6"/>
      <c r="H488" s="1"/>
      <c r="I488" s="1"/>
      <c r="J488" s="1"/>
      <c r="K488" s="1"/>
      <c r="L488" s="1"/>
      <c r="M488" s="1"/>
      <c r="N488" s="1"/>
      <c r="O488" s="1"/>
      <c r="P488" s="1"/>
      <c r="Q488" s="15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6"/>
      <c r="AF488" s="10"/>
      <c r="AG488" s="15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6"/>
      <c r="H489" s="1"/>
      <c r="I489" s="1"/>
      <c r="J489" s="1"/>
      <c r="K489" s="1"/>
      <c r="L489" s="1"/>
      <c r="M489" s="1"/>
      <c r="N489" s="1"/>
      <c r="O489" s="1"/>
      <c r="P489" s="1"/>
      <c r="Q489" s="15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6"/>
      <c r="AF489" s="10"/>
      <c r="AG489" s="15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6"/>
      <c r="H490" s="1"/>
      <c r="I490" s="1"/>
      <c r="J490" s="1"/>
      <c r="K490" s="1"/>
      <c r="L490" s="1"/>
      <c r="M490" s="1"/>
      <c r="N490" s="1"/>
      <c r="O490" s="1"/>
      <c r="P490" s="1"/>
      <c r="Q490" s="15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6"/>
      <c r="AF490" s="10"/>
      <c r="AG490" s="15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6"/>
      <c r="H491" s="1"/>
      <c r="I491" s="1"/>
      <c r="J491" s="1"/>
      <c r="K491" s="1"/>
      <c r="L491" s="1"/>
      <c r="M491" s="1"/>
      <c r="N491" s="1"/>
      <c r="O491" s="1"/>
      <c r="P491" s="1"/>
      <c r="Q491" s="15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6"/>
      <c r="AF491" s="10"/>
      <c r="AG491" s="15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6"/>
      <c r="H492" s="1"/>
      <c r="I492" s="1"/>
      <c r="J492" s="1"/>
      <c r="K492" s="1"/>
      <c r="L492" s="1"/>
      <c r="M492" s="1"/>
      <c r="N492" s="1"/>
      <c r="O492" s="1"/>
      <c r="P492" s="1"/>
      <c r="Q492" s="15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6"/>
      <c r="AF492" s="10"/>
      <c r="AG492" s="15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6"/>
      <c r="H493" s="1"/>
      <c r="I493" s="1"/>
      <c r="J493" s="1"/>
      <c r="K493" s="1"/>
      <c r="L493" s="1"/>
      <c r="M493" s="1"/>
      <c r="N493" s="1"/>
      <c r="O493" s="1"/>
      <c r="P493" s="1"/>
      <c r="Q493" s="15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6"/>
      <c r="AF493" s="10"/>
      <c r="AG493" s="15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</sheetData>
  <autoFilter ref="A3:AH59" xr:uid="{00000000-0009-0000-0000-000000000000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2024-10-14T13:01:17Z</dcterms:created>
  <dcterms:modified xsi:type="dcterms:W3CDTF">2024-10-15T09:28:55Z</dcterms:modified>
</cp:coreProperties>
</file>