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0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X366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X328" i="1"/>
  <c r="X332" i="1" s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W320" i="1" s="1"/>
  <c r="N316" i="1"/>
  <c r="V313" i="1"/>
  <c r="V312" i="1"/>
  <c r="X311" i="1"/>
  <c r="X312" i="1" s="1"/>
  <c r="W311" i="1"/>
  <c r="N311" i="1"/>
  <c r="V309" i="1"/>
  <c r="V308" i="1"/>
  <c r="W307" i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W299" i="1" s="1"/>
  <c r="N292" i="1"/>
  <c r="W291" i="1"/>
  <c r="N291" i="1"/>
  <c r="V287" i="1"/>
  <c r="V286" i="1"/>
  <c r="W285" i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X275" i="1"/>
  <c r="X278" i="1" s="1"/>
  <c r="W275" i="1"/>
  <c r="W278" i="1" s="1"/>
  <c r="N275" i="1"/>
  <c r="V273" i="1"/>
  <c r="X272" i="1"/>
  <c r="V272" i="1"/>
  <c r="X271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W262" i="1" s="1"/>
  <c r="N255" i="1"/>
  <c r="V252" i="1"/>
  <c r="V251" i="1"/>
  <c r="X250" i="1"/>
  <c r="W250" i="1"/>
  <c r="N250" i="1"/>
  <c r="W249" i="1"/>
  <c r="X249" i="1" s="1"/>
  <c r="N249" i="1"/>
  <c r="W248" i="1"/>
  <c r="N248" i="1"/>
  <c r="V246" i="1"/>
  <c r="V245" i="1"/>
  <c r="W244" i="1"/>
  <c r="X244" i="1" s="1"/>
  <c r="X243" i="1"/>
  <c r="W243" i="1"/>
  <c r="N243" i="1"/>
  <c r="W242" i="1"/>
  <c r="X242" i="1" s="1"/>
  <c r="X241" i="1"/>
  <c r="W241" i="1"/>
  <c r="V239" i="1"/>
  <c r="V238" i="1"/>
  <c r="X237" i="1"/>
  <c r="W237" i="1"/>
  <c r="N237" i="1"/>
  <c r="W236" i="1"/>
  <c r="X236" i="1" s="1"/>
  <c r="N236" i="1"/>
  <c r="W235" i="1"/>
  <c r="N235" i="1"/>
  <c r="V233" i="1"/>
  <c r="V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X225" i="1"/>
  <c r="X232" i="1" s="1"/>
  <c r="W225" i="1"/>
  <c r="W233" i="1" s="1"/>
  <c r="N225" i="1"/>
  <c r="V223" i="1"/>
  <c r="X222" i="1"/>
  <c r="V222" i="1"/>
  <c r="X221" i="1"/>
  <c r="W221" i="1"/>
  <c r="N221" i="1"/>
  <c r="W220" i="1"/>
  <c r="X220" i="1" s="1"/>
  <c r="N220" i="1"/>
  <c r="W219" i="1"/>
  <c r="X219" i="1" s="1"/>
  <c r="N219" i="1"/>
  <c r="X218" i="1"/>
  <c r="W218" i="1"/>
  <c r="N218" i="1"/>
  <c r="W216" i="1"/>
  <c r="V216" i="1"/>
  <c r="W215" i="1"/>
  <c r="V215" i="1"/>
  <c r="X214" i="1"/>
  <c r="X215" i="1" s="1"/>
  <c r="W214" i="1"/>
  <c r="N214" i="1"/>
  <c r="V212" i="1"/>
  <c r="V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W197" i="1"/>
  <c r="X197" i="1" s="1"/>
  <c r="N197" i="1"/>
  <c r="W196" i="1"/>
  <c r="W212" i="1" s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W176" i="1"/>
  <c r="X176" i="1" s="1"/>
  <c r="X175" i="1"/>
  <c r="W175" i="1"/>
  <c r="N175" i="1"/>
  <c r="X174" i="1"/>
  <c r="W174" i="1"/>
  <c r="N174" i="1"/>
  <c r="W173" i="1"/>
  <c r="X173" i="1" s="1"/>
  <c r="X172" i="1"/>
  <c r="W172" i="1"/>
  <c r="N172" i="1"/>
  <c r="W171" i="1"/>
  <c r="W187" i="1" s="1"/>
  <c r="W170" i="1"/>
  <c r="X170" i="1" s="1"/>
  <c r="N170" i="1"/>
  <c r="V168" i="1"/>
  <c r="V167" i="1"/>
  <c r="W166" i="1"/>
  <c r="X166" i="1" s="1"/>
  <c r="N166" i="1"/>
  <c r="X165" i="1"/>
  <c r="W165" i="1"/>
  <c r="N165" i="1"/>
  <c r="X164" i="1"/>
  <c r="W164" i="1"/>
  <c r="W167" i="1" s="1"/>
  <c r="N164" i="1"/>
  <c r="W163" i="1"/>
  <c r="X163" i="1" s="1"/>
  <c r="N163" i="1"/>
  <c r="V161" i="1"/>
  <c r="V160" i="1"/>
  <c r="W159" i="1"/>
  <c r="X159" i="1" s="1"/>
  <c r="N159" i="1"/>
  <c r="W158" i="1"/>
  <c r="W156" i="1"/>
  <c r="V156" i="1"/>
  <c r="V155" i="1"/>
  <c r="X154" i="1"/>
  <c r="W154" i="1"/>
  <c r="N154" i="1"/>
  <c r="X153" i="1"/>
  <c r="X155" i="1" s="1"/>
  <c r="W153" i="1"/>
  <c r="N153" i="1"/>
  <c r="V150" i="1"/>
  <c r="V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W142" i="1"/>
  <c r="H466" i="1" s="1"/>
  <c r="N142" i="1"/>
  <c r="X141" i="1"/>
  <c r="W141" i="1"/>
  <c r="W149" i="1" s="1"/>
  <c r="N141" i="1"/>
  <c r="V138" i="1"/>
  <c r="W137" i="1"/>
  <c r="V137" i="1"/>
  <c r="X136" i="1"/>
  <c r="W136" i="1"/>
  <c r="N136" i="1"/>
  <c r="X135" i="1"/>
  <c r="W135" i="1"/>
  <c r="N135" i="1"/>
  <c r="X134" i="1"/>
  <c r="X137" i="1" s="1"/>
  <c r="W134" i="1"/>
  <c r="G466" i="1" s="1"/>
  <c r="N134" i="1"/>
  <c r="V130" i="1"/>
  <c r="V129" i="1"/>
  <c r="W128" i="1"/>
  <c r="X128" i="1" s="1"/>
  <c r="N128" i="1"/>
  <c r="W127" i="1"/>
  <c r="X127" i="1" s="1"/>
  <c r="N127" i="1"/>
  <c r="X126" i="1"/>
  <c r="X129" i="1" s="1"/>
  <c r="W126" i="1"/>
  <c r="N126" i="1"/>
  <c r="V123" i="1"/>
  <c r="V122" i="1"/>
  <c r="X121" i="1"/>
  <c r="W121" i="1"/>
  <c r="X120" i="1"/>
  <c r="W120" i="1"/>
  <c r="N120" i="1"/>
  <c r="X119" i="1"/>
  <c r="W119" i="1"/>
  <c r="W118" i="1"/>
  <c r="W122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X110" i="1"/>
  <c r="W110" i="1"/>
  <c r="W109" i="1"/>
  <c r="X109" i="1" s="1"/>
  <c r="X108" i="1"/>
  <c r="W108" i="1"/>
  <c r="N108" i="1"/>
  <c r="X107" i="1"/>
  <c r="W107" i="1"/>
  <c r="N107" i="1"/>
  <c r="W106" i="1"/>
  <c r="X106" i="1" s="1"/>
  <c r="X105" i="1"/>
  <c r="W105" i="1"/>
  <c r="W115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N93" i="1"/>
  <c r="X92" i="1"/>
  <c r="X102" i="1" s="1"/>
  <c r="W92" i="1"/>
  <c r="W102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W90" i="1" s="1"/>
  <c r="X83" i="1"/>
  <c r="W83" i="1"/>
  <c r="N83" i="1"/>
  <c r="X82" i="1"/>
  <c r="W82" i="1"/>
  <c r="W89" i="1" s="1"/>
  <c r="V80" i="1"/>
  <c r="V79" i="1"/>
  <c r="W78" i="1"/>
  <c r="X78" i="1" s="1"/>
  <c r="N78" i="1"/>
  <c r="X77" i="1"/>
  <c r="W77" i="1"/>
  <c r="N77" i="1"/>
  <c r="X76" i="1"/>
  <c r="W76" i="1"/>
  <c r="N76" i="1"/>
  <c r="X75" i="1"/>
  <c r="W75" i="1"/>
  <c r="N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N66" i="1"/>
  <c r="X65" i="1"/>
  <c r="W65" i="1"/>
  <c r="N65" i="1"/>
  <c r="X64" i="1"/>
  <c r="W64" i="1"/>
  <c r="N64" i="1"/>
  <c r="W63" i="1"/>
  <c r="E466" i="1" s="1"/>
  <c r="V60" i="1"/>
  <c r="V59" i="1"/>
  <c r="X58" i="1"/>
  <c r="W58" i="1"/>
  <c r="X57" i="1"/>
  <c r="W57" i="1"/>
  <c r="N57" i="1"/>
  <c r="W56" i="1"/>
  <c r="W60" i="1" s="1"/>
  <c r="N56" i="1"/>
  <c r="X55" i="1"/>
  <c r="W55" i="1"/>
  <c r="W52" i="1"/>
  <c r="V52" i="1"/>
  <c r="V51" i="1"/>
  <c r="W50" i="1"/>
  <c r="X50" i="1" s="1"/>
  <c r="N50" i="1"/>
  <c r="X49" i="1"/>
  <c r="X51" i="1" s="1"/>
  <c r="W49" i="1"/>
  <c r="C466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56" i="1" s="1"/>
  <c r="V23" i="1"/>
  <c r="W22" i="1"/>
  <c r="W458" i="1" s="1"/>
  <c r="N22" i="1"/>
  <c r="H10" i="1"/>
  <c r="A9" i="1"/>
  <c r="J9" i="1" s="1"/>
  <c r="D7" i="1"/>
  <c r="O6" i="1"/>
  <c r="N2" i="1"/>
  <c r="X114" i="1" l="1"/>
  <c r="W114" i="1"/>
  <c r="A10" i="1"/>
  <c r="W188" i="1"/>
  <c r="W308" i="1"/>
  <c r="W309" i="1"/>
  <c r="X422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79" i="1" s="1"/>
  <c r="X84" i="1"/>
  <c r="X89" i="1" s="1"/>
  <c r="W103" i="1"/>
  <c r="X118" i="1"/>
  <c r="X122" i="1" s="1"/>
  <c r="I466" i="1"/>
  <c r="W155" i="1"/>
  <c r="W161" i="1"/>
  <c r="W160" i="1"/>
  <c r="X167" i="1"/>
  <c r="W168" i="1"/>
  <c r="X171" i="1"/>
  <c r="W232" i="1"/>
  <c r="W238" i="1"/>
  <c r="X255" i="1"/>
  <c r="X262" i="1" s="1"/>
  <c r="W267" i="1"/>
  <c r="W268" i="1"/>
  <c r="X265" i="1"/>
  <c r="X267" i="1" s="1"/>
  <c r="W272" i="1"/>
  <c r="W273" i="1"/>
  <c r="X292" i="1"/>
  <c r="X307" i="1"/>
  <c r="X308" i="1" s="1"/>
  <c r="X316" i="1"/>
  <c r="X320" i="1" s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L466" i="1"/>
  <c r="W263" i="1"/>
  <c r="W287" i="1"/>
  <c r="X285" i="1"/>
  <c r="X286" i="1" s="1"/>
  <c r="W304" i="1"/>
  <c r="W305" i="1"/>
  <c r="X302" i="1"/>
  <c r="X304" i="1" s="1"/>
  <c r="W337" i="1"/>
  <c r="X335" i="1"/>
  <c r="X336" i="1" s="1"/>
  <c r="D466" i="1"/>
  <c r="V460" i="1"/>
  <c r="W24" i="1"/>
  <c r="W80" i="1"/>
  <c r="W138" i="1"/>
  <c r="W193" i="1"/>
  <c r="W192" i="1"/>
  <c r="J466" i="1"/>
  <c r="W211" i="1"/>
  <c r="X196" i="1"/>
  <c r="X211" i="1" s="1"/>
  <c r="W222" i="1"/>
  <c r="W245" i="1"/>
  <c r="W251" i="1"/>
  <c r="W283" i="1"/>
  <c r="X281" i="1"/>
  <c r="X282" i="1" s="1"/>
  <c r="W286" i="1"/>
  <c r="W300" i="1"/>
  <c r="N466" i="1"/>
  <c r="X291" i="1"/>
  <c r="X299" i="1" s="1"/>
  <c r="W312" i="1"/>
  <c r="W313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M466" i="1"/>
  <c r="B466" i="1"/>
  <c r="W457" i="1"/>
  <c r="W459" i="1" s="1"/>
  <c r="W59" i="1"/>
  <c r="W246" i="1"/>
  <c r="O466" i="1"/>
  <c r="W321" i="1"/>
  <c r="H9" i="1"/>
  <c r="W23" i="1"/>
  <c r="W79" i="1"/>
  <c r="F466" i="1"/>
  <c r="W130" i="1"/>
  <c r="W129" i="1"/>
  <c r="X142" i="1"/>
  <c r="X149" i="1" s="1"/>
  <c r="W150" i="1"/>
  <c r="X187" i="1"/>
  <c r="X245" i="1"/>
  <c r="W279" i="1"/>
  <c r="X359" i="1"/>
  <c r="W360" i="1"/>
  <c r="X390" i="1"/>
  <c r="W422" i="1"/>
  <c r="X434" i="1"/>
  <c r="W444" i="1"/>
  <c r="Q466" i="1"/>
  <c r="W223" i="1"/>
  <c r="W239" i="1"/>
  <c r="W252" i="1"/>
  <c r="W367" i="1"/>
  <c r="W390" i="1"/>
  <c r="W408" i="1"/>
  <c r="W445" i="1"/>
  <c r="X158" i="1"/>
  <c r="X160" i="1" s="1"/>
  <c r="X190" i="1"/>
  <c r="X192" i="1" s="1"/>
  <c r="X235" i="1"/>
  <c r="X238" i="1" s="1"/>
  <c r="X248" i="1"/>
  <c r="X251" i="1" s="1"/>
  <c r="X425" i="1"/>
  <c r="X427" i="1" s="1"/>
  <c r="X442" i="1"/>
  <c r="X444" i="1" s="1"/>
  <c r="W456" i="1" l="1"/>
  <c r="X461" i="1"/>
  <c r="W460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<sst xmlns="http://schemas.openxmlformats.org/spreadsheetml/2006/main" count="1912" uniqueCount="649">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</sst>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/>
      <c r="I5" s="334"/>
      <c r="J5" s="334"/>
      <c r="K5" s="334"/>
      <c r="L5" s="335"/>
      <c r="N5" s="24" t="s">
        <v>10</v>
      </c>
      <c r="O5" s="533">
        <v>45246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Четверг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0.54166666666666663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0</v>
      </c>
      <c r="W80" s="306">
        <f>IFERROR(SUM(W63:W78),"0")</f>
        <v>0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0</v>
      </c>
      <c r="W103" s="306">
        <f>IFERROR(SUM(W92:W101),"0")</f>
        <v>0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0</v>
      </c>
      <c r="W114" s="306">
        <f>IFERROR(W105/H105,"0")+IFERROR(W106/H106,"0")+IFERROR(W107/H107,"0")+IFERROR(W108/H108,"0")+IFERROR(W109/H109,"0")+IFERROR(W110/H110,"0")+IFERROR(W111/H111,"0")+IFERROR(W112/H112,"0")+IFERROR(W113/H113,"0")</f>
        <v>0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0</v>
      </c>
      <c r="W115" s="306">
        <f>IFERROR(SUM(W105:W113),"0")</f>
        <v>0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0</v>
      </c>
      <c r="W118" s="305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0</v>
      </c>
      <c r="W123" s="306">
        <f>IFERROR(SUM(W117:W121),"0")</f>
        <v>0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0</v>
      </c>
      <c r="W126" s="305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0</v>
      </c>
      <c r="W129" s="306">
        <f>IFERROR(W126/H126,"0")+IFERROR(W127/H127,"0")+IFERROR(W128/H128,"0")</f>
        <v>0</v>
      </c>
      <c r="X129" s="306">
        <f>IFERROR(IF(X126="",0,X126),"0")+IFERROR(IF(X127="",0,X127),"0")+IFERROR(IF(X128="",0,X128),"0")</f>
        <v>0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0</v>
      </c>
      <c r="W130" s="306">
        <f>IFERROR(SUM(W126:W128),"0")</f>
        <v>0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0</v>
      </c>
      <c r="W150" s="306">
        <f>IFERROR(SUM(W141:W148),"0")</f>
        <v>0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0</v>
      </c>
      <c r="W163" s="30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0</v>
      </c>
      <c r="W168" s="306">
        <f>IFERROR(SUM(W163:W166),"0")</f>
        <v>0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0</v>
      </c>
      <c r="W171" s="305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0</v>
      </c>
      <c r="W188" s="306">
        <f>IFERROR(SUM(W170:W186),"0")</f>
        <v>0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0</v>
      </c>
      <c r="W193" s="306">
        <f>IFERROR(SUM(W190:W191),"0")</f>
        <v>0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0</v>
      </c>
      <c r="W196" s="305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0</v>
      </c>
      <c r="W212" s="306">
        <f>IFERROR(SUM(W196:W210),"0")</f>
        <v>0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0</v>
      </c>
      <c r="W218" s="305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0</v>
      </c>
      <c r="W222" s="306">
        <f>IFERROR(W218/H218,"0")+IFERROR(W219/H219,"0")+IFERROR(W220/H220,"0")+IFERROR(W221/H221,"0")</f>
        <v>0</v>
      </c>
      <c r="X222" s="306">
        <f>IFERROR(IF(X218="",0,X218),"0")+IFERROR(IF(X219="",0,X219),"0")+IFERROR(IF(X220="",0,X220),"0")+IFERROR(IF(X221="",0,X221),"0")</f>
        <v>0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0</v>
      </c>
      <c r="W223" s="306">
        <f>IFERROR(SUM(W218:W221),"0")</f>
        <v>0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0</v>
      </c>
      <c r="W225" s="305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0</v>
      </c>
      <c r="W232" s="306">
        <f>IFERROR(W225/H225,"0")+IFERROR(W226/H226,"0")+IFERROR(W227/H227,"0")+IFERROR(W228/H228,"0")+IFERROR(W229/H229,"0")+IFERROR(W230/H230,"0")+IFERROR(W231/H231,"0")</f>
        <v>0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0</v>
      </c>
      <c r="W233" s="306">
        <f>IFERROR(SUM(W225:W231),"0")</f>
        <v>0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0</v>
      </c>
      <c r="W235" s="305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0</v>
      </c>
      <c r="W238" s="306">
        <f>IFERROR(W235/H235,"0")+IFERROR(W236/H236,"0")+IFERROR(W237/H237,"0")</f>
        <v>0</v>
      </c>
      <c r="X238" s="306">
        <f>IFERROR(IF(X235="",0,X235),"0")+IFERROR(IF(X236="",0,X236),"0")+IFERROR(IF(X237="",0,X237),"0")</f>
        <v>0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0</v>
      </c>
      <c r="W239" s="306">
        <f>IFERROR(SUM(W235:W237),"0")</f>
        <v>0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8300</v>
      </c>
      <c r="W291" s="305">
        <f t="shared" ref="W291:W298" si="14">IFERROR(IF(V291="",0,CEILING((V291/$H291),1)*$H291),"")</f>
        <v>8310</v>
      </c>
      <c r="X291" s="36">
        <f>IFERROR(IF(W291=0,"",ROUNDUP(W291/H291,0)*0.02175),"")</f>
        <v>12.049499999999998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553.33333333333337</v>
      </c>
      <c r="W299" s="306">
        <f>IFERROR(W291/H291,"0")+IFERROR(W292/H292,"0")+IFERROR(W293/H293,"0")+IFERROR(W294/H294,"0")+IFERROR(W295/H295,"0")+IFERROR(W296/H296,"0")+IFERROR(W297/H297,"0")+IFERROR(W298/H298,"0")</f>
        <v>554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12.049499999999998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8300</v>
      </c>
      <c r="W300" s="306">
        <f>IFERROR(SUM(W291:W298),"0")</f>
        <v>8310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7000</v>
      </c>
      <c r="W302" s="305">
        <f>IFERROR(IF(V302="",0,CEILING((V302/$H302),1)*$H302),"")</f>
        <v>7005</v>
      </c>
      <c r="X302" s="36">
        <f>IFERROR(IF(W302=0,"",ROUNDUP(W302/H302,0)*0.02175),"")</f>
        <v>10.157249999999999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466.66666666666669</v>
      </c>
      <c r="W304" s="306">
        <f>IFERROR(W302/H302,"0")+IFERROR(W303/H303,"0")</f>
        <v>467</v>
      </c>
      <c r="X304" s="306">
        <f>IFERROR(IF(X302="",0,X302),"0")+IFERROR(IF(X303="",0,X303),"0")</f>
        <v>10.157249999999999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7000</v>
      </c>
      <c r="W305" s="306">
        <f>IFERROR(SUM(W302:W303),"0")</f>
        <v>7005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0</v>
      </c>
      <c r="W360" s="306">
        <f>IFERROR(SUM(W346:W358),"0")</f>
        <v>0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0</v>
      </c>
      <c r="W409" s="306">
        <f>IFERROR(SUM(W399:W407),"0")</f>
        <v>0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0</v>
      </c>
      <c r="W411" s="305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0</v>
      </c>
      <c r="W413" s="306">
        <f>IFERROR(W411/H411,"0")+IFERROR(W412/H412,"0")</f>
        <v>0</v>
      </c>
      <c r="X413" s="306">
        <f>IFERROR(IF(X411="",0,X411),"0")+IFERROR(IF(X412="",0,X412),"0")</f>
        <v>0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0</v>
      </c>
      <c r="W414" s="306">
        <f>IFERROR(SUM(W411:W412),"0")</f>
        <v>0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15300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15315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15789.6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15805.080000000002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22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22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16339.6</v>
      </c>
      <c r="W459" s="306">
        <f>GrossWeightTotalR+PalletQtyTotalR*25</f>
        <v>16355.080000000002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1020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1021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22.20675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6" s="46">
        <f>IFERROR(W126*1,"0")+IFERROR(W127*1,"0")+IFERROR(W128*1,"0")</f>
        <v>0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0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0</v>
      </c>
      <c r="K466" s="302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15315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2023-11-14T10:02:35Z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