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2" l="1"/>
  <c r="V457" i="2"/>
  <c r="V455" i="2"/>
  <c r="V454" i="2"/>
  <c r="W453" i="2"/>
  <c r="T466" i="2" s="1"/>
  <c r="N453" i="2"/>
  <c r="V450" i="2"/>
  <c r="V449" i="2"/>
  <c r="W448" i="2"/>
  <c r="X448" i="2" s="1"/>
  <c r="W447" i="2"/>
  <c r="W450" i="2" s="1"/>
  <c r="V445" i="2"/>
  <c r="V444" i="2"/>
  <c r="W443" i="2"/>
  <c r="X443" i="2" s="1"/>
  <c r="X442" i="2"/>
  <c r="W442" i="2"/>
  <c r="W444" i="2" s="1"/>
  <c r="V440" i="2"/>
  <c r="V439" i="2"/>
  <c r="X438" i="2"/>
  <c r="W438" i="2"/>
  <c r="W437" i="2"/>
  <c r="X437" i="2" s="1"/>
  <c r="X439" i="2" s="1"/>
  <c r="V435" i="2"/>
  <c r="V434" i="2"/>
  <c r="W433" i="2"/>
  <c r="X433" i="2" s="1"/>
  <c r="W432" i="2"/>
  <c r="V428" i="2"/>
  <c r="V427" i="2"/>
  <c r="W426" i="2"/>
  <c r="X426" i="2" s="1"/>
  <c r="N426" i="2"/>
  <c r="W425" i="2"/>
  <c r="X425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X416" i="2" s="1"/>
  <c r="N416" i="2"/>
  <c r="V414" i="2"/>
  <c r="V413" i="2"/>
  <c r="W412" i="2"/>
  <c r="X412" i="2" s="1"/>
  <c r="N412" i="2"/>
  <c r="W411" i="2"/>
  <c r="X411" i="2" s="1"/>
  <c r="N411" i="2"/>
  <c r="V409" i="2"/>
  <c r="V408" i="2"/>
  <c r="W407" i="2"/>
  <c r="X407" i="2" s="1"/>
  <c r="N407" i="2"/>
  <c r="W406" i="2"/>
  <c r="X406" i="2" s="1"/>
  <c r="N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V395" i="2"/>
  <c r="V394" i="2"/>
  <c r="W393" i="2"/>
  <c r="X393" i="2" s="1"/>
  <c r="X394" i="2" s="1"/>
  <c r="N393" i="2"/>
  <c r="V391" i="2"/>
  <c r="V390" i="2"/>
  <c r="W389" i="2"/>
  <c r="X389" i="2" s="1"/>
  <c r="N389" i="2"/>
  <c r="W388" i="2"/>
  <c r="X388" i="2" s="1"/>
  <c r="N388" i="2"/>
  <c r="W387" i="2"/>
  <c r="X387" i="2" s="1"/>
  <c r="N387" i="2"/>
  <c r="X386" i="2"/>
  <c r="W386" i="2"/>
  <c r="X385" i="2"/>
  <c r="W385" i="2"/>
  <c r="N385" i="2"/>
  <c r="W384" i="2"/>
  <c r="N384" i="2"/>
  <c r="W383" i="2"/>
  <c r="X383" i="2" s="1"/>
  <c r="N383" i="2"/>
  <c r="V381" i="2"/>
  <c r="V380" i="2"/>
  <c r="W379" i="2"/>
  <c r="X379" i="2" s="1"/>
  <c r="N379" i="2"/>
  <c r="W378" i="2"/>
  <c r="N378" i="2"/>
  <c r="V375" i="2"/>
  <c r="V374" i="2"/>
  <c r="W373" i="2"/>
  <c r="W374" i="2" s="1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W363" i="2"/>
  <c r="X363" i="2" s="1"/>
  <c r="N363" i="2"/>
  <c r="W362" i="2"/>
  <c r="W367" i="2" s="1"/>
  <c r="N362" i="2"/>
  <c r="V360" i="2"/>
  <c r="V359" i="2"/>
  <c r="W358" i="2"/>
  <c r="X358" i="2" s="1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N346" i="2"/>
  <c r="V344" i="2"/>
  <c r="V343" i="2"/>
  <c r="W342" i="2"/>
  <c r="X342" i="2" s="1"/>
  <c r="N342" i="2"/>
  <c r="W341" i="2"/>
  <c r="W344" i="2" s="1"/>
  <c r="N341" i="2"/>
  <c r="V337" i="2"/>
  <c r="V336" i="2"/>
  <c r="W335" i="2"/>
  <c r="W337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N328" i="2"/>
  <c r="V326" i="2"/>
  <c r="V325" i="2"/>
  <c r="W324" i="2"/>
  <c r="X324" i="2" s="1"/>
  <c r="N324" i="2"/>
  <c r="W323" i="2"/>
  <c r="W326" i="2" s="1"/>
  <c r="N323" i="2"/>
  <c r="V321" i="2"/>
  <c r="V320" i="2"/>
  <c r="W319" i="2"/>
  <c r="X319" i="2" s="1"/>
  <c r="N319" i="2"/>
  <c r="X318" i="2"/>
  <c r="W318" i="2"/>
  <c r="N318" i="2"/>
  <c r="W317" i="2"/>
  <c r="N317" i="2"/>
  <c r="W316" i="2"/>
  <c r="X316" i="2" s="1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X303" i="2" s="1"/>
  <c r="N303" i="2"/>
  <c r="W302" i="2"/>
  <c r="X302" i="2" s="1"/>
  <c r="X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N291" i="2"/>
  <c r="V287" i="2"/>
  <c r="V286" i="2"/>
  <c r="W285" i="2"/>
  <c r="W287" i="2" s="1"/>
  <c r="N285" i="2"/>
  <c r="V283" i="2"/>
  <c r="V282" i="2"/>
  <c r="W281" i="2"/>
  <c r="X281" i="2" s="1"/>
  <c r="X282" i="2" s="1"/>
  <c r="N281" i="2"/>
  <c r="V279" i="2"/>
  <c r="V278" i="2"/>
  <c r="W277" i="2"/>
  <c r="X277" i="2" s="1"/>
  <c r="W276" i="2"/>
  <c r="X276" i="2" s="1"/>
  <c r="N276" i="2"/>
  <c r="W275" i="2"/>
  <c r="W278" i="2" s="1"/>
  <c r="N275" i="2"/>
  <c r="V273" i="2"/>
  <c r="V272" i="2"/>
  <c r="W271" i="2"/>
  <c r="W273" i="2" s="1"/>
  <c r="N271" i="2"/>
  <c r="V268" i="2"/>
  <c r="V267" i="2"/>
  <c r="W266" i="2"/>
  <c r="X266" i="2" s="1"/>
  <c r="N266" i="2"/>
  <c r="W265" i="2"/>
  <c r="N265" i="2"/>
  <c r="V263" i="2"/>
  <c r="V262" i="2"/>
  <c r="W261" i="2"/>
  <c r="X261" i="2" s="1"/>
  <c r="N261" i="2"/>
  <c r="W260" i="2"/>
  <c r="X260" i="2" s="1"/>
  <c r="N260" i="2"/>
  <c r="X259" i="2"/>
  <c r="W259" i="2"/>
  <c r="N259" i="2"/>
  <c r="W258" i="2"/>
  <c r="X258" i="2" s="1"/>
  <c r="N258" i="2"/>
  <c r="W257" i="2"/>
  <c r="X257" i="2" s="1"/>
  <c r="W256" i="2"/>
  <c r="X256" i="2" s="1"/>
  <c r="N256" i="2"/>
  <c r="W255" i="2"/>
  <c r="N255" i="2"/>
  <c r="V252" i="2"/>
  <c r="V251" i="2"/>
  <c r="W250" i="2"/>
  <c r="X250" i="2" s="1"/>
  <c r="N250" i="2"/>
  <c r="W249" i="2"/>
  <c r="X249" i="2" s="1"/>
  <c r="N249" i="2"/>
  <c r="W248" i="2"/>
  <c r="X248" i="2" s="1"/>
  <c r="N248" i="2"/>
  <c r="V246" i="2"/>
  <c r="V245" i="2"/>
  <c r="W244" i="2"/>
  <c r="X244" i="2" s="1"/>
  <c r="W243" i="2"/>
  <c r="X243" i="2" s="1"/>
  <c r="N243" i="2"/>
  <c r="W242" i="2"/>
  <c r="X242" i="2" s="1"/>
  <c r="W241" i="2"/>
  <c r="W246" i="2" s="1"/>
  <c r="V239" i="2"/>
  <c r="V238" i="2"/>
  <c r="W237" i="2"/>
  <c r="X237" i="2" s="1"/>
  <c r="N237" i="2"/>
  <c r="W236" i="2"/>
  <c r="X236" i="2" s="1"/>
  <c r="N236" i="2"/>
  <c r="W235" i="2"/>
  <c r="W239" i="2" s="1"/>
  <c r="N235" i="2"/>
  <c r="V233" i="2"/>
  <c r="V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N225" i="2"/>
  <c r="V223" i="2"/>
  <c r="V222" i="2"/>
  <c r="W221" i="2"/>
  <c r="X221" i="2" s="1"/>
  <c r="N221" i="2"/>
  <c r="W220" i="2"/>
  <c r="X220" i="2" s="1"/>
  <c r="N220" i="2"/>
  <c r="X219" i="2"/>
  <c r="W219" i="2"/>
  <c r="N219" i="2"/>
  <c r="W218" i="2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3" i="2"/>
  <c r="V192" i="2"/>
  <c r="W191" i="2"/>
  <c r="X191" i="2" s="1"/>
  <c r="N191" i="2"/>
  <c r="W190" i="2"/>
  <c r="X190" i="2" s="1"/>
  <c r="N190" i="2"/>
  <c r="V188" i="2"/>
  <c r="V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X175" i="2"/>
  <c r="W175" i="2"/>
  <c r="N175" i="2"/>
  <c r="W174" i="2"/>
  <c r="X174" i="2" s="1"/>
  <c r="N174" i="2"/>
  <c r="W173" i="2"/>
  <c r="X173" i="2" s="1"/>
  <c r="W172" i="2"/>
  <c r="X172" i="2" s="1"/>
  <c r="N172" i="2"/>
  <c r="W171" i="2"/>
  <c r="W170" i="2"/>
  <c r="X170" i="2" s="1"/>
  <c r="N170" i="2"/>
  <c r="V168" i="2"/>
  <c r="V167" i="2"/>
  <c r="W166" i="2"/>
  <c r="X166" i="2" s="1"/>
  <c r="N166" i="2"/>
  <c r="W165" i="2"/>
  <c r="X165" i="2" s="1"/>
  <c r="N165" i="2"/>
  <c r="W164" i="2"/>
  <c r="X164" i="2" s="1"/>
  <c r="N164" i="2"/>
  <c r="W163" i="2"/>
  <c r="X163" i="2" s="1"/>
  <c r="N163" i="2"/>
  <c r="V161" i="2"/>
  <c r="V160" i="2"/>
  <c r="W159" i="2"/>
  <c r="X159" i="2" s="1"/>
  <c r="N159" i="2"/>
  <c r="W158" i="2"/>
  <c r="X158" i="2" s="1"/>
  <c r="X160" i="2" s="1"/>
  <c r="V156" i="2"/>
  <c r="V155" i="2"/>
  <c r="W154" i="2"/>
  <c r="X154" i="2" s="1"/>
  <c r="N154" i="2"/>
  <c r="W153" i="2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X149" i="2" s="1"/>
  <c r="N141" i="2"/>
  <c r="V138" i="2"/>
  <c r="V137" i="2"/>
  <c r="W136" i="2"/>
  <c r="X136" i="2" s="1"/>
  <c r="N136" i="2"/>
  <c r="W135" i="2"/>
  <c r="X135" i="2" s="1"/>
  <c r="N135" i="2"/>
  <c r="W134" i="2"/>
  <c r="N134" i="2"/>
  <c r="V130" i="2"/>
  <c r="V129" i="2"/>
  <c r="W128" i="2"/>
  <c r="X128" i="2" s="1"/>
  <c r="N128" i="2"/>
  <c r="W127" i="2"/>
  <c r="X127" i="2" s="1"/>
  <c r="N127" i="2"/>
  <c r="W126" i="2"/>
  <c r="F466" i="2" s="1"/>
  <c r="N126" i="2"/>
  <c r="V123" i="2"/>
  <c r="V122" i="2"/>
  <c r="W121" i="2"/>
  <c r="X121" i="2" s="1"/>
  <c r="W120" i="2"/>
  <c r="X120" i="2" s="1"/>
  <c r="N120" i="2"/>
  <c r="W119" i="2"/>
  <c r="X119" i="2" s="1"/>
  <c r="W118" i="2"/>
  <c r="X118" i="2" s="1"/>
  <c r="N118" i="2"/>
  <c r="X117" i="2"/>
  <c r="W117" i="2"/>
  <c r="N117" i="2"/>
  <c r="V115" i="2"/>
  <c r="V114" i="2"/>
  <c r="W113" i="2"/>
  <c r="X113" i="2" s="1"/>
  <c r="W112" i="2"/>
  <c r="X112" i="2" s="1"/>
  <c r="N112" i="2"/>
  <c r="X111" i="2"/>
  <c r="W111" i="2"/>
  <c r="X110" i="2"/>
  <c r="W110" i="2"/>
  <c r="W109" i="2"/>
  <c r="W108" i="2"/>
  <c r="X108" i="2" s="1"/>
  <c r="N108" i="2"/>
  <c r="W107" i="2"/>
  <c r="X107" i="2" s="1"/>
  <c r="N107" i="2"/>
  <c r="W106" i="2"/>
  <c r="X106" i="2" s="1"/>
  <c r="W105" i="2"/>
  <c r="X105" i="2" s="1"/>
  <c r="V103" i="2"/>
  <c r="V102" i="2"/>
  <c r="W101" i="2"/>
  <c r="X101" i="2" s="1"/>
  <c r="X100" i="2"/>
  <c r="W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W102" i="2" s="1"/>
  <c r="N92" i="2"/>
  <c r="V90" i="2"/>
  <c r="V89" i="2"/>
  <c r="W88" i="2"/>
  <c r="X88" i="2" s="1"/>
  <c r="N88" i="2"/>
  <c r="W87" i="2"/>
  <c r="X87" i="2" s="1"/>
  <c r="N87" i="2"/>
  <c r="X86" i="2"/>
  <c r="W86" i="2"/>
  <c r="X85" i="2"/>
  <c r="W85" i="2"/>
  <c r="W84" i="2"/>
  <c r="X84" i="2" s="1"/>
  <c r="W83" i="2"/>
  <c r="X83" i="2" s="1"/>
  <c r="N83" i="2"/>
  <c r="W82" i="2"/>
  <c r="X82" i="2" s="1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V52" i="2"/>
  <c r="V51" i="2"/>
  <c r="W50" i="2"/>
  <c r="N50" i="2"/>
  <c r="W49" i="2"/>
  <c r="C466" i="2" s="1"/>
  <c r="N49" i="2"/>
  <c r="V45" i="2"/>
  <c r="V44" i="2"/>
  <c r="W43" i="2"/>
  <c r="W44" i="2" s="1"/>
  <c r="N43" i="2"/>
  <c r="V41" i="2"/>
  <c r="V40" i="2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N27" i="2"/>
  <c r="W26" i="2"/>
  <c r="X26" i="2" s="1"/>
  <c r="N26" i="2"/>
  <c r="V24" i="2"/>
  <c r="V23" i="2"/>
  <c r="W22" i="2"/>
  <c r="W23" i="2" s="1"/>
  <c r="N22" i="2"/>
  <c r="H10" i="2"/>
  <c r="A9" i="2"/>
  <c r="F10" i="2" s="1"/>
  <c r="D7" i="2"/>
  <c r="O6" i="2"/>
  <c r="N2" i="2"/>
  <c r="D466" i="2" l="1"/>
  <c r="E466" i="2"/>
  <c r="I466" i="2"/>
  <c r="X285" i="2"/>
  <c r="X286" i="2" s="1"/>
  <c r="N466" i="2"/>
  <c r="W343" i="2"/>
  <c r="V456" i="2"/>
  <c r="X22" i="2"/>
  <c r="X23" i="2" s="1"/>
  <c r="W187" i="2"/>
  <c r="W211" i="2"/>
  <c r="W222" i="2"/>
  <c r="W233" i="2"/>
  <c r="W263" i="2"/>
  <c r="W321" i="2"/>
  <c r="W325" i="2"/>
  <c r="W390" i="2"/>
  <c r="W41" i="2"/>
  <c r="W51" i="2"/>
  <c r="W59" i="2"/>
  <c r="W114" i="2"/>
  <c r="W160" i="2"/>
  <c r="X167" i="2"/>
  <c r="X192" i="2"/>
  <c r="X251" i="2"/>
  <c r="W268" i="2"/>
  <c r="W279" i="2"/>
  <c r="W282" i="2"/>
  <c r="W299" i="2"/>
  <c r="X408" i="2"/>
  <c r="X413" i="2"/>
  <c r="X427" i="2"/>
  <c r="W427" i="2"/>
  <c r="W428" i="2"/>
  <c r="W36" i="2"/>
  <c r="W37" i="2"/>
  <c r="W80" i="2"/>
  <c r="W215" i="2"/>
  <c r="W216" i="2"/>
  <c r="W457" i="2"/>
  <c r="V460" i="2"/>
  <c r="W32" i="2"/>
  <c r="X39" i="2"/>
  <c r="X40" i="2" s="1"/>
  <c r="W52" i="2"/>
  <c r="X63" i="2"/>
  <c r="W123" i="2"/>
  <c r="W122" i="2"/>
  <c r="X126" i="2"/>
  <c r="X129" i="2" s="1"/>
  <c r="G466" i="2"/>
  <c r="X153" i="2"/>
  <c r="X155" i="2" s="1"/>
  <c r="W156" i="2"/>
  <c r="W168" i="2"/>
  <c r="W193" i="2"/>
  <c r="X218" i="2"/>
  <c r="X222" i="2" s="1"/>
  <c r="X225" i="2"/>
  <c r="X232" i="2" s="1"/>
  <c r="X235" i="2"/>
  <c r="X238" i="2" s="1"/>
  <c r="W252" i="2"/>
  <c r="W251" i="2"/>
  <c r="W267" i="2"/>
  <c r="X275" i="2"/>
  <c r="X278" i="2" s="1"/>
  <c r="W304" i="2"/>
  <c r="X307" i="2"/>
  <c r="X308" i="2" s="1"/>
  <c r="W308" i="2"/>
  <c r="W320" i="2"/>
  <c r="X317" i="2"/>
  <c r="X320" i="2" s="1"/>
  <c r="W333" i="2"/>
  <c r="X335" i="2"/>
  <c r="X336" i="2" s="1"/>
  <c r="W360" i="2"/>
  <c r="Q466" i="2"/>
  <c r="W380" i="2"/>
  <c r="W381" i="2"/>
  <c r="X384" i="2"/>
  <c r="W394" i="2"/>
  <c r="W395" i="2"/>
  <c r="R466" i="2"/>
  <c r="W409" i="2"/>
  <c r="W422" i="2"/>
  <c r="S466" i="2"/>
  <c r="X444" i="2"/>
  <c r="V459" i="2"/>
  <c r="X422" i="2"/>
  <c r="X122" i="2"/>
  <c r="X390" i="2"/>
  <c r="X89" i="2"/>
  <c r="W332" i="2"/>
  <c r="W423" i="2"/>
  <c r="X74" i="2"/>
  <c r="W103" i="2"/>
  <c r="W212" i="2"/>
  <c r="W232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75" i="2"/>
  <c r="W391" i="2"/>
  <c r="W413" i="2"/>
  <c r="X432" i="2"/>
  <c r="X434" i="2" s="1"/>
  <c r="W458" i="2"/>
  <c r="W459" i="2" s="1"/>
  <c r="H466" i="2"/>
  <c r="W188" i="2"/>
  <c r="F9" i="2"/>
  <c r="W33" i="2"/>
  <c r="W45" i="2"/>
  <c r="W89" i="2"/>
  <c r="X109" i="2"/>
  <c r="X114" i="2" s="1"/>
  <c r="W138" i="2"/>
  <c r="X171" i="2"/>
  <c r="X187" i="2" s="1"/>
  <c r="H9" i="2"/>
  <c r="W24" i="2"/>
  <c r="X55" i="2"/>
  <c r="X59" i="2" s="1"/>
  <c r="X134" i="2"/>
  <c r="X137" i="2" s="1"/>
  <c r="W155" i="2"/>
  <c r="X196" i="2"/>
  <c r="X211" i="2" s="1"/>
  <c r="W223" i="2"/>
  <c r="X265" i="2"/>
  <c r="X267" i="2" s="1"/>
  <c r="X291" i="2"/>
  <c r="X299" i="2" s="1"/>
  <c r="W305" i="2"/>
  <c r="X323" i="2"/>
  <c r="X325" i="2" s="1"/>
  <c r="X341" i="2"/>
  <c r="X343" i="2" s="1"/>
  <c r="W359" i="2"/>
  <c r="W408" i="2"/>
  <c r="W439" i="2"/>
  <c r="W445" i="2"/>
  <c r="X453" i="2"/>
  <c r="X454" i="2" s="1"/>
  <c r="J9" i="2"/>
  <c r="W79" i="2"/>
  <c r="W115" i="2"/>
  <c r="W238" i="2"/>
  <c r="W272" i="2"/>
  <c r="W283" i="2"/>
  <c r="W300" i="2"/>
  <c r="W312" i="2"/>
  <c r="W370" i="2"/>
  <c r="J466" i="2"/>
  <c r="W60" i="2"/>
  <c r="W149" i="2"/>
  <c r="W161" i="2"/>
  <c r="A10" i="2"/>
  <c r="X49" i="2"/>
  <c r="W90" i="2"/>
  <c r="X378" i="2"/>
  <c r="X380" i="2" s="1"/>
  <c r="W414" i="2"/>
  <c r="X447" i="2"/>
  <c r="X449" i="2" s="1"/>
  <c r="W454" i="2"/>
  <c r="L466" i="2"/>
  <c r="W167" i="2"/>
  <c r="W245" i="2"/>
  <c r="W434" i="2"/>
  <c r="W440" i="2"/>
  <c r="M466" i="2"/>
  <c r="W150" i="2"/>
  <c r="X50" i="2"/>
  <c r="X92" i="2"/>
  <c r="X102" i="2" s="1"/>
  <c r="W366" i="2"/>
  <c r="W455" i="2"/>
  <c r="B466" i="2"/>
  <c r="O466" i="2"/>
  <c r="X27" i="2"/>
  <c r="X32" i="2" s="1"/>
  <c r="X43" i="2"/>
  <c r="X44" i="2" s="1"/>
  <c r="W129" i="2"/>
  <c r="W192" i="2"/>
  <c r="X241" i="2"/>
  <c r="X245" i="2" s="1"/>
  <c r="W262" i="2"/>
  <c r="W286" i="2"/>
  <c r="W336" i="2"/>
  <c r="X362" i="2"/>
  <c r="X366" i="2" s="1"/>
  <c r="X373" i="2"/>
  <c r="X374" i="2" s="1"/>
  <c r="W435" i="2"/>
  <c r="W449" i="2"/>
  <c r="P466" i="2"/>
  <c r="W137" i="2"/>
  <c r="W130" i="2"/>
  <c r="X79" i="2" l="1"/>
  <c r="W460" i="2"/>
  <c r="W456" i="2"/>
  <c r="X51" i="2"/>
  <c r="X461" i="2" s="1"/>
</calcChain>
</file>

<file path=xl/sharedStrings.xml><?xml version="1.0" encoding="utf-8"?>
<sst xmlns="http://schemas.openxmlformats.org/spreadsheetml/2006/main" count="2924" uniqueCount="654">
  <si>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</si>
  <si>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</si>
  <si>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</si>
  <si>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</si>
  <si>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</si>
  <si>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</si>
  <si>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</si>
  <si>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</si>
  <si>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</si>
  <si>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</si>
  <si>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</si>
  <si>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</si>
  <si>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</si>
  <si>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</si>
  <si>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</si>
  <si>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</si>
  <si>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</si>
  <si>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</si>
  <si>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</si>
  <si>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</si>
  <si>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</si>
  <si>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</si>
  <si>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</si>
  <si>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</si>
  <si>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</si>
  <si>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</si>
  <si>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</si>
  <si>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</si>
  <si>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</si>
  <si>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</si>
  <si>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</si>
  <si>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</si>
  <si>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</si>
  <si>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</si>
  <si>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</si>
  <si>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</si>
  <si>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</si>
  <si>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</si>
  <si>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</si>
  <si>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</si>
  <si>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</si>
  <si>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</si>
  <si>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</si>
  <si>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</si>
  <si>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</si>
  <si>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</si>
  <si>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</si>
  <si>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</si>
  <si>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</si>
  <si>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</si>
  <si>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</si>
  <si>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</si>
  <si>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</si>
  <si>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</si>
  <si>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</si>
  <si>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</si>
  <si>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</si>
  <si>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</si>
  <si>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</si>
  <si>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</si>
  <si>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</si>
  <si>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</si>
  <si>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</si>
  <si>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</si>
  <si>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</si>
  <si>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</si>
  <si>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</si>
  <si>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</si>
  <si>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</si>
  <si>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</si>
  <si>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</si>
  <si>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</si>
  <si>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</si>
  <si>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</si>
  <si>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</si>
  <si>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</si>
  <si>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</si>
  <si>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</si>
  <si>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</si>
  <si>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</si>
  <si>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</si>
  <si>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</si>
  <si>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</si>
  <si>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</si>
  <si>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</si>
  <si>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</si>
  <si>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</si>
  <si>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</si>
  <si>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</si>
  <si>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</si>
  <si>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</si>
  <si>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</si>
  <si>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</si>
  <si>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</si>
  <si>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</si>
  <si>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</si>
  <si>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</si>
  <si>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</si>
  <si>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</si>
  <si>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</si>
  <si>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</si>
  <si>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</si>
  <si>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</si>
  <si>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</si>
  <si>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</si>
  <si>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</si>
  <si>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</si>
  <si>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</si>
  <si>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</si>
  <si>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</si>
  <si>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</si>
  <si>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</si>
  <si>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</si>
  <si>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</si>
  <si>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</si>
  <si>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</si>
  <si>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</si>
  <si>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</si>
  <si>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</si>
  <si>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</si>
  <si>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</si>
  <si>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</si>
  <si>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</si>
  <si>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</si>
  <si>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</si>
  <si>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</si>
  <si>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</si>
  <si>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</si>
  <si>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</si>
  <si>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</si>
  <si>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</si>
  <si>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</si>
  <si>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</si>
  <si>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</si>
  <si>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</si>
  <si>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</si>
  <si>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</si>
  <si>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</si>
  <si>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</si>
  <si>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</si>
  <si>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</si>
  <si>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</si>
  <si>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</si>
  <si>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</si>
  <si>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</si>
  <si>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</si>
  <si>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</si>
  <si>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</si>
  <si>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</si>
  <si>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</si>
  <si>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</si>
  <si>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</si>
  <si>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</si>
  <si>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</si>
  <si>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</si>
  <si>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</si>
  <si>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</si>
  <si>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</si>
  <si>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</si>
  <si>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</si>
  <si>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</si>
  <si>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</si>
  <si>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</si>
  <si>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</si>
  <si>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</si>
  <si>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</si>
  <si>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</si>
  <si>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</si>
  <si>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</si>
  <si>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</si>
  <si>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</si>
  <si>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</si>
  <si>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</si>
  <si>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</si>
  <si>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</si>
  <si>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</si>
  <si>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</si>
  <si>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</si>
  <si>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</si>
  <si>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</si>
  <si>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</si>
  <si>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</si>
  <si>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</si>
  <si>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</si>
  <si>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</si>
  <si>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</si>
  <si>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</si>
  <si>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</si>
  <si>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</si>
  <si>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</si>
  <si>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</si>
  <si>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</si>
  <si>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</si>
  <si>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</si>
  <si>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</si>
  <si>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</si>
  <si>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</si>
  <si>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</si>
  <si>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</si>
  <si>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</si>
  <si>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</si>
  <si>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</si>
  <si>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</si>
  <si>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</si>
  <si>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</si>
  <si>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</si>
  <si>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</si>
  <si>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</si>
  <si>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</si>
  <si>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</si>
  <si>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</si>
  <si>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</si>
  <si>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</si>
  <si>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</si>
  <si>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</si>
  <si>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</si>
  <si>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</si>
  <si>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</si>
  <si>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</si>
  <si>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</si>
  <si>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</si>
  <si>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</si>
  <si>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</si>
  <si>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</si>
  <si>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</si>
  <si>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</si>
  <si>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</si>
  <si>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</si>
  <si>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</si>
  <si>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</si>
  <si>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</si>
  <si>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</si>
  <si>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</si>
  <si>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</si>
  <si>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</si>
  <si>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</si>
  <si>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</si>
  <si>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</si>
  <si>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</si>
  <si>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</si>
  <si>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</si>
  <si>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</si>
  <si>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</si>
  <si>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</si>
  <si>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</si>
  <si>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</si>
  <si>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</si>
  <si>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</si>
  <si>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</si>
  <si>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</si>
  <si>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</si>
  <si>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</si>
  <si>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</si>
  <si>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</si>
  <si>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</si>
  <si>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</si>
  <si>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</si>
  <si>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</si>
  <si>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</si>
  <si>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</si>
  <si>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</si>
  <si>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</si>
  <si>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</si>
  <si>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</si>
  <si>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</si>
  <si>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</si>
  <si>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</si>
  <si>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</si>
  <si>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</si>
  <si>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</si>
  <si>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</si>
  <si>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</si>
  <si>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</si>
  <si>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</si>
  <si>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</si>
  <si>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</si>
  <si>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</si>
  <si>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</si>
  <si>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</si>
  <si>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</si>
  <si>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</si>
  <si>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</si>
  <si>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</si>
  <si>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</si>
  <si>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</si>
  <si>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</si>
  <si>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</si>
  <si>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</si>
  <si>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</si>
  <si>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</si>
  <si>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</si>
  <si>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</si>
  <si>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</si>
  <si>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</si>
  <si>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</si>
  <si>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</si>
  <si>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</si>
  <si>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</si>
  <si>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</si>
  <si>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</si>
  <si>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</si>
  <si>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</si>
  <si>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</si>
  <si>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</si>
  <si>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</si>
  <si>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</si>
  <si>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</si>
  <si>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</si>
  <si>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</si>
  <si>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</si>
  <si>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</si>
  <si>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</si>
  <si>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</si>
  <si>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</si>
  <si>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</si>
  <si>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</si>
  <si>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</si>
  <si>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</si>
  <si>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</si>
  <si>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</si>
  <si>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</si>
  <si>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</si>
  <si>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</si>
  <si>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</si>
  <si>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</si>
  <si>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</si>
  <si>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</si>
  <si>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</si>
  <si>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</si>
  <si>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</si>
  <si>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</si>
  <si>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</si>
  <si>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</si>
  <si>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</si>
  <si>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</si>
  <si>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</si>
  <si>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</si>
  <si>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</si>
  <si>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</si>
  <si>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</si>
  <si>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</si>
  <si>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</si>
  <si>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</si>
  <si>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</si>
  <si>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</si>
  <si>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</si>
  <si>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</si>
  <si>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</si>
  <si>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</si>
  <si>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</si>
  <si>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</si>
  <si>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</si>
  <si>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</si>
  <si>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</si>
  <si>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</si>
  <si>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</si>
  <si>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</si>
  <si>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</si>
  <si>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</si>
  <si>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</si>
  <si>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</si>
  <si>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</si>
  <si>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</si>
  <si>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</si>
  <si>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</si>
  <si>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</si>
  <si>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</si>
  <si>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</si>
  <si>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</si>
  <si>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</si>
  <si>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</si>
  <si>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</si>
  <si>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</si>
  <si>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</si>
  <si>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</si>
  <si>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</si>
  <si>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</si>
  <si>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</si>
  <si>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</si>
  <si>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</si>
  <si>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</si>
  <si>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</si>
  <si>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</si>
  <si>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</si>
  <si>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</si>
  <si>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</si>
  <si>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</si>
  <si>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</si>
  <si>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</si>
  <si>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</si>
  <si>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</si>
  <si>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</si>
  <si>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</si>
  <si>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</si>
  <si>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</si>
  <si>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15.11.2023</t>
  </si>
  <si>
    <t>SU001869</t>
  </si>
  <si>
    <t>P001909</t>
  </si>
  <si>
    <t>16.11.2023</t>
  </si>
  <si>
    <t>P003319</t>
  </si>
  <si>
    <t>С/к колбасы «Швейцарская» Фикс.вес 0,17 Фиброуз терм/п ТМ «Стародворье»</t>
  </si>
  <si>
    <t>ДУБ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</si>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</sst>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66</v>
      </c>
      <c r="H1" s="311" t="s">
        <v>49</v>
      </c>
      <c r="I1" s="311"/>
      <c r="J1" s="311"/>
      <c r="K1" s="311"/>
      <c r="L1" s="311"/>
      <c r="M1" s="311"/>
      <c r="N1" s="311"/>
      <c r="O1" s="311"/>
      <c r="P1" s="312" t="s">
        <v>67</v>
      </c>
      <c r="Q1" s="313"/>
      <c r="R1" s="31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4"/>
      <c r="O3" s="314"/>
      <c r="P3" s="314"/>
      <c r="Q3" s="314"/>
      <c r="R3" s="314"/>
      <c r="S3" s="314"/>
      <c r="T3" s="314"/>
      <c r="U3" s="31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 t="s">
        <v>653</v>
      </c>
      <c r="I5" s="316"/>
      <c r="J5" s="316"/>
      <c r="K5" s="316"/>
      <c r="L5" s="316"/>
      <c r="N5" s="27" t="s">
        <v>4</v>
      </c>
      <c r="O5" s="318">
        <v>45247</v>
      </c>
      <c r="P5" s="318"/>
      <c r="R5" s="319" t="s">
        <v>3</v>
      </c>
      <c r="S5" s="320"/>
      <c r="T5" s="321" t="s">
        <v>633</v>
      </c>
      <c r="U5" s="322"/>
      <c r="Z5" s="60"/>
      <c r="AA5" s="60"/>
      <c r="AB5" s="60"/>
    </row>
    <row r="6" spans="1:29" s="17" customFormat="1" ht="24" customHeight="1" x14ac:dyDescent="0.2">
      <c r="A6" s="315" t="s">
        <v>1</v>
      </c>
      <c r="B6" s="315"/>
      <c r="C6" s="315"/>
      <c r="D6" s="323" t="s">
        <v>634</v>
      </c>
      <c r="E6" s="323"/>
      <c r="F6" s="323"/>
      <c r="G6" s="323"/>
      <c r="H6" s="323"/>
      <c r="I6" s="323"/>
      <c r="J6" s="323"/>
      <c r="K6" s="323"/>
      <c r="L6" s="323"/>
      <c r="N6" s="27" t="s">
        <v>30</v>
      </c>
      <c r="O6" s="324" t="str">
        <f>IF(O5=0," ",CHOOSE(WEEKDAY(O5,2),"Понедельник","Вторник","Среда","Четверг","Пятница","Суббота","Воскресенье"))</f>
        <v>Пятница</v>
      </c>
      <c r="P6" s="324"/>
      <c r="R6" s="325" t="s">
        <v>5</v>
      </c>
      <c r="S6" s="326"/>
      <c r="T6" s="327" t="s">
        <v>69</v>
      </c>
      <c r="U6" s="32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4"/>
      <c r="L7" s="335"/>
      <c r="N7" s="29"/>
      <c r="O7" s="49"/>
      <c r="P7" s="49"/>
      <c r="R7" s="325"/>
      <c r="S7" s="326"/>
      <c r="T7" s="329"/>
      <c r="U7" s="330"/>
      <c r="Z7" s="60"/>
      <c r="AA7" s="60"/>
      <c r="AB7" s="60"/>
    </row>
    <row r="8" spans="1:29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L8" s="337"/>
      <c r="N8" s="27" t="s">
        <v>11</v>
      </c>
      <c r="O8" s="338">
        <v>0.41666666666666669</v>
      </c>
      <c r="P8" s="338"/>
      <c r="R8" s="325"/>
      <c r="S8" s="326"/>
      <c r="T8" s="329"/>
      <c r="U8" s="330"/>
      <c r="Z8" s="60"/>
      <c r="AA8" s="60"/>
      <c r="AB8" s="60"/>
    </row>
    <row r="9" spans="1:29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31" t="s">
        <v>15</v>
      </c>
      <c r="O9" s="318"/>
      <c r="P9" s="318"/>
      <c r="R9" s="325"/>
      <c r="S9" s="326"/>
      <c r="T9" s="331"/>
      <c r="U9" s="33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L10" s="343"/>
      <c r="N10" s="31" t="s">
        <v>35</v>
      </c>
      <c r="O10" s="338"/>
      <c r="P10" s="338"/>
      <c r="S10" s="29" t="s">
        <v>12</v>
      </c>
      <c r="T10" s="344" t="s">
        <v>70</v>
      </c>
      <c r="U10" s="34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8"/>
      <c r="P11" s="338"/>
      <c r="S11" s="29" t="s">
        <v>31</v>
      </c>
      <c r="T11" s="346" t="s">
        <v>57</v>
      </c>
      <c r="U11" s="34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7" t="s">
        <v>71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N12" s="27" t="s">
        <v>33</v>
      </c>
      <c r="O12" s="348"/>
      <c r="P12" s="348"/>
      <c r="Q12" s="28"/>
      <c r="R12"/>
      <c r="S12" s="29" t="s">
        <v>48</v>
      </c>
      <c r="T12" s="349"/>
      <c r="U12" s="349"/>
      <c r="V12"/>
      <c r="Z12" s="60"/>
      <c r="AA12" s="60"/>
      <c r="AB12" s="60"/>
    </row>
    <row r="13" spans="1:29" s="17" customFormat="1" ht="23.25" customHeight="1" x14ac:dyDescent="0.2">
      <c r="A13" s="347" t="s">
        <v>72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1"/>
      <c r="N13" s="31" t="s">
        <v>34</v>
      </c>
      <c r="O13" s="346"/>
      <c r="P13" s="34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7" t="s">
        <v>73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0" t="s">
        <v>74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/>
      <c r="N15" s="351" t="s">
        <v>63</v>
      </c>
      <c r="O15" s="351"/>
      <c r="P15" s="351"/>
      <c r="Q15" s="351"/>
      <c r="R15" s="35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2"/>
      <c r="O16" s="352"/>
      <c r="P16" s="352"/>
      <c r="Q16" s="352"/>
      <c r="R16" s="35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65</v>
      </c>
      <c r="L17" s="356" t="s">
        <v>2</v>
      </c>
      <c r="M17" s="354" t="s">
        <v>28</v>
      </c>
      <c r="N17" s="354" t="s">
        <v>17</v>
      </c>
      <c r="O17" s="354"/>
      <c r="P17" s="354"/>
      <c r="Q17" s="354"/>
      <c r="R17" s="354"/>
      <c r="S17" s="353" t="s">
        <v>58</v>
      </c>
      <c r="T17" s="354"/>
      <c r="U17" s="354" t="s">
        <v>6</v>
      </c>
      <c r="V17" s="354" t="s">
        <v>44</v>
      </c>
      <c r="W17" s="358" t="s">
        <v>56</v>
      </c>
      <c r="X17" s="354" t="s">
        <v>18</v>
      </c>
      <c r="Y17" s="360" t="s">
        <v>62</v>
      </c>
      <c r="Z17" s="360" t="s">
        <v>19</v>
      </c>
      <c r="AA17" s="361" t="s">
        <v>59</v>
      </c>
      <c r="AB17" s="362"/>
      <c r="AC17" s="363"/>
      <c r="AD17" s="367"/>
      <c r="BA17" s="368" t="s">
        <v>64</v>
      </c>
    </row>
    <row r="18" spans="1:53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7"/>
      <c r="M18" s="354"/>
      <c r="N18" s="354"/>
      <c r="O18" s="354"/>
      <c r="P18" s="354"/>
      <c r="Q18" s="354"/>
      <c r="R18" s="354"/>
      <c r="S18" s="36" t="s">
        <v>47</v>
      </c>
      <c r="T18" s="36" t="s">
        <v>46</v>
      </c>
      <c r="U18" s="354"/>
      <c r="V18" s="354"/>
      <c r="W18" s="359"/>
      <c r="X18" s="354"/>
      <c r="Y18" s="360"/>
      <c r="Z18" s="360"/>
      <c r="AA18" s="364"/>
      <c r="AB18" s="365"/>
      <c r="AC18" s="366"/>
      <c r="AD18" s="367"/>
      <c r="BA18" s="368"/>
    </row>
    <row r="19" spans="1:53" ht="27.75" customHeight="1" x14ac:dyDescent="0.2">
      <c r="A19" s="369" t="s">
        <v>75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55"/>
      <c r="Z19" s="55"/>
    </row>
    <row r="20" spans="1:53" ht="16.5" customHeight="1" x14ac:dyDescent="0.25">
      <c r="A20" s="370" t="s">
        <v>75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66"/>
      <c r="Z20" s="66"/>
    </row>
    <row r="21" spans="1:53" ht="14.25" customHeight="1" x14ac:dyDescent="0.25">
      <c r="A21" s="371" t="s">
        <v>76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4"/>
      <c r="P22" s="374"/>
      <c r="Q22" s="374"/>
      <c r="R22" s="37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80"/>
      <c r="N23" s="376" t="s">
        <v>43</v>
      </c>
      <c r="O23" s="377"/>
      <c r="P23" s="377"/>
      <c r="Q23" s="377"/>
      <c r="R23" s="377"/>
      <c r="S23" s="377"/>
      <c r="T23" s="37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80"/>
      <c r="N24" s="376" t="s">
        <v>43</v>
      </c>
      <c r="O24" s="377"/>
      <c r="P24" s="377"/>
      <c r="Q24" s="377"/>
      <c r="R24" s="377"/>
      <c r="S24" s="377"/>
      <c r="T24" s="37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1" t="s">
        <v>81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4"/>
      <c r="P26" s="374"/>
      <c r="Q26" s="374"/>
      <c r="R26" s="37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4"/>
      <c r="P27" s="374"/>
      <c r="Q27" s="374"/>
      <c r="R27" s="37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4"/>
      <c r="P28" s="374"/>
      <c r="Q28" s="374"/>
      <c r="R28" s="37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4"/>
      <c r="P29" s="374"/>
      <c r="Q29" s="374"/>
      <c r="R29" s="37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4"/>
      <c r="P30" s="374"/>
      <c r="Q30" s="374"/>
      <c r="R30" s="37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4"/>
      <c r="P31" s="374"/>
      <c r="Q31" s="374"/>
      <c r="R31" s="37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80"/>
      <c r="N32" s="376" t="s">
        <v>43</v>
      </c>
      <c r="O32" s="377"/>
      <c r="P32" s="377"/>
      <c r="Q32" s="377"/>
      <c r="R32" s="377"/>
      <c r="S32" s="377"/>
      <c r="T32" s="37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80"/>
      <c r="N33" s="376" t="s">
        <v>43</v>
      </c>
      <c r="O33" s="377"/>
      <c r="P33" s="377"/>
      <c r="Q33" s="377"/>
      <c r="R33" s="377"/>
      <c r="S33" s="377"/>
      <c r="T33" s="37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4"/>
      <c r="P35" s="374"/>
      <c r="Q35" s="374"/>
      <c r="R35" s="37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9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80"/>
      <c r="N36" s="376" t="s">
        <v>43</v>
      </c>
      <c r="O36" s="377"/>
      <c r="P36" s="377"/>
      <c r="Q36" s="377"/>
      <c r="R36" s="377"/>
      <c r="S36" s="377"/>
      <c r="T36" s="37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80"/>
      <c r="N37" s="376" t="s">
        <v>43</v>
      </c>
      <c r="O37" s="377"/>
      <c r="P37" s="377"/>
      <c r="Q37" s="377"/>
      <c r="R37" s="377"/>
      <c r="S37" s="377"/>
      <c r="T37" s="37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1" t="s">
        <v>99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2">
        <v>4607091388282</v>
      </c>
      <c r="E39" s="37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4"/>
      <c r="P39" s="374"/>
      <c r="Q39" s="374"/>
      <c r="R39" s="37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80"/>
      <c r="N40" s="376" t="s">
        <v>43</v>
      </c>
      <c r="O40" s="377"/>
      <c r="P40" s="377"/>
      <c r="Q40" s="377"/>
      <c r="R40" s="377"/>
      <c r="S40" s="377"/>
      <c r="T40" s="37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80"/>
      <c r="N41" s="376" t="s">
        <v>43</v>
      </c>
      <c r="O41" s="377"/>
      <c r="P41" s="377"/>
      <c r="Q41" s="377"/>
      <c r="R41" s="377"/>
      <c r="S41" s="377"/>
      <c r="T41" s="37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1" t="s">
        <v>103</v>
      </c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2">
        <v>4607091389111</v>
      </c>
      <c r="E43" s="37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4"/>
      <c r="P43" s="374"/>
      <c r="Q43" s="374"/>
      <c r="R43" s="37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9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80"/>
      <c r="N44" s="376" t="s">
        <v>43</v>
      </c>
      <c r="O44" s="377"/>
      <c r="P44" s="377"/>
      <c r="Q44" s="377"/>
      <c r="R44" s="377"/>
      <c r="S44" s="377"/>
      <c r="T44" s="37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80"/>
      <c r="N45" s="376" t="s">
        <v>43</v>
      </c>
      <c r="O45" s="377"/>
      <c r="P45" s="377"/>
      <c r="Q45" s="377"/>
      <c r="R45" s="377"/>
      <c r="S45" s="377"/>
      <c r="T45" s="37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9" t="s">
        <v>106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55"/>
      <c r="Z46" s="55"/>
    </row>
    <row r="47" spans="1:53" ht="16.5" customHeight="1" x14ac:dyDescent="0.25">
      <c r="A47" s="370" t="s">
        <v>107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66"/>
      <c r="Z47" s="66"/>
    </row>
    <row r="48" spans="1:53" ht="14.25" customHeight="1" x14ac:dyDescent="0.25">
      <c r="A48" s="371" t="s">
        <v>108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2">
        <v>4680115881440</v>
      </c>
      <c r="E49" s="37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4"/>
      <c r="P49" s="374"/>
      <c r="Q49" s="374"/>
      <c r="R49" s="37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2">
        <v>4680115881433</v>
      </c>
      <c r="E50" s="37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4"/>
      <c r="P50" s="374"/>
      <c r="Q50" s="374"/>
      <c r="R50" s="37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80"/>
      <c r="N51" s="376" t="s">
        <v>43</v>
      </c>
      <c r="O51" s="377"/>
      <c r="P51" s="377"/>
      <c r="Q51" s="377"/>
      <c r="R51" s="377"/>
      <c r="S51" s="377"/>
      <c r="T51" s="37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80"/>
      <c r="N52" s="376" t="s">
        <v>43</v>
      </c>
      <c r="O52" s="377"/>
      <c r="P52" s="377"/>
      <c r="Q52" s="377"/>
      <c r="R52" s="377"/>
      <c r="S52" s="377"/>
      <c r="T52" s="37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0" t="s">
        <v>115</v>
      </c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66"/>
      <c r="Z53" s="66"/>
    </row>
    <row r="54" spans="1:53" ht="14.25" customHeight="1" x14ac:dyDescent="0.25">
      <c r="A54" s="371" t="s">
        <v>116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2">
        <v>4680115881426</v>
      </c>
      <c r="E55" s="37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2" t="s">
        <v>119</v>
      </c>
      <c r="O55" s="374"/>
      <c r="P55" s="374"/>
      <c r="Q55" s="374"/>
      <c r="R55" s="37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4"/>
      <c r="P56" s="374"/>
      <c r="Q56" s="374"/>
      <c r="R56" s="37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4"/>
      <c r="P57" s="374"/>
      <c r="Q57" s="374"/>
      <c r="R57" s="37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5" t="s">
        <v>126</v>
      </c>
      <c r="O58" s="374"/>
      <c r="P58" s="374"/>
      <c r="Q58" s="374"/>
      <c r="R58" s="37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80"/>
      <c r="N59" s="376" t="s">
        <v>43</v>
      </c>
      <c r="O59" s="377"/>
      <c r="P59" s="377"/>
      <c r="Q59" s="377"/>
      <c r="R59" s="377"/>
      <c r="S59" s="377"/>
      <c r="T59" s="37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80"/>
      <c r="N60" s="376" t="s">
        <v>43</v>
      </c>
      <c r="O60" s="377"/>
      <c r="P60" s="377"/>
      <c r="Q60" s="377"/>
      <c r="R60" s="377"/>
      <c r="S60" s="377"/>
      <c r="T60" s="37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0" t="s">
        <v>106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66"/>
      <c r="Z61" s="66"/>
    </row>
    <row r="62" spans="1:53" ht="14.25" customHeight="1" x14ac:dyDescent="0.25">
      <c r="A62" s="371" t="s">
        <v>116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2">
        <v>4607091382945</v>
      </c>
      <c r="E63" s="37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6" t="s">
        <v>129</v>
      </c>
      <c r="O63" s="374"/>
      <c r="P63" s="374"/>
      <c r="Q63" s="374"/>
      <c r="R63" s="37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2">
        <v>4607091385670</v>
      </c>
      <c r="E64" s="372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4"/>
      <c r="P64" s="374"/>
      <c r="Q64" s="374"/>
      <c r="R64" s="37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2">
        <v>4680115881327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4"/>
      <c r="P65" s="374"/>
      <c r="Q65" s="374"/>
      <c r="R65" s="37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2">
        <v>4680115882133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4"/>
      <c r="P66" s="374"/>
      <c r="Q66" s="374"/>
      <c r="R66" s="37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2">
        <v>4607091382952</v>
      </c>
      <c r="E67" s="37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4"/>
      <c r="P67" s="374"/>
      <c r="Q67" s="374"/>
      <c r="R67" s="37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2">
        <v>4680115882539</v>
      </c>
      <c r="E68" s="372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4"/>
      <c r="P68" s="374"/>
      <c r="Q68" s="374"/>
      <c r="R68" s="37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2">
        <v>4607091385687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4"/>
      <c r="P69" s="374"/>
      <c r="Q69" s="374"/>
      <c r="R69" s="37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2">
        <v>4607091384604</v>
      </c>
      <c r="E70" s="37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4"/>
      <c r="P70" s="374"/>
      <c r="Q70" s="374"/>
      <c r="R70" s="37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2">
        <v>4680115880283</v>
      </c>
      <c r="E71" s="37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4"/>
      <c r="P71" s="374"/>
      <c r="Q71" s="374"/>
      <c r="R71" s="37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2">
        <v>4680115881518</v>
      </c>
      <c r="E72" s="37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4"/>
      <c r="P72" s="374"/>
      <c r="Q72" s="374"/>
      <c r="R72" s="37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2">
        <v>4680115881303</v>
      </c>
      <c r="E73" s="37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4"/>
      <c r="P73" s="374"/>
      <c r="Q73" s="374"/>
      <c r="R73" s="37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72">
        <v>4680115882720</v>
      </c>
      <c r="E74" s="372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7" t="s">
        <v>154</v>
      </c>
      <c r="O74" s="374"/>
      <c r="P74" s="374"/>
      <c r="Q74" s="374"/>
      <c r="R74" s="37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72">
        <v>4607091388466</v>
      </c>
      <c r="E75" s="372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4"/>
      <c r="P75" s="374"/>
      <c r="Q75" s="374"/>
      <c r="R75" s="37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72">
        <v>4680115880269</v>
      </c>
      <c r="E76" s="372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4"/>
      <c r="P76" s="374"/>
      <c r="Q76" s="374"/>
      <c r="R76" s="37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72">
        <v>4680115880429</v>
      </c>
      <c r="E77" s="372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4"/>
      <c r="P77" s="374"/>
      <c r="Q77" s="374"/>
      <c r="R77" s="37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72">
        <v>4680115881457</v>
      </c>
      <c r="E78" s="372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4"/>
      <c r="P78" s="374"/>
      <c r="Q78" s="374"/>
      <c r="R78" s="37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9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80"/>
      <c r="N79" s="376" t="s">
        <v>43</v>
      </c>
      <c r="O79" s="377"/>
      <c r="P79" s="377"/>
      <c r="Q79" s="377"/>
      <c r="R79" s="377"/>
      <c r="S79" s="377"/>
      <c r="T79" s="378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80"/>
      <c r="N80" s="376" t="s">
        <v>43</v>
      </c>
      <c r="O80" s="377"/>
      <c r="P80" s="377"/>
      <c r="Q80" s="377"/>
      <c r="R80" s="377"/>
      <c r="S80" s="377"/>
      <c r="T80" s="378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1" t="s">
        <v>108</v>
      </c>
      <c r="B81" s="371"/>
      <c r="C81" s="371"/>
      <c r="D81" s="371"/>
      <c r="E81" s="371"/>
      <c r="F81" s="371"/>
      <c r="G81" s="371"/>
      <c r="H81" s="371"/>
      <c r="I81" s="371"/>
      <c r="J81" s="371"/>
      <c r="K81" s="371"/>
      <c r="L81" s="371"/>
      <c r="M81" s="371"/>
      <c r="N81" s="371"/>
      <c r="O81" s="371"/>
      <c r="P81" s="371"/>
      <c r="Q81" s="371"/>
      <c r="R81" s="371"/>
      <c r="S81" s="371"/>
      <c r="T81" s="371"/>
      <c r="U81" s="371"/>
      <c r="V81" s="371"/>
      <c r="W81" s="371"/>
      <c r="X81" s="371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72">
        <v>4607091384789</v>
      </c>
      <c r="E82" s="372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2" t="s">
        <v>165</v>
      </c>
      <c r="O82" s="374"/>
      <c r="P82" s="374"/>
      <c r="Q82" s="374"/>
      <c r="R82" s="37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72">
        <v>4680115881488</v>
      </c>
      <c r="E83" s="372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4"/>
      <c r="P83" s="374"/>
      <c r="Q83" s="374"/>
      <c r="R83" s="37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72">
        <v>4607091384765</v>
      </c>
      <c r="E84" s="372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4" t="s">
        <v>170</v>
      </c>
      <c r="O84" s="374"/>
      <c r="P84" s="374"/>
      <c r="Q84" s="374"/>
      <c r="R84" s="37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72">
        <v>4680115882751</v>
      </c>
      <c r="E85" s="372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5" t="s">
        <v>173</v>
      </c>
      <c r="O85" s="374"/>
      <c r="P85" s="374"/>
      <c r="Q85" s="374"/>
      <c r="R85" s="37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72">
        <v>4680115882775</v>
      </c>
      <c r="E86" s="372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6" t="s">
        <v>176</v>
      </c>
      <c r="O86" s="374"/>
      <c r="P86" s="374"/>
      <c r="Q86" s="374"/>
      <c r="R86" s="37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72">
        <v>4680115880658</v>
      </c>
      <c r="E87" s="37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4"/>
      <c r="P87" s="374"/>
      <c r="Q87" s="374"/>
      <c r="R87" s="37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72">
        <v>4607091381962</v>
      </c>
      <c r="E88" s="37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4"/>
      <c r="P88" s="374"/>
      <c r="Q88" s="374"/>
      <c r="R88" s="37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80"/>
      <c r="N89" s="376" t="s">
        <v>43</v>
      </c>
      <c r="O89" s="377"/>
      <c r="P89" s="377"/>
      <c r="Q89" s="377"/>
      <c r="R89" s="377"/>
      <c r="S89" s="377"/>
      <c r="T89" s="378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80"/>
      <c r="N90" s="376" t="s">
        <v>43</v>
      </c>
      <c r="O90" s="377"/>
      <c r="P90" s="377"/>
      <c r="Q90" s="377"/>
      <c r="R90" s="377"/>
      <c r="S90" s="377"/>
      <c r="T90" s="378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1" t="s">
        <v>76</v>
      </c>
      <c r="B91" s="371"/>
      <c r="C91" s="371"/>
      <c r="D91" s="371"/>
      <c r="E91" s="371"/>
      <c r="F91" s="371"/>
      <c r="G91" s="371"/>
      <c r="H91" s="371"/>
      <c r="I91" s="371"/>
      <c r="J91" s="371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371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72">
        <v>4607091387667</v>
      </c>
      <c r="E92" s="37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4"/>
      <c r="P92" s="374"/>
      <c r="Q92" s="374"/>
      <c r="R92" s="375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72">
        <v>4607091387636</v>
      </c>
      <c r="E93" s="37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4"/>
      <c r="P93" s="374"/>
      <c r="Q93" s="374"/>
      <c r="R93" s="37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72">
        <v>4607091384727</v>
      </c>
      <c r="E94" s="37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4"/>
      <c r="P94" s="374"/>
      <c r="Q94" s="374"/>
      <c r="R94" s="37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72">
        <v>4607091386745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4"/>
      <c r="P95" s="374"/>
      <c r="Q95" s="374"/>
      <c r="R95" s="37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72">
        <v>4607091382426</v>
      </c>
      <c r="E96" s="37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4"/>
      <c r="P96" s="374"/>
      <c r="Q96" s="374"/>
      <c r="R96" s="37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72">
        <v>4607091386547</v>
      </c>
      <c r="E97" s="37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4"/>
      <c r="P97" s="374"/>
      <c r="Q97" s="374"/>
      <c r="R97" s="37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72">
        <v>4607091384734</v>
      </c>
      <c r="E98" s="37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4"/>
      <c r="P98" s="374"/>
      <c r="Q98" s="374"/>
      <c r="R98" s="37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72">
        <v>4607091382464</v>
      </c>
      <c r="E99" s="372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4"/>
      <c r="P99" s="374"/>
      <c r="Q99" s="374"/>
      <c r="R99" s="37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2">
        <v>4680115883444</v>
      </c>
      <c r="E100" s="372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7" t="s">
        <v>200</v>
      </c>
      <c r="O100" s="374"/>
      <c r="P100" s="374"/>
      <c r="Q100" s="374"/>
      <c r="R100" s="37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72">
        <v>4680115883444</v>
      </c>
      <c r="E101" s="37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8" t="s">
        <v>200</v>
      </c>
      <c r="O101" s="374"/>
      <c r="P101" s="374"/>
      <c r="Q101" s="374"/>
      <c r="R101" s="37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80"/>
      <c r="N102" s="376" t="s">
        <v>43</v>
      </c>
      <c r="O102" s="377"/>
      <c r="P102" s="377"/>
      <c r="Q102" s="377"/>
      <c r="R102" s="377"/>
      <c r="S102" s="377"/>
      <c r="T102" s="378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80"/>
      <c r="N103" s="376" t="s">
        <v>43</v>
      </c>
      <c r="O103" s="377"/>
      <c r="P103" s="377"/>
      <c r="Q103" s="377"/>
      <c r="R103" s="377"/>
      <c r="S103" s="377"/>
      <c r="T103" s="378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1" t="s">
        <v>81</v>
      </c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  <c r="X104" s="371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2">
        <v>4607091386967</v>
      </c>
      <c r="E105" s="37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9" t="s">
        <v>204</v>
      </c>
      <c r="O105" s="374"/>
      <c r="P105" s="374"/>
      <c r="Q105" s="374"/>
      <c r="R105" s="375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72">
        <v>4607091386967</v>
      </c>
      <c r="E106" s="372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30" t="s">
        <v>206</v>
      </c>
      <c r="O106" s="374"/>
      <c r="P106" s="374"/>
      <c r="Q106" s="374"/>
      <c r="R106" s="37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72">
        <v>4607091385304</v>
      </c>
      <c r="E107" s="37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4"/>
      <c r="P107" s="374"/>
      <c r="Q107" s="374"/>
      <c r="R107" s="37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72">
        <v>4607091386264</v>
      </c>
      <c r="E108" s="372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4"/>
      <c r="P108" s="374"/>
      <c r="Q108" s="374"/>
      <c r="R108" s="37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2">
        <v>4607091385731</v>
      </c>
      <c r="E109" s="37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3" t="s">
        <v>213</v>
      </c>
      <c r="O109" s="374"/>
      <c r="P109" s="374"/>
      <c r="Q109" s="374"/>
      <c r="R109" s="37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72">
        <v>4680115880214</v>
      </c>
      <c r="E110" s="372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4" t="s">
        <v>216</v>
      </c>
      <c r="O110" s="374"/>
      <c r="P110" s="374"/>
      <c r="Q110" s="374"/>
      <c r="R110" s="37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72">
        <v>4680115880894</v>
      </c>
      <c r="E111" s="372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5" t="s">
        <v>219</v>
      </c>
      <c r="O111" s="374"/>
      <c r="P111" s="374"/>
      <c r="Q111" s="374"/>
      <c r="R111" s="37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72">
        <v>4607091385427</v>
      </c>
      <c r="E112" s="372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4"/>
      <c r="P112" s="374"/>
      <c r="Q112" s="374"/>
      <c r="R112" s="37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72">
        <v>4680115882645</v>
      </c>
      <c r="E113" s="372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7" t="s">
        <v>224</v>
      </c>
      <c r="O113" s="374"/>
      <c r="P113" s="374"/>
      <c r="Q113" s="374"/>
      <c r="R113" s="37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9"/>
      <c r="B114" s="379"/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80"/>
      <c r="N114" s="376" t="s">
        <v>43</v>
      </c>
      <c r="O114" s="377"/>
      <c r="P114" s="377"/>
      <c r="Q114" s="377"/>
      <c r="R114" s="377"/>
      <c r="S114" s="377"/>
      <c r="T114" s="378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80"/>
      <c r="N115" s="376" t="s">
        <v>43</v>
      </c>
      <c r="O115" s="377"/>
      <c r="P115" s="377"/>
      <c r="Q115" s="377"/>
      <c r="R115" s="377"/>
      <c r="S115" s="377"/>
      <c r="T115" s="378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1" t="s">
        <v>225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72">
        <v>4607091383065</v>
      </c>
      <c r="E117" s="372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4"/>
      <c r="P117" s="374"/>
      <c r="Q117" s="374"/>
      <c r="R117" s="375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72">
        <v>4680115881532</v>
      </c>
      <c r="E118" s="372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4"/>
      <c r="P118" s="374"/>
      <c r="Q118" s="374"/>
      <c r="R118" s="375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72">
        <v>4680115882652</v>
      </c>
      <c r="E119" s="372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40" t="s">
        <v>232</v>
      </c>
      <c r="O119" s="374"/>
      <c r="P119" s="374"/>
      <c r="Q119" s="374"/>
      <c r="R119" s="37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72">
        <v>4680115880238</v>
      </c>
      <c r="E120" s="372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4"/>
      <c r="P120" s="374"/>
      <c r="Q120" s="374"/>
      <c r="R120" s="37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72">
        <v>4680115881464</v>
      </c>
      <c r="E121" s="372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2" t="s">
        <v>237</v>
      </c>
      <c r="O121" s="374"/>
      <c r="P121" s="374"/>
      <c r="Q121" s="374"/>
      <c r="R121" s="37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9"/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80"/>
      <c r="N122" s="376" t="s">
        <v>43</v>
      </c>
      <c r="O122" s="377"/>
      <c r="P122" s="377"/>
      <c r="Q122" s="377"/>
      <c r="R122" s="377"/>
      <c r="S122" s="377"/>
      <c r="T122" s="378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79"/>
      <c r="M123" s="380"/>
      <c r="N123" s="376" t="s">
        <v>43</v>
      </c>
      <c r="O123" s="377"/>
      <c r="P123" s="377"/>
      <c r="Q123" s="377"/>
      <c r="R123" s="377"/>
      <c r="S123" s="377"/>
      <c r="T123" s="378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70" t="s">
        <v>238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370"/>
      <c r="Y124" s="66"/>
      <c r="Z124" s="66"/>
    </row>
    <row r="125" spans="1:53" ht="14.25" customHeight="1" x14ac:dyDescent="0.25">
      <c r="A125" s="371" t="s">
        <v>81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371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2">
        <v>4607091385168</v>
      </c>
      <c r="E126" s="372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4"/>
      <c r="P126" s="374"/>
      <c r="Q126" s="374"/>
      <c r="R126" s="375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72">
        <v>4607091383256</v>
      </c>
      <c r="E127" s="372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4"/>
      <c r="P127" s="374"/>
      <c r="Q127" s="374"/>
      <c r="R127" s="375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2">
        <v>4607091385748</v>
      </c>
      <c r="E128" s="372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4"/>
      <c r="P128" s="374"/>
      <c r="Q128" s="374"/>
      <c r="R128" s="37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9"/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80"/>
      <c r="N129" s="376" t="s">
        <v>43</v>
      </c>
      <c r="O129" s="377"/>
      <c r="P129" s="377"/>
      <c r="Q129" s="377"/>
      <c r="R129" s="377"/>
      <c r="S129" s="377"/>
      <c r="T129" s="378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79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80"/>
      <c r="N130" s="376" t="s">
        <v>43</v>
      </c>
      <c r="O130" s="377"/>
      <c r="P130" s="377"/>
      <c r="Q130" s="377"/>
      <c r="R130" s="377"/>
      <c r="S130" s="377"/>
      <c r="T130" s="378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69" t="s">
        <v>245</v>
      </c>
      <c r="B131" s="369"/>
      <c r="C131" s="369"/>
      <c r="D131" s="369"/>
      <c r="E131" s="369"/>
      <c r="F131" s="369"/>
      <c r="G131" s="369"/>
      <c r="H131" s="369"/>
      <c r="I131" s="369"/>
      <c r="J131" s="369"/>
      <c r="K131" s="369"/>
      <c r="L131" s="369"/>
      <c r="M131" s="369"/>
      <c r="N131" s="369"/>
      <c r="O131" s="369"/>
      <c r="P131" s="369"/>
      <c r="Q131" s="369"/>
      <c r="R131" s="369"/>
      <c r="S131" s="369"/>
      <c r="T131" s="369"/>
      <c r="U131" s="369"/>
      <c r="V131" s="369"/>
      <c r="W131" s="369"/>
      <c r="X131" s="369"/>
      <c r="Y131" s="55"/>
      <c r="Z131" s="55"/>
    </row>
    <row r="132" spans="1:53" ht="16.5" customHeight="1" x14ac:dyDescent="0.25">
      <c r="A132" s="370" t="s">
        <v>246</v>
      </c>
      <c r="B132" s="370"/>
      <c r="C132" s="370"/>
      <c r="D132" s="370"/>
      <c r="E132" s="370"/>
      <c r="F132" s="370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370"/>
      <c r="U132" s="370"/>
      <c r="V132" s="370"/>
      <c r="W132" s="370"/>
      <c r="X132" s="370"/>
      <c r="Y132" s="66"/>
      <c r="Z132" s="66"/>
    </row>
    <row r="133" spans="1:53" ht="14.25" customHeight="1" x14ac:dyDescent="0.25">
      <c r="A133" s="371" t="s">
        <v>116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371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72">
        <v>4607091383423</v>
      </c>
      <c r="E134" s="372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4"/>
      <c r="P134" s="374"/>
      <c r="Q134" s="374"/>
      <c r="R134" s="37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72">
        <v>4607091381405</v>
      </c>
      <c r="E135" s="372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4"/>
      <c r="P135" s="374"/>
      <c r="Q135" s="374"/>
      <c r="R135" s="37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72">
        <v>4607091386516</v>
      </c>
      <c r="E136" s="372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4"/>
      <c r="P136" s="374"/>
      <c r="Q136" s="374"/>
      <c r="R136" s="37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80"/>
      <c r="N137" s="376" t="s">
        <v>43</v>
      </c>
      <c r="O137" s="377"/>
      <c r="P137" s="377"/>
      <c r="Q137" s="377"/>
      <c r="R137" s="377"/>
      <c r="S137" s="377"/>
      <c r="T137" s="378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9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80"/>
      <c r="N138" s="376" t="s">
        <v>43</v>
      </c>
      <c r="O138" s="377"/>
      <c r="P138" s="377"/>
      <c r="Q138" s="377"/>
      <c r="R138" s="377"/>
      <c r="S138" s="377"/>
      <c r="T138" s="378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70" t="s">
        <v>253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66"/>
      <c r="Z139" s="66"/>
    </row>
    <row r="140" spans="1:53" ht="14.25" customHeight="1" x14ac:dyDescent="0.25">
      <c r="A140" s="371" t="s">
        <v>76</v>
      </c>
      <c r="B140" s="371"/>
      <c r="C140" s="371"/>
      <c r="D140" s="371"/>
      <c r="E140" s="371"/>
      <c r="F140" s="371"/>
      <c r="G140" s="371"/>
      <c r="H140" s="371"/>
      <c r="I140" s="371"/>
      <c r="J140" s="371"/>
      <c r="K140" s="371"/>
      <c r="L140" s="371"/>
      <c r="M140" s="371"/>
      <c r="N140" s="371"/>
      <c r="O140" s="371"/>
      <c r="P140" s="371"/>
      <c r="Q140" s="371"/>
      <c r="R140" s="371"/>
      <c r="S140" s="371"/>
      <c r="T140" s="371"/>
      <c r="U140" s="371"/>
      <c r="V140" s="371"/>
      <c r="W140" s="371"/>
      <c r="X140" s="371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72">
        <v>4680115880993</v>
      </c>
      <c r="E141" s="372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4"/>
      <c r="P141" s="374"/>
      <c r="Q141" s="374"/>
      <c r="R141" s="375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72">
        <v>4680115881761</v>
      </c>
      <c r="E142" s="372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4"/>
      <c r="P142" s="374"/>
      <c r="Q142" s="374"/>
      <c r="R142" s="375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72">
        <v>4680115881563</v>
      </c>
      <c r="E143" s="372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4"/>
      <c r="P143" s="374"/>
      <c r="Q143" s="374"/>
      <c r="R143" s="37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2">
        <v>4680115880986</v>
      </c>
      <c r="E144" s="372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4"/>
      <c r="P144" s="374"/>
      <c r="Q144" s="374"/>
      <c r="R144" s="37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72">
        <v>4680115880207</v>
      </c>
      <c r="E145" s="372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4"/>
      <c r="P145" s="374"/>
      <c r="Q145" s="374"/>
      <c r="R145" s="37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72">
        <v>4680115881785</v>
      </c>
      <c r="E146" s="37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4"/>
      <c r="P146" s="374"/>
      <c r="Q146" s="374"/>
      <c r="R146" s="37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72">
        <v>4680115881679</v>
      </c>
      <c r="E147" s="372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4"/>
      <c r="P147" s="374"/>
      <c r="Q147" s="374"/>
      <c r="R147" s="37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72">
        <v>4680115880191</v>
      </c>
      <c r="E148" s="372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4"/>
      <c r="P148" s="374"/>
      <c r="Q148" s="374"/>
      <c r="R148" s="37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80"/>
      <c r="N149" s="376" t="s">
        <v>43</v>
      </c>
      <c r="O149" s="377"/>
      <c r="P149" s="377"/>
      <c r="Q149" s="377"/>
      <c r="R149" s="377"/>
      <c r="S149" s="377"/>
      <c r="T149" s="378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80"/>
      <c r="N150" s="376" t="s">
        <v>43</v>
      </c>
      <c r="O150" s="377"/>
      <c r="P150" s="377"/>
      <c r="Q150" s="377"/>
      <c r="R150" s="377"/>
      <c r="S150" s="377"/>
      <c r="T150" s="378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70" t="s">
        <v>270</v>
      </c>
      <c r="B151" s="370"/>
      <c r="C151" s="370"/>
      <c r="D151" s="370"/>
      <c r="E151" s="370"/>
      <c r="F151" s="370"/>
      <c r="G151" s="370"/>
      <c r="H151" s="370"/>
      <c r="I151" s="370"/>
      <c r="J151" s="370"/>
      <c r="K151" s="370"/>
      <c r="L151" s="370"/>
      <c r="M151" s="370"/>
      <c r="N151" s="370"/>
      <c r="O151" s="370"/>
      <c r="P151" s="370"/>
      <c r="Q151" s="370"/>
      <c r="R151" s="370"/>
      <c r="S151" s="370"/>
      <c r="T151" s="370"/>
      <c r="U151" s="370"/>
      <c r="V151" s="370"/>
      <c r="W151" s="370"/>
      <c r="X151" s="370"/>
      <c r="Y151" s="66"/>
      <c r="Z151" s="66"/>
    </row>
    <row r="152" spans="1:53" ht="14.25" customHeight="1" x14ac:dyDescent="0.25">
      <c r="A152" s="371" t="s">
        <v>116</v>
      </c>
      <c r="B152" s="371"/>
      <c r="C152" s="371"/>
      <c r="D152" s="371"/>
      <c r="E152" s="371"/>
      <c r="F152" s="371"/>
      <c r="G152" s="371"/>
      <c r="H152" s="371"/>
      <c r="I152" s="371"/>
      <c r="J152" s="371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  <c r="X152" s="371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72">
        <v>4680115881402</v>
      </c>
      <c r="E153" s="372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4"/>
      <c r="P153" s="374"/>
      <c r="Q153" s="374"/>
      <c r="R153" s="375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72">
        <v>4680115881396</v>
      </c>
      <c r="E154" s="372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4"/>
      <c r="P154" s="374"/>
      <c r="Q154" s="374"/>
      <c r="R154" s="375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80"/>
      <c r="N155" s="376" t="s">
        <v>43</v>
      </c>
      <c r="O155" s="377"/>
      <c r="P155" s="377"/>
      <c r="Q155" s="377"/>
      <c r="R155" s="377"/>
      <c r="S155" s="377"/>
      <c r="T155" s="378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80"/>
      <c r="N156" s="376" t="s">
        <v>43</v>
      </c>
      <c r="O156" s="377"/>
      <c r="P156" s="377"/>
      <c r="Q156" s="377"/>
      <c r="R156" s="377"/>
      <c r="S156" s="377"/>
      <c r="T156" s="378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1" t="s">
        <v>108</v>
      </c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  <c r="X157" s="371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72">
        <v>4680115882935</v>
      </c>
      <c r="E158" s="37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9" t="s">
        <v>277</v>
      </c>
      <c r="O158" s="374"/>
      <c r="P158" s="374"/>
      <c r="Q158" s="374"/>
      <c r="R158" s="37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72">
        <v>4680115880764</v>
      </c>
      <c r="E159" s="372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4"/>
      <c r="P159" s="374"/>
      <c r="Q159" s="374"/>
      <c r="R159" s="37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9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80"/>
      <c r="N160" s="376" t="s">
        <v>43</v>
      </c>
      <c r="O160" s="377"/>
      <c r="P160" s="377"/>
      <c r="Q160" s="377"/>
      <c r="R160" s="377"/>
      <c r="S160" s="377"/>
      <c r="T160" s="37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80"/>
      <c r="N161" s="376" t="s">
        <v>43</v>
      </c>
      <c r="O161" s="377"/>
      <c r="P161" s="377"/>
      <c r="Q161" s="377"/>
      <c r="R161" s="377"/>
      <c r="S161" s="377"/>
      <c r="T161" s="37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1" t="s">
        <v>76</v>
      </c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72">
        <v>4680115882683</v>
      </c>
      <c r="E163" s="372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4"/>
      <c r="P163" s="374"/>
      <c r="Q163" s="374"/>
      <c r="R163" s="37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72">
        <v>4680115882690</v>
      </c>
      <c r="E164" s="372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4"/>
      <c r="P164" s="374"/>
      <c r="Q164" s="374"/>
      <c r="R164" s="37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72">
        <v>4680115882669</v>
      </c>
      <c r="E165" s="37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4"/>
      <c r="P165" s="374"/>
      <c r="Q165" s="374"/>
      <c r="R165" s="37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72">
        <v>4680115882676</v>
      </c>
      <c r="E166" s="37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4"/>
      <c r="P166" s="374"/>
      <c r="Q166" s="374"/>
      <c r="R166" s="37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9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80"/>
      <c r="N167" s="376" t="s">
        <v>43</v>
      </c>
      <c r="O167" s="377"/>
      <c r="P167" s="377"/>
      <c r="Q167" s="377"/>
      <c r="R167" s="377"/>
      <c r="S167" s="377"/>
      <c r="T167" s="378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80"/>
      <c r="N168" s="376" t="s">
        <v>43</v>
      </c>
      <c r="O168" s="377"/>
      <c r="P168" s="377"/>
      <c r="Q168" s="377"/>
      <c r="R168" s="377"/>
      <c r="S168" s="377"/>
      <c r="T168" s="378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71" t="s">
        <v>81</v>
      </c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1"/>
      <c r="N169" s="371"/>
      <c r="O169" s="371"/>
      <c r="P169" s="371"/>
      <c r="Q169" s="371"/>
      <c r="R169" s="371"/>
      <c r="S169" s="371"/>
      <c r="T169" s="371"/>
      <c r="U169" s="371"/>
      <c r="V169" s="371"/>
      <c r="W169" s="371"/>
      <c r="X169" s="371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72">
        <v>4680115881556</v>
      </c>
      <c r="E170" s="372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4"/>
      <c r="P170" s="374"/>
      <c r="Q170" s="374"/>
      <c r="R170" s="375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72">
        <v>4680115880573</v>
      </c>
      <c r="E171" s="372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6" t="s">
        <v>292</v>
      </c>
      <c r="O171" s="374"/>
      <c r="P171" s="374"/>
      <c r="Q171" s="374"/>
      <c r="R171" s="375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72">
        <v>4680115881594</v>
      </c>
      <c r="E172" s="372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4"/>
      <c r="P172" s="374"/>
      <c r="Q172" s="374"/>
      <c r="R172" s="37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72">
        <v>4680115881587</v>
      </c>
      <c r="E173" s="372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8" t="s">
        <v>297</v>
      </c>
      <c r="O173" s="374"/>
      <c r="P173" s="374"/>
      <c r="Q173" s="374"/>
      <c r="R173" s="37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72">
        <v>4680115880962</v>
      </c>
      <c r="E174" s="372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4"/>
      <c r="P174" s="374"/>
      <c r="Q174" s="374"/>
      <c r="R174" s="37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72">
        <v>4680115881617</v>
      </c>
      <c r="E175" s="372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4"/>
      <c r="P175" s="374"/>
      <c r="Q175" s="374"/>
      <c r="R175" s="37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72">
        <v>4680115881228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1" t="s">
        <v>304</v>
      </c>
      <c r="O176" s="374"/>
      <c r="P176" s="374"/>
      <c r="Q176" s="374"/>
      <c r="R176" s="37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72">
        <v>4680115881037</v>
      </c>
      <c r="E177" s="372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2" t="s">
        <v>307</v>
      </c>
      <c r="O177" s="374"/>
      <c r="P177" s="374"/>
      <c r="Q177" s="374"/>
      <c r="R177" s="37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72">
        <v>4680115881211</v>
      </c>
      <c r="E178" s="372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4"/>
      <c r="P178" s="374"/>
      <c r="Q178" s="374"/>
      <c r="R178" s="37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72">
        <v>4680115881020</v>
      </c>
      <c r="E179" s="372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4"/>
      <c r="P179" s="374"/>
      <c r="Q179" s="374"/>
      <c r="R179" s="37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72">
        <v>4680115882195</v>
      </c>
      <c r="E180" s="372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4"/>
      <c r="P180" s="374"/>
      <c r="Q180" s="374"/>
      <c r="R180" s="37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72">
        <v>4680115882607</v>
      </c>
      <c r="E181" s="372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4"/>
      <c r="P181" s="374"/>
      <c r="Q181" s="374"/>
      <c r="R181" s="37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72">
        <v>4680115880092</v>
      </c>
      <c r="E182" s="372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4"/>
      <c r="P182" s="374"/>
      <c r="Q182" s="374"/>
      <c r="R182" s="37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72">
        <v>4680115880221</v>
      </c>
      <c r="E183" s="372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4"/>
      <c r="P183" s="374"/>
      <c r="Q183" s="374"/>
      <c r="R183" s="37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72">
        <v>4680115882942</v>
      </c>
      <c r="E184" s="372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4"/>
      <c r="P184" s="374"/>
      <c r="Q184" s="374"/>
      <c r="R184" s="37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72">
        <v>4680115880504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4"/>
      <c r="P185" s="374"/>
      <c r="Q185" s="374"/>
      <c r="R185" s="37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72">
        <v>4680115882164</v>
      </c>
      <c r="E186" s="372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4"/>
      <c r="P186" s="374"/>
      <c r="Q186" s="374"/>
      <c r="R186" s="37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80"/>
      <c r="N187" s="376" t="s">
        <v>43</v>
      </c>
      <c r="O187" s="377"/>
      <c r="P187" s="377"/>
      <c r="Q187" s="377"/>
      <c r="R187" s="377"/>
      <c r="S187" s="377"/>
      <c r="T187" s="378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80"/>
      <c r="N188" s="376" t="s">
        <v>43</v>
      </c>
      <c r="O188" s="377"/>
      <c r="P188" s="377"/>
      <c r="Q188" s="377"/>
      <c r="R188" s="377"/>
      <c r="S188" s="377"/>
      <c r="T188" s="378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71" t="s">
        <v>225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371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72">
        <v>4680115880801</v>
      </c>
      <c r="E190" s="37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4"/>
      <c r="P190" s="374"/>
      <c r="Q190" s="374"/>
      <c r="R190" s="375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72">
        <v>4680115880818</v>
      </c>
      <c r="E191" s="37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4"/>
      <c r="P191" s="374"/>
      <c r="Q191" s="374"/>
      <c r="R191" s="375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79"/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80"/>
      <c r="N192" s="376" t="s">
        <v>43</v>
      </c>
      <c r="O192" s="377"/>
      <c r="P192" s="377"/>
      <c r="Q192" s="377"/>
      <c r="R192" s="377"/>
      <c r="S192" s="377"/>
      <c r="T192" s="378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80"/>
      <c r="N193" s="376" t="s">
        <v>43</v>
      </c>
      <c r="O193" s="377"/>
      <c r="P193" s="377"/>
      <c r="Q193" s="377"/>
      <c r="R193" s="377"/>
      <c r="S193" s="377"/>
      <c r="T193" s="378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70" t="s">
        <v>330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66"/>
      <c r="Z194" s="66"/>
    </row>
    <row r="195" spans="1:53" ht="14.25" customHeight="1" x14ac:dyDescent="0.25">
      <c r="A195" s="371" t="s">
        <v>116</v>
      </c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1"/>
      <c r="N195" s="371"/>
      <c r="O195" s="371"/>
      <c r="P195" s="371"/>
      <c r="Q195" s="371"/>
      <c r="R195" s="371"/>
      <c r="S195" s="371"/>
      <c r="T195" s="371"/>
      <c r="U195" s="371"/>
      <c r="V195" s="371"/>
      <c r="W195" s="371"/>
      <c r="X195" s="371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2">
        <v>4607091387445</v>
      </c>
      <c r="E196" s="372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4"/>
      <c r="P196" s="374"/>
      <c r="Q196" s="374"/>
      <c r="R196" s="375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72">
        <v>4607091386004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4"/>
      <c r="P197" s="374"/>
      <c r="Q197" s="374"/>
      <c r="R197" s="37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72">
        <v>4607091386004</v>
      </c>
      <c r="E198" s="372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4"/>
      <c r="P198" s="374"/>
      <c r="Q198" s="374"/>
      <c r="R198" s="37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72">
        <v>4607091386073</v>
      </c>
      <c r="E199" s="372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4"/>
      <c r="P199" s="374"/>
      <c r="Q199" s="374"/>
      <c r="R199" s="37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72">
        <v>4607091387322</v>
      </c>
      <c r="E200" s="372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4"/>
      <c r="P200" s="374"/>
      <c r="Q200" s="374"/>
      <c r="R200" s="37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72">
        <v>4607091387322</v>
      </c>
      <c r="E201" s="372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4"/>
      <c r="P201" s="374"/>
      <c r="Q201" s="374"/>
      <c r="R201" s="37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72">
        <v>4607091387377</v>
      </c>
      <c r="E202" s="37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4"/>
      <c r="P202" s="374"/>
      <c r="Q202" s="374"/>
      <c r="R202" s="37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72">
        <v>4607091387353</v>
      </c>
      <c r="E203" s="37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4"/>
      <c r="P203" s="374"/>
      <c r="Q203" s="374"/>
      <c r="R203" s="37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72">
        <v>4607091386011</v>
      </c>
      <c r="E204" s="372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4"/>
      <c r="P204" s="374"/>
      <c r="Q204" s="374"/>
      <c r="R204" s="37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72">
        <v>4607091387308</v>
      </c>
      <c r="E205" s="372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4"/>
      <c r="P205" s="374"/>
      <c r="Q205" s="374"/>
      <c r="R205" s="37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72">
        <v>4607091387339</v>
      </c>
      <c r="E206" s="372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4"/>
      <c r="P206" s="374"/>
      <c r="Q206" s="374"/>
      <c r="R206" s="37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72">
        <v>4680115882638</v>
      </c>
      <c r="E207" s="37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4"/>
      <c r="P207" s="374"/>
      <c r="Q207" s="374"/>
      <c r="R207" s="37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72">
        <v>4680115881938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4"/>
      <c r="P208" s="374"/>
      <c r="Q208" s="374"/>
      <c r="R208" s="37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72">
        <v>4607091387346</v>
      </c>
      <c r="E209" s="37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4"/>
      <c r="P209" s="374"/>
      <c r="Q209" s="374"/>
      <c r="R209" s="37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72">
        <v>4607091389807</v>
      </c>
      <c r="E210" s="37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4"/>
      <c r="P210" s="374"/>
      <c r="Q210" s="374"/>
      <c r="R210" s="37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80"/>
      <c r="N211" s="376" t="s">
        <v>43</v>
      </c>
      <c r="O211" s="377"/>
      <c r="P211" s="377"/>
      <c r="Q211" s="377"/>
      <c r="R211" s="377"/>
      <c r="S211" s="377"/>
      <c r="T211" s="378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80"/>
      <c r="N212" s="376" t="s">
        <v>43</v>
      </c>
      <c r="O212" s="377"/>
      <c r="P212" s="377"/>
      <c r="Q212" s="377"/>
      <c r="R212" s="377"/>
      <c r="S212" s="377"/>
      <c r="T212" s="378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71" t="s">
        <v>108</v>
      </c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1"/>
      <c r="N213" s="371"/>
      <c r="O213" s="371"/>
      <c r="P213" s="371"/>
      <c r="Q213" s="371"/>
      <c r="R213" s="371"/>
      <c r="S213" s="371"/>
      <c r="T213" s="371"/>
      <c r="U213" s="371"/>
      <c r="V213" s="371"/>
      <c r="W213" s="371"/>
      <c r="X213" s="371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72">
        <v>4680115881914</v>
      </c>
      <c r="E214" s="372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4"/>
      <c r="P214" s="374"/>
      <c r="Q214" s="374"/>
      <c r="R214" s="375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80"/>
      <c r="N215" s="376" t="s">
        <v>43</v>
      </c>
      <c r="O215" s="377"/>
      <c r="P215" s="377"/>
      <c r="Q215" s="377"/>
      <c r="R215" s="377"/>
      <c r="S215" s="377"/>
      <c r="T215" s="378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80"/>
      <c r="N216" s="376" t="s">
        <v>43</v>
      </c>
      <c r="O216" s="377"/>
      <c r="P216" s="377"/>
      <c r="Q216" s="377"/>
      <c r="R216" s="377"/>
      <c r="S216" s="377"/>
      <c r="T216" s="378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1" t="s">
        <v>76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72">
        <v>4607091387193</v>
      </c>
      <c r="E218" s="372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4"/>
      <c r="P218" s="374"/>
      <c r="Q218" s="374"/>
      <c r="R218" s="375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2">
        <v>4607091387230</v>
      </c>
      <c r="E219" s="372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4"/>
      <c r="P219" s="374"/>
      <c r="Q219" s="374"/>
      <c r="R219" s="37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2">
        <v>4607091387285</v>
      </c>
      <c r="E220" s="372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4"/>
      <c r="P220" s="374"/>
      <c r="Q220" s="374"/>
      <c r="R220" s="37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2">
        <v>4607091389845</v>
      </c>
      <c r="E221" s="372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4"/>
      <c r="P221" s="374"/>
      <c r="Q221" s="374"/>
      <c r="R221" s="37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80"/>
      <c r="N222" s="376" t="s">
        <v>43</v>
      </c>
      <c r="O222" s="377"/>
      <c r="P222" s="377"/>
      <c r="Q222" s="377"/>
      <c r="R222" s="377"/>
      <c r="S222" s="377"/>
      <c r="T222" s="378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80"/>
      <c r="N223" s="376" t="s">
        <v>43</v>
      </c>
      <c r="O223" s="377"/>
      <c r="P223" s="377"/>
      <c r="Q223" s="377"/>
      <c r="R223" s="377"/>
      <c r="S223" s="377"/>
      <c r="T223" s="378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71" t="s">
        <v>81</v>
      </c>
      <c r="B224" s="371"/>
      <c r="C224" s="371"/>
      <c r="D224" s="371"/>
      <c r="E224" s="371"/>
      <c r="F224" s="371"/>
      <c r="G224" s="371"/>
      <c r="H224" s="371"/>
      <c r="I224" s="371"/>
      <c r="J224" s="371"/>
      <c r="K224" s="371"/>
      <c r="L224" s="371"/>
      <c r="M224" s="371"/>
      <c r="N224" s="371"/>
      <c r="O224" s="371"/>
      <c r="P224" s="371"/>
      <c r="Q224" s="371"/>
      <c r="R224" s="371"/>
      <c r="S224" s="371"/>
      <c r="T224" s="371"/>
      <c r="U224" s="371"/>
      <c r="V224" s="371"/>
      <c r="W224" s="371"/>
      <c r="X224" s="371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72">
        <v>4607091387766</v>
      </c>
      <c r="E225" s="372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4"/>
      <c r="P225" s="374"/>
      <c r="Q225" s="374"/>
      <c r="R225" s="375"/>
      <c r="S225" s="40" t="s">
        <v>48</v>
      </c>
      <c r="T225" s="40" t="s">
        <v>48</v>
      </c>
      <c r="U225" s="41" t="s">
        <v>0</v>
      </c>
      <c r="V225" s="59">
        <v>500</v>
      </c>
      <c r="W225" s="56">
        <f t="shared" ref="W225:W231" si="12">IFERROR(IF(V225="",0,CEILING((V225/$H225),1)*$H225),"")</f>
        <v>502.2</v>
      </c>
      <c r="X225" s="42">
        <f>IFERROR(IF(W225=0,"",ROUNDUP(W225/H225,0)*0.02175),"")</f>
        <v>1.3484999999999998</v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72">
        <v>4607091387957</v>
      </c>
      <c r="E226" s="372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4"/>
      <c r="P226" s="374"/>
      <c r="Q226" s="374"/>
      <c r="R226" s="37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72">
        <v>4607091387964</v>
      </c>
      <c r="E227" s="372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4"/>
      <c r="P227" s="374"/>
      <c r="Q227" s="374"/>
      <c r="R227" s="37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72">
        <v>4607091381672</v>
      </c>
      <c r="E228" s="372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4"/>
      <c r="P228" s="374"/>
      <c r="Q228" s="374"/>
      <c r="R228" s="37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72">
        <v>4607091387537</v>
      </c>
      <c r="E229" s="372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4"/>
      <c r="P229" s="374"/>
      <c r="Q229" s="374"/>
      <c r="R229" s="37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72">
        <v>4607091387513</v>
      </c>
      <c r="E230" s="372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4"/>
      <c r="P230" s="374"/>
      <c r="Q230" s="374"/>
      <c r="R230" s="37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72">
        <v>4680115880511</v>
      </c>
      <c r="E231" s="372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4"/>
      <c r="P231" s="374"/>
      <c r="Q231" s="374"/>
      <c r="R231" s="37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80"/>
      <c r="N232" s="376" t="s">
        <v>43</v>
      </c>
      <c r="O232" s="377"/>
      <c r="P232" s="377"/>
      <c r="Q232" s="377"/>
      <c r="R232" s="377"/>
      <c r="S232" s="377"/>
      <c r="T232" s="378"/>
      <c r="U232" s="43" t="s">
        <v>42</v>
      </c>
      <c r="V232" s="44">
        <f>IFERROR(V225/H225,"0")+IFERROR(V226/H226,"0")+IFERROR(V227/H227,"0")+IFERROR(V228/H228,"0")+IFERROR(V229/H229,"0")+IFERROR(V230/H230,"0")+IFERROR(V231/H231,"0")</f>
        <v>61.728395061728399</v>
      </c>
      <c r="W232" s="44">
        <f>IFERROR(W225/H225,"0")+IFERROR(W226/H226,"0")+IFERROR(W227/H227,"0")+IFERROR(W228/H228,"0")+IFERROR(W229/H229,"0")+IFERROR(W230/H230,"0")+IFERROR(W231/H231,"0")</f>
        <v>62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1.3484999999999998</v>
      </c>
      <c r="Y232" s="68"/>
      <c r="Z232" s="68"/>
    </row>
    <row r="233" spans="1:53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80"/>
      <c r="N233" s="376" t="s">
        <v>43</v>
      </c>
      <c r="O233" s="377"/>
      <c r="P233" s="377"/>
      <c r="Q233" s="377"/>
      <c r="R233" s="377"/>
      <c r="S233" s="377"/>
      <c r="T233" s="378"/>
      <c r="U233" s="43" t="s">
        <v>0</v>
      </c>
      <c r="V233" s="44">
        <f>IFERROR(SUM(V225:V231),"0")</f>
        <v>500</v>
      </c>
      <c r="W233" s="44">
        <f>IFERROR(SUM(W225:W231),"0")</f>
        <v>502.2</v>
      </c>
      <c r="X233" s="43"/>
      <c r="Y233" s="68"/>
      <c r="Z233" s="68"/>
    </row>
    <row r="234" spans="1:53" ht="14.25" customHeight="1" x14ac:dyDescent="0.25">
      <c r="A234" s="371" t="s">
        <v>225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371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72">
        <v>4607091380880</v>
      </c>
      <c r="E235" s="372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4"/>
      <c r="P235" s="374"/>
      <c r="Q235" s="374"/>
      <c r="R235" s="375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72">
        <v>4607091384482</v>
      </c>
      <c r="E236" s="372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4"/>
      <c r="P236" s="374"/>
      <c r="Q236" s="374"/>
      <c r="R236" s="37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72">
        <v>4607091380897</v>
      </c>
      <c r="E237" s="372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4"/>
      <c r="P237" s="374"/>
      <c r="Q237" s="374"/>
      <c r="R237" s="375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80"/>
      <c r="N238" s="376" t="s">
        <v>43</v>
      </c>
      <c r="O238" s="377"/>
      <c r="P238" s="377"/>
      <c r="Q238" s="377"/>
      <c r="R238" s="377"/>
      <c r="S238" s="377"/>
      <c r="T238" s="378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80"/>
      <c r="N239" s="376" t="s">
        <v>43</v>
      </c>
      <c r="O239" s="377"/>
      <c r="P239" s="377"/>
      <c r="Q239" s="377"/>
      <c r="R239" s="377"/>
      <c r="S239" s="377"/>
      <c r="T239" s="378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customHeight="1" x14ac:dyDescent="0.25">
      <c r="A240" s="371" t="s">
        <v>94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371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72">
        <v>4607091388374</v>
      </c>
      <c r="E241" s="372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4" t="s">
        <v>391</v>
      </c>
      <c r="O241" s="374"/>
      <c r="P241" s="374"/>
      <c r="Q241" s="374"/>
      <c r="R241" s="37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72">
        <v>4607091388381</v>
      </c>
      <c r="E242" s="372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5" t="s">
        <v>394</v>
      </c>
      <c r="O242" s="374"/>
      <c r="P242" s="374"/>
      <c r="Q242" s="374"/>
      <c r="R242" s="37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396</v>
      </c>
      <c r="B243" s="64" t="s">
        <v>397</v>
      </c>
      <c r="C243" s="37">
        <v>4301030233</v>
      </c>
      <c r="D243" s="372">
        <v>4607091388404</v>
      </c>
      <c r="E243" s="372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4"/>
      <c r="P243" s="374"/>
      <c r="Q243" s="374"/>
      <c r="R243" s="375"/>
      <c r="S243" s="40" t="s">
        <v>48</v>
      </c>
      <c r="T243" s="40" t="s">
        <v>395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396</v>
      </c>
      <c r="B244" s="64" t="s">
        <v>399</v>
      </c>
      <c r="C244" s="37">
        <v>4301032040</v>
      </c>
      <c r="D244" s="372">
        <v>4680115881860</v>
      </c>
      <c r="E244" s="372"/>
      <c r="F244" s="63">
        <v>0.17</v>
      </c>
      <c r="G244" s="38">
        <v>10</v>
      </c>
      <c r="H244" s="63">
        <v>1.7</v>
      </c>
      <c r="I244" s="63">
        <v>1.9</v>
      </c>
      <c r="J244" s="38">
        <v>234</v>
      </c>
      <c r="K244" s="38" t="s">
        <v>177</v>
      </c>
      <c r="L244" s="39" t="s">
        <v>401</v>
      </c>
      <c r="M244" s="38">
        <v>120</v>
      </c>
      <c r="N244" s="517" t="s">
        <v>400</v>
      </c>
      <c r="O244" s="374"/>
      <c r="P244" s="374"/>
      <c r="Q244" s="374"/>
      <c r="R244" s="375"/>
      <c r="S244" s="40" t="s">
        <v>398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80"/>
      <c r="N245" s="376" t="s">
        <v>43</v>
      </c>
      <c r="O245" s="377"/>
      <c r="P245" s="377"/>
      <c r="Q245" s="377"/>
      <c r="R245" s="377"/>
      <c r="S245" s="377"/>
      <c r="T245" s="378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80"/>
      <c r="N246" s="376" t="s">
        <v>43</v>
      </c>
      <c r="O246" s="377"/>
      <c r="P246" s="377"/>
      <c r="Q246" s="377"/>
      <c r="R246" s="377"/>
      <c r="S246" s="377"/>
      <c r="T246" s="378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71" t="s">
        <v>402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72">
        <v>4680115881808</v>
      </c>
      <c r="E248" s="37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4"/>
      <c r="P248" s="374"/>
      <c r="Q248" s="374"/>
      <c r="R248" s="37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72">
        <v>4680115881822</v>
      </c>
      <c r="E249" s="372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4"/>
      <c r="P249" s="374"/>
      <c r="Q249" s="374"/>
      <c r="R249" s="37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72">
        <v>4680115880016</v>
      </c>
      <c r="E250" s="372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4"/>
      <c r="P250" s="374"/>
      <c r="Q250" s="374"/>
      <c r="R250" s="37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80"/>
      <c r="N251" s="376" t="s">
        <v>43</v>
      </c>
      <c r="O251" s="377"/>
      <c r="P251" s="377"/>
      <c r="Q251" s="377"/>
      <c r="R251" s="377"/>
      <c r="S251" s="377"/>
      <c r="T251" s="37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80"/>
      <c r="N252" s="376" t="s">
        <v>43</v>
      </c>
      <c r="O252" s="377"/>
      <c r="P252" s="377"/>
      <c r="Q252" s="377"/>
      <c r="R252" s="377"/>
      <c r="S252" s="377"/>
      <c r="T252" s="37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70" t="s">
        <v>411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6"/>
      <c r="Z253" s="66"/>
    </row>
    <row r="254" spans="1:53" ht="14.25" customHeight="1" x14ac:dyDescent="0.25">
      <c r="A254" s="371" t="s">
        <v>116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72">
        <v>4607091387421</v>
      </c>
      <c r="E255" s="372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4"/>
      <c r="P255" s="374"/>
      <c r="Q255" s="374"/>
      <c r="R255" s="37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72">
        <v>4607091387421</v>
      </c>
      <c r="E256" s="37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4"/>
      <c r="P256" s="374"/>
      <c r="Q256" s="374"/>
      <c r="R256" s="37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72">
        <v>4607091387452</v>
      </c>
      <c r="E257" s="37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523" t="s">
        <v>417</v>
      </c>
      <c r="O257" s="374"/>
      <c r="P257" s="374"/>
      <c r="Q257" s="374"/>
      <c r="R257" s="37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72">
        <v>4607091387452</v>
      </c>
      <c r="E258" s="372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74"/>
      <c r="P258" s="374"/>
      <c r="Q258" s="374"/>
      <c r="R258" s="37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72">
        <v>4607091385984</v>
      </c>
      <c r="E259" s="372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4"/>
      <c r="P259" s="374"/>
      <c r="Q259" s="374"/>
      <c r="R259" s="37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72">
        <v>4607091387438</v>
      </c>
      <c r="E260" s="372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4"/>
      <c r="P260" s="374"/>
      <c r="Q260" s="374"/>
      <c r="R260" s="37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72">
        <v>4607091387469</v>
      </c>
      <c r="E261" s="372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4"/>
      <c r="P261" s="374"/>
      <c r="Q261" s="374"/>
      <c r="R261" s="37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80"/>
      <c r="N262" s="376" t="s">
        <v>43</v>
      </c>
      <c r="O262" s="377"/>
      <c r="P262" s="377"/>
      <c r="Q262" s="377"/>
      <c r="R262" s="377"/>
      <c r="S262" s="377"/>
      <c r="T262" s="378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80"/>
      <c r="N263" s="376" t="s">
        <v>43</v>
      </c>
      <c r="O263" s="377"/>
      <c r="P263" s="377"/>
      <c r="Q263" s="377"/>
      <c r="R263" s="377"/>
      <c r="S263" s="377"/>
      <c r="T263" s="378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71" t="s">
        <v>76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72">
        <v>4607091387292</v>
      </c>
      <c r="E265" s="372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4"/>
      <c r="P265" s="374"/>
      <c r="Q265" s="374"/>
      <c r="R265" s="375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72">
        <v>4607091387315</v>
      </c>
      <c r="E266" s="372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4"/>
      <c r="P266" s="374"/>
      <c r="Q266" s="374"/>
      <c r="R266" s="37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80"/>
      <c r="N267" s="376" t="s">
        <v>43</v>
      </c>
      <c r="O267" s="377"/>
      <c r="P267" s="377"/>
      <c r="Q267" s="377"/>
      <c r="R267" s="377"/>
      <c r="S267" s="377"/>
      <c r="T267" s="378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80"/>
      <c r="N268" s="376" t="s">
        <v>43</v>
      </c>
      <c r="O268" s="377"/>
      <c r="P268" s="377"/>
      <c r="Q268" s="377"/>
      <c r="R268" s="377"/>
      <c r="S268" s="377"/>
      <c r="T268" s="378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70" t="s">
        <v>429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6"/>
      <c r="Z269" s="66"/>
    </row>
    <row r="270" spans="1:53" ht="14.25" customHeight="1" x14ac:dyDescent="0.25">
      <c r="A270" s="371" t="s">
        <v>76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72">
        <v>4607091383836</v>
      </c>
      <c r="E271" s="372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4"/>
      <c r="P271" s="374"/>
      <c r="Q271" s="374"/>
      <c r="R271" s="37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80"/>
      <c r="N272" s="376" t="s">
        <v>43</v>
      </c>
      <c r="O272" s="377"/>
      <c r="P272" s="377"/>
      <c r="Q272" s="377"/>
      <c r="R272" s="377"/>
      <c r="S272" s="377"/>
      <c r="T272" s="378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80"/>
      <c r="N273" s="376" t="s">
        <v>43</v>
      </c>
      <c r="O273" s="377"/>
      <c r="P273" s="377"/>
      <c r="Q273" s="377"/>
      <c r="R273" s="377"/>
      <c r="S273" s="377"/>
      <c r="T273" s="378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71" t="s">
        <v>81</v>
      </c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72">
        <v>4607091387919</v>
      </c>
      <c r="E275" s="372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4"/>
      <c r="P275" s="374"/>
      <c r="Q275" s="374"/>
      <c r="R275" s="37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72">
        <v>4607091383942</v>
      </c>
      <c r="E276" s="372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141</v>
      </c>
      <c r="M276" s="38">
        <v>45</v>
      </c>
      <c r="N276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4"/>
      <c r="P276" s="374"/>
      <c r="Q276" s="374"/>
      <c r="R276" s="375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72">
        <v>4607091383959</v>
      </c>
      <c r="E277" s="372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3" t="s">
        <v>438</v>
      </c>
      <c r="O277" s="374"/>
      <c r="P277" s="374"/>
      <c r="Q277" s="374"/>
      <c r="R277" s="37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80"/>
      <c r="N278" s="376" t="s">
        <v>43</v>
      </c>
      <c r="O278" s="377"/>
      <c r="P278" s="377"/>
      <c r="Q278" s="377"/>
      <c r="R278" s="377"/>
      <c r="S278" s="377"/>
      <c r="T278" s="378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80"/>
      <c r="N279" s="376" t="s">
        <v>43</v>
      </c>
      <c r="O279" s="377"/>
      <c r="P279" s="377"/>
      <c r="Q279" s="377"/>
      <c r="R279" s="377"/>
      <c r="S279" s="377"/>
      <c r="T279" s="378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1" t="s">
        <v>225</v>
      </c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1"/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  <c r="X280" s="371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72">
        <v>4607091388831</v>
      </c>
      <c r="E281" s="372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4"/>
      <c r="P281" s="374"/>
      <c r="Q281" s="374"/>
      <c r="R281" s="37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80"/>
      <c r="N282" s="376" t="s">
        <v>43</v>
      </c>
      <c r="O282" s="377"/>
      <c r="P282" s="377"/>
      <c r="Q282" s="377"/>
      <c r="R282" s="377"/>
      <c r="S282" s="377"/>
      <c r="T282" s="37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80"/>
      <c r="N283" s="376" t="s">
        <v>43</v>
      </c>
      <c r="O283" s="377"/>
      <c r="P283" s="377"/>
      <c r="Q283" s="377"/>
      <c r="R283" s="377"/>
      <c r="S283" s="377"/>
      <c r="T283" s="37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71" t="s">
        <v>94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72">
        <v>4607091383102</v>
      </c>
      <c r="E285" s="372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4"/>
      <c r="P285" s="374"/>
      <c r="Q285" s="374"/>
      <c r="R285" s="37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80"/>
      <c r="N286" s="376" t="s">
        <v>43</v>
      </c>
      <c r="O286" s="377"/>
      <c r="P286" s="377"/>
      <c r="Q286" s="377"/>
      <c r="R286" s="377"/>
      <c r="S286" s="377"/>
      <c r="T286" s="37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80"/>
      <c r="N287" s="376" t="s">
        <v>43</v>
      </c>
      <c r="O287" s="377"/>
      <c r="P287" s="377"/>
      <c r="Q287" s="377"/>
      <c r="R287" s="377"/>
      <c r="S287" s="377"/>
      <c r="T287" s="37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69" t="s">
        <v>443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55"/>
      <c r="Z288" s="55"/>
    </row>
    <row r="289" spans="1:53" ht="16.5" customHeight="1" x14ac:dyDescent="0.25">
      <c r="A289" s="370" t="s">
        <v>444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6"/>
      <c r="Z289" s="66"/>
    </row>
    <row r="290" spans="1:53" ht="14.25" customHeight="1" x14ac:dyDescent="0.25">
      <c r="A290" s="371" t="s">
        <v>116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72">
        <v>4607091383997</v>
      </c>
      <c r="E291" s="37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4"/>
      <c r="P291" s="374"/>
      <c r="Q291" s="374"/>
      <c r="R291" s="37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72">
        <v>4607091383997</v>
      </c>
      <c r="E292" s="37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4"/>
      <c r="P292" s="374"/>
      <c r="Q292" s="374"/>
      <c r="R292" s="37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72">
        <v>4607091384130</v>
      </c>
      <c r="E293" s="37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4"/>
      <c r="P293" s="374"/>
      <c r="Q293" s="374"/>
      <c r="R293" s="37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72">
        <v>4607091384130</v>
      </c>
      <c r="E294" s="37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4"/>
      <c r="P294" s="374"/>
      <c r="Q294" s="374"/>
      <c r="R294" s="37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72">
        <v>4607091384147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4"/>
      <c r="P295" s="374"/>
      <c r="Q295" s="374"/>
      <c r="R295" s="37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72">
        <v>4607091384147</v>
      </c>
      <c r="E296" s="37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1" t="s">
        <v>454</v>
      </c>
      <c r="O296" s="374"/>
      <c r="P296" s="374"/>
      <c r="Q296" s="374"/>
      <c r="R296" s="37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72">
        <v>4607091384154</v>
      </c>
      <c r="E297" s="372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4"/>
      <c r="P297" s="374"/>
      <c r="Q297" s="374"/>
      <c r="R297" s="37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72">
        <v>4607091384161</v>
      </c>
      <c r="E298" s="37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4"/>
      <c r="P298" s="374"/>
      <c r="Q298" s="374"/>
      <c r="R298" s="37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80"/>
      <c r="N299" s="376" t="s">
        <v>43</v>
      </c>
      <c r="O299" s="377"/>
      <c r="P299" s="377"/>
      <c r="Q299" s="377"/>
      <c r="R299" s="377"/>
      <c r="S299" s="377"/>
      <c r="T299" s="37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80"/>
      <c r="N300" s="376" t="s">
        <v>43</v>
      </c>
      <c r="O300" s="377"/>
      <c r="P300" s="377"/>
      <c r="Q300" s="377"/>
      <c r="R300" s="377"/>
      <c r="S300" s="377"/>
      <c r="T300" s="378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1" t="s">
        <v>108</v>
      </c>
      <c r="B301" s="371"/>
      <c r="C301" s="371"/>
      <c r="D301" s="371"/>
      <c r="E301" s="371"/>
      <c r="F301" s="371"/>
      <c r="G301" s="371"/>
      <c r="H301" s="371"/>
      <c r="I301" s="371"/>
      <c r="J301" s="371"/>
      <c r="K301" s="371"/>
      <c r="L301" s="371"/>
      <c r="M301" s="371"/>
      <c r="N301" s="371"/>
      <c r="O301" s="371"/>
      <c r="P301" s="371"/>
      <c r="Q301" s="371"/>
      <c r="R301" s="371"/>
      <c r="S301" s="371"/>
      <c r="T301" s="371"/>
      <c r="U301" s="371"/>
      <c r="V301" s="371"/>
      <c r="W301" s="371"/>
      <c r="X301" s="371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72">
        <v>4607091383980</v>
      </c>
      <c r="E302" s="372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4"/>
      <c r="P302" s="374"/>
      <c r="Q302" s="374"/>
      <c r="R302" s="375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72">
        <v>4607091384178</v>
      </c>
      <c r="E303" s="372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4"/>
      <c r="P303" s="374"/>
      <c r="Q303" s="374"/>
      <c r="R303" s="37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80"/>
      <c r="N304" s="376" t="s">
        <v>43</v>
      </c>
      <c r="O304" s="377"/>
      <c r="P304" s="377"/>
      <c r="Q304" s="377"/>
      <c r="R304" s="377"/>
      <c r="S304" s="377"/>
      <c r="T304" s="378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80"/>
      <c r="N305" s="376" t="s">
        <v>43</v>
      </c>
      <c r="O305" s="377"/>
      <c r="P305" s="377"/>
      <c r="Q305" s="377"/>
      <c r="R305" s="377"/>
      <c r="S305" s="377"/>
      <c r="T305" s="378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71" t="s">
        <v>81</v>
      </c>
      <c r="B306" s="371"/>
      <c r="C306" s="371"/>
      <c r="D306" s="371"/>
      <c r="E306" s="371"/>
      <c r="F306" s="371"/>
      <c r="G306" s="371"/>
      <c r="H306" s="371"/>
      <c r="I306" s="371"/>
      <c r="J306" s="371"/>
      <c r="K306" s="371"/>
      <c r="L306" s="371"/>
      <c r="M306" s="371"/>
      <c r="N306" s="371"/>
      <c r="O306" s="371"/>
      <c r="P306" s="371"/>
      <c r="Q306" s="371"/>
      <c r="R306" s="371"/>
      <c r="S306" s="371"/>
      <c r="T306" s="371"/>
      <c r="U306" s="371"/>
      <c r="V306" s="371"/>
      <c r="W306" s="371"/>
      <c r="X306" s="371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72">
        <v>4607091384260</v>
      </c>
      <c r="E307" s="372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4"/>
      <c r="P307" s="374"/>
      <c r="Q307" s="374"/>
      <c r="R307" s="37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80"/>
      <c r="N308" s="376" t="s">
        <v>43</v>
      </c>
      <c r="O308" s="377"/>
      <c r="P308" s="377"/>
      <c r="Q308" s="377"/>
      <c r="R308" s="377"/>
      <c r="S308" s="377"/>
      <c r="T308" s="37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80"/>
      <c r="N309" s="376" t="s">
        <v>43</v>
      </c>
      <c r="O309" s="377"/>
      <c r="P309" s="377"/>
      <c r="Q309" s="377"/>
      <c r="R309" s="377"/>
      <c r="S309" s="377"/>
      <c r="T309" s="37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1" t="s">
        <v>225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72">
        <v>4607091384673</v>
      </c>
      <c r="E311" s="372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4"/>
      <c r="P311" s="374"/>
      <c r="Q311" s="374"/>
      <c r="R311" s="375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80"/>
      <c r="N312" s="376" t="s">
        <v>43</v>
      </c>
      <c r="O312" s="377"/>
      <c r="P312" s="377"/>
      <c r="Q312" s="377"/>
      <c r="R312" s="377"/>
      <c r="S312" s="377"/>
      <c r="T312" s="378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80"/>
      <c r="N313" s="376" t="s">
        <v>43</v>
      </c>
      <c r="O313" s="377"/>
      <c r="P313" s="377"/>
      <c r="Q313" s="377"/>
      <c r="R313" s="377"/>
      <c r="S313" s="377"/>
      <c r="T313" s="378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70" t="s">
        <v>467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6"/>
      <c r="Z314" s="66"/>
    </row>
    <row r="315" spans="1:53" ht="14.25" customHeight="1" x14ac:dyDescent="0.25">
      <c r="A315" s="371" t="s">
        <v>116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371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72">
        <v>4607091384185</v>
      </c>
      <c r="E316" s="372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4"/>
      <c r="P316" s="374"/>
      <c r="Q316" s="374"/>
      <c r="R316" s="37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72">
        <v>4607091384192</v>
      </c>
      <c r="E317" s="372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4"/>
      <c r="P317" s="374"/>
      <c r="Q317" s="374"/>
      <c r="R317" s="37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72">
        <v>4680115881907</v>
      </c>
      <c r="E318" s="372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4"/>
      <c r="P318" s="374"/>
      <c r="Q318" s="374"/>
      <c r="R318" s="375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72">
        <v>4607091384680</v>
      </c>
      <c r="E319" s="372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4"/>
      <c r="P319" s="374"/>
      <c r="Q319" s="374"/>
      <c r="R319" s="37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80"/>
      <c r="N320" s="376" t="s">
        <v>43</v>
      </c>
      <c r="O320" s="377"/>
      <c r="P320" s="377"/>
      <c r="Q320" s="377"/>
      <c r="R320" s="377"/>
      <c r="S320" s="377"/>
      <c r="T320" s="378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80"/>
      <c r="N321" s="376" t="s">
        <v>43</v>
      </c>
      <c r="O321" s="377"/>
      <c r="P321" s="377"/>
      <c r="Q321" s="377"/>
      <c r="R321" s="377"/>
      <c r="S321" s="377"/>
      <c r="T321" s="378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71" t="s">
        <v>76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371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72">
        <v>4607091384802</v>
      </c>
      <c r="E323" s="372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4"/>
      <c r="P323" s="374"/>
      <c r="Q323" s="374"/>
      <c r="R323" s="37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72">
        <v>4607091384826</v>
      </c>
      <c r="E324" s="372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177</v>
      </c>
      <c r="L324" s="39" t="s">
        <v>79</v>
      </c>
      <c r="M324" s="38">
        <v>35</v>
      </c>
      <c r="N324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4"/>
      <c r="P324" s="374"/>
      <c r="Q324" s="374"/>
      <c r="R324" s="37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80"/>
      <c r="N325" s="376" t="s">
        <v>43</v>
      </c>
      <c r="O325" s="377"/>
      <c r="P325" s="377"/>
      <c r="Q325" s="377"/>
      <c r="R325" s="377"/>
      <c r="S325" s="377"/>
      <c r="T325" s="378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80"/>
      <c r="N326" s="376" t="s">
        <v>43</v>
      </c>
      <c r="O326" s="377"/>
      <c r="P326" s="377"/>
      <c r="Q326" s="377"/>
      <c r="R326" s="377"/>
      <c r="S326" s="377"/>
      <c r="T326" s="378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71" t="s">
        <v>81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371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72">
        <v>4607091384246</v>
      </c>
      <c r="E328" s="372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4"/>
      <c r="P328" s="374"/>
      <c r="Q328" s="374"/>
      <c r="R328" s="37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72">
        <v>4680115881976</v>
      </c>
      <c r="E329" s="372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4"/>
      <c r="P329" s="374"/>
      <c r="Q329" s="374"/>
      <c r="R329" s="37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72">
        <v>4607091384253</v>
      </c>
      <c r="E330" s="372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4"/>
      <c r="P330" s="374"/>
      <c r="Q330" s="374"/>
      <c r="R330" s="375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72">
        <v>4680115881969</v>
      </c>
      <c r="E331" s="372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4"/>
      <c r="P331" s="374"/>
      <c r="Q331" s="374"/>
      <c r="R331" s="37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80"/>
      <c r="N332" s="376" t="s">
        <v>43</v>
      </c>
      <c r="O332" s="377"/>
      <c r="P332" s="377"/>
      <c r="Q332" s="377"/>
      <c r="R332" s="377"/>
      <c r="S332" s="377"/>
      <c r="T332" s="378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80"/>
      <c r="N333" s="376" t="s">
        <v>43</v>
      </c>
      <c r="O333" s="377"/>
      <c r="P333" s="377"/>
      <c r="Q333" s="377"/>
      <c r="R333" s="377"/>
      <c r="S333" s="377"/>
      <c r="T333" s="378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71" t="s">
        <v>225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371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72">
        <v>4607091389357</v>
      </c>
      <c r="E335" s="372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4"/>
      <c r="P335" s="374"/>
      <c r="Q335" s="374"/>
      <c r="R335" s="37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80"/>
      <c r="N336" s="376" t="s">
        <v>43</v>
      </c>
      <c r="O336" s="377"/>
      <c r="P336" s="377"/>
      <c r="Q336" s="377"/>
      <c r="R336" s="377"/>
      <c r="S336" s="377"/>
      <c r="T336" s="378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80"/>
      <c r="N337" s="376" t="s">
        <v>43</v>
      </c>
      <c r="O337" s="377"/>
      <c r="P337" s="377"/>
      <c r="Q337" s="377"/>
      <c r="R337" s="377"/>
      <c r="S337" s="377"/>
      <c r="T337" s="378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69" t="s">
        <v>490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55"/>
      <c r="Z338" s="55"/>
    </row>
    <row r="339" spans="1:53" ht="16.5" customHeight="1" x14ac:dyDescent="0.25">
      <c r="A339" s="370" t="s">
        <v>491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6"/>
      <c r="Z339" s="66"/>
    </row>
    <row r="340" spans="1:53" ht="14.25" customHeight="1" x14ac:dyDescent="0.25">
      <c r="A340" s="371" t="s">
        <v>116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72">
        <v>4607091389708</v>
      </c>
      <c r="E341" s="372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4"/>
      <c r="P341" s="374"/>
      <c r="Q341" s="374"/>
      <c r="R341" s="37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72">
        <v>4607091389692</v>
      </c>
      <c r="E342" s="372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4"/>
      <c r="P342" s="374"/>
      <c r="Q342" s="374"/>
      <c r="R342" s="375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80"/>
      <c r="N343" s="376" t="s">
        <v>43</v>
      </c>
      <c r="O343" s="377"/>
      <c r="P343" s="377"/>
      <c r="Q343" s="377"/>
      <c r="R343" s="377"/>
      <c r="S343" s="377"/>
      <c r="T343" s="378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80"/>
      <c r="N344" s="376" t="s">
        <v>43</v>
      </c>
      <c r="O344" s="377"/>
      <c r="P344" s="377"/>
      <c r="Q344" s="377"/>
      <c r="R344" s="377"/>
      <c r="S344" s="377"/>
      <c r="T344" s="378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71" t="s">
        <v>76</v>
      </c>
      <c r="B345" s="371"/>
      <c r="C345" s="371"/>
      <c r="D345" s="371"/>
      <c r="E345" s="371"/>
      <c r="F345" s="371"/>
      <c r="G345" s="371"/>
      <c r="H345" s="371"/>
      <c r="I345" s="371"/>
      <c r="J345" s="371"/>
      <c r="K345" s="371"/>
      <c r="L345" s="371"/>
      <c r="M345" s="371"/>
      <c r="N345" s="371"/>
      <c r="O345" s="371"/>
      <c r="P345" s="371"/>
      <c r="Q345" s="371"/>
      <c r="R345" s="371"/>
      <c r="S345" s="371"/>
      <c r="T345" s="371"/>
      <c r="U345" s="371"/>
      <c r="V345" s="371"/>
      <c r="W345" s="371"/>
      <c r="X345" s="371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72">
        <v>4607091389753</v>
      </c>
      <c r="E346" s="37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4"/>
      <c r="P346" s="374"/>
      <c r="Q346" s="374"/>
      <c r="R346" s="37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72">
        <v>4607091389760</v>
      </c>
      <c r="E347" s="372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4"/>
      <c r="P347" s="374"/>
      <c r="Q347" s="374"/>
      <c r="R347" s="37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72">
        <v>4607091389746</v>
      </c>
      <c r="E348" s="372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4"/>
      <c r="P348" s="374"/>
      <c r="Q348" s="374"/>
      <c r="R348" s="37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72">
        <v>4680115882928</v>
      </c>
      <c r="E349" s="372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4"/>
      <c r="P349" s="374"/>
      <c r="Q349" s="374"/>
      <c r="R349" s="37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72">
        <v>4680115883147</v>
      </c>
      <c r="E350" s="37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177</v>
      </c>
      <c r="L350" s="39" t="s">
        <v>79</v>
      </c>
      <c r="M350" s="38">
        <v>45</v>
      </c>
      <c r="N350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4"/>
      <c r="P350" s="374"/>
      <c r="Q350" s="374"/>
      <c r="R350" s="37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72">
        <v>4607091384338</v>
      </c>
      <c r="E351" s="37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177</v>
      </c>
      <c r="L351" s="39" t="s">
        <v>79</v>
      </c>
      <c r="M351" s="38">
        <v>45</v>
      </c>
      <c r="N35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4"/>
      <c r="P351" s="374"/>
      <c r="Q351" s="374"/>
      <c r="R351" s="37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72">
        <v>4680115883154</v>
      </c>
      <c r="E352" s="37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177</v>
      </c>
      <c r="L352" s="39" t="s">
        <v>79</v>
      </c>
      <c r="M352" s="38">
        <v>45</v>
      </c>
      <c r="N35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4"/>
      <c r="P352" s="374"/>
      <c r="Q352" s="374"/>
      <c r="R352" s="37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72">
        <v>4607091389524</v>
      </c>
      <c r="E353" s="37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177</v>
      </c>
      <c r="L353" s="39" t="s">
        <v>79</v>
      </c>
      <c r="M353" s="38">
        <v>45</v>
      </c>
      <c r="N353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4"/>
      <c r="P353" s="374"/>
      <c r="Q353" s="374"/>
      <c r="R353" s="37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72">
        <v>4680115883161</v>
      </c>
      <c r="E354" s="37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177</v>
      </c>
      <c r="L354" s="39" t="s">
        <v>79</v>
      </c>
      <c r="M354" s="38">
        <v>45</v>
      </c>
      <c r="N354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4"/>
      <c r="P354" s="374"/>
      <c r="Q354" s="374"/>
      <c r="R354" s="37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72">
        <v>4607091384345</v>
      </c>
      <c r="E355" s="37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177</v>
      </c>
      <c r="L355" s="39" t="s">
        <v>79</v>
      </c>
      <c r="M355" s="38">
        <v>45</v>
      </c>
      <c r="N35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4"/>
      <c r="P355" s="374"/>
      <c r="Q355" s="374"/>
      <c r="R355" s="37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72">
        <v>4680115883178</v>
      </c>
      <c r="E356" s="37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177</v>
      </c>
      <c r="L356" s="39" t="s">
        <v>79</v>
      </c>
      <c r="M356" s="38">
        <v>45</v>
      </c>
      <c r="N356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4"/>
      <c r="P356" s="374"/>
      <c r="Q356" s="374"/>
      <c r="R356" s="37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72">
        <v>4607091389531</v>
      </c>
      <c r="E357" s="372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177</v>
      </c>
      <c r="L357" s="39" t="s">
        <v>79</v>
      </c>
      <c r="M357" s="38">
        <v>45</v>
      </c>
      <c r="N357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4"/>
      <c r="P357" s="374"/>
      <c r="Q357" s="374"/>
      <c r="R357" s="37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72">
        <v>4680115883185</v>
      </c>
      <c r="E358" s="372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177</v>
      </c>
      <c r="L358" s="39" t="s">
        <v>79</v>
      </c>
      <c r="M358" s="38">
        <v>45</v>
      </c>
      <c r="N358" s="573" t="s">
        <v>522</v>
      </c>
      <c r="O358" s="374"/>
      <c r="P358" s="374"/>
      <c r="Q358" s="374"/>
      <c r="R358" s="37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80"/>
      <c r="N359" s="376" t="s">
        <v>43</v>
      </c>
      <c r="O359" s="377"/>
      <c r="P359" s="377"/>
      <c r="Q359" s="377"/>
      <c r="R359" s="377"/>
      <c r="S359" s="377"/>
      <c r="T359" s="378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80"/>
      <c r="N360" s="376" t="s">
        <v>43</v>
      </c>
      <c r="O360" s="377"/>
      <c r="P360" s="377"/>
      <c r="Q360" s="377"/>
      <c r="R360" s="377"/>
      <c r="S360" s="377"/>
      <c r="T360" s="378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71" t="s">
        <v>81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371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72">
        <v>4607091389685</v>
      </c>
      <c r="E362" s="372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141</v>
      </c>
      <c r="M362" s="38">
        <v>45</v>
      </c>
      <c r="N362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4"/>
      <c r="P362" s="374"/>
      <c r="Q362" s="374"/>
      <c r="R362" s="37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72">
        <v>4607091389654</v>
      </c>
      <c r="E363" s="372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141</v>
      </c>
      <c r="M363" s="38">
        <v>45</v>
      </c>
      <c r="N363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4"/>
      <c r="P363" s="374"/>
      <c r="Q363" s="374"/>
      <c r="R363" s="37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72">
        <v>4607091384352</v>
      </c>
      <c r="E364" s="372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141</v>
      </c>
      <c r="M364" s="38">
        <v>45</v>
      </c>
      <c r="N364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4"/>
      <c r="P364" s="374"/>
      <c r="Q364" s="374"/>
      <c r="R364" s="375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72">
        <v>4607091389661</v>
      </c>
      <c r="E365" s="372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141</v>
      </c>
      <c r="M365" s="38">
        <v>45</v>
      </c>
      <c r="N365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4"/>
      <c r="P365" s="374"/>
      <c r="Q365" s="374"/>
      <c r="R365" s="37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80"/>
      <c r="N366" s="376" t="s">
        <v>43</v>
      </c>
      <c r="O366" s="377"/>
      <c r="P366" s="377"/>
      <c r="Q366" s="377"/>
      <c r="R366" s="377"/>
      <c r="S366" s="377"/>
      <c r="T366" s="378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80"/>
      <c r="N367" s="376" t="s">
        <v>43</v>
      </c>
      <c r="O367" s="377"/>
      <c r="P367" s="377"/>
      <c r="Q367" s="377"/>
      <c r="R367" s="377"/>
      <c r="S367" s="377"/>
      <c r="T367" s="378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71" t="s">
        <v>225</v>
      </c>
      <c r="B368" s="371"/>
      <c r="C368" s="371"/>
      <c r="D368" s="371"/>
      <c r="E368" s="371"/>
      <c r="F368" s="371"/>
      <c r="G368" s="371"/>
      <c r="H368" s="371"/>
      <c r="I368" s="371"/>
      <c r="J368" s="371"/>
      <c r="K368" s="371"/>
      <c r="L368" s="371"/>
      <c r="M368" s="371"/>
      <c r="N368" s="371"/>
      <c r="O368" s="371"/>
      <c r="P368" s="371"/>
      <c r="Q368" s="371"/>
      <c r="R368" s="371"/>
      <c r="S368" s="371"/>
      <c r="T368" s="371"/>
      <c r="U368" s="371"/>
      <c r="V368" s="371"/>
      <c r="W368" s="371"/>
      <c r="X368" s="371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72">
        <v>4680115881648</v>
      </c>
      <c r="E369" s="372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4"/>
      <c r="P369" s="374"/>
      <c r="Q369" s="374"/>
      <c r="R369" s="37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80"/>
      <c r="N370" s="376" t="s">
        <v>43</v>
      </c>
      <c r="O370" s="377"/>
      <c r="P370" s="377"/>
      <c r="Q370" s="377"/>
      <c r="R370" s="377"/>
      <c r="S370" s="377"/>
      <c r="T370" s="378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80"/>
      <c r="N371" s="376" t="s">
        <v>43</v>
      </c>
      <c r="O371" s="377"/>
      <c r="P371" s="377"/>
      <c r="Q371" s="377"/>
      <c r="R371" s="377"/>
      <c r="S371" s="377"/>
      <c r="T371" s="378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71" t="s">
        <v>103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72">
        <v>4680115882997</v>
      </c>
      <c r="E373" s="372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79" t="s">
        <v>535</v>
      </c>
      <c r="O373" s="374"/>
      <c r="P373" s="374"/>
      <c r="Q373" s="374"/>
      <c r="R373" s="37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80"/>
      <c r="N374" s="376" t="s">
        <v>43</v>
      </c>
      <c r="O374" s="377"/>
      <c r="P374" s="377"/>
      <c r="Q374" s="377"/>
      <c r="R374" s="377"/>
      <c r="S374" s="377"/>
      <c r="T374" s="378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80"/>
      <c r="N375" s="376" t="s">
        <v>43</v>
      </c>
      <c r="O375" s="377"/>
      <c r="P375" s="377"/>
      <c r="Q375" s="377"/>
      <c r="R375" s="377"/>
      <c r="S375" s="377"/>
      <c r="T375" s="378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70" t="s">
        <v>538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6"/>
      <c r="Z376" s="66"/>
    </row>
    <row r="377" spans="1:53" ht="14.25" customHeight="1" x14ac:dyDescent="0.25">
      <c r="A377" s="371" t="s">
        <v>108</v>
      </c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  <c r="X377" s="371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72">
        <v>4607091389388</v>
      </c>
      <c r="E378" s="372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141</v>
      </c>
      <c r="M378" s="38">
        <v>35</v>
      </c>
      <c r="N378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4"/>
      <c r="P378" s="374"/>
      <c r="Q378" s="374"/>
      <c r="R378" s="37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72">
        <v>4607091389364</v>
      </c>
      <c r="E379" s="372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141</v>
      </c>
      <c r="M379" s="38">
        <v>35</v>
      </c>
      <c r="N379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4"/>
      <c r="P379" s="374"/>
      <c r="Q379" s="374"/>
      <c r="R379" s="37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80"/>
      <c r="N380" s="376" t="s">
        <v>43</v>
      </c>
      <c r="O380" s="377"/>
      <c r="P380" s="377"/>
      <c r="Q380" s="377"/>
      <c r="R380" s="377"/>
      <c r="S380" s="377"/>
      <c r="T380" s="378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80"/>
      <c r="N381" s="376" t="s">
        <v>43</v>
      </c>
      <c r="O381" s="377"/>
      <c r="P381" s="377"/>
      <c r="Q381" s="377"/>
      <c r="R381" s="377"/>
      <c r="S381" s="377"/>
      <c r="T381" s="378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71" t="s">
        <v>76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371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72">
        <v>4607091389739</v>
      </c>
      <c r="E383" s="372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4"/>
      <c r="P383" s="374"/>
      <c r="Q383" s="374"/>
      <c r="R383" s="37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72">
        <v>4680115883048</v>
      </c>
      <c r="E384" s="372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4"/>
      <c r="P384" s="374"/>
      <c r="Q384" s="374"/>
      <c r="R384" s="37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72">
        <v>4607091389425</v>
      </c>
      <c r="E385" s="372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177</v>
      </c>
      <c r="L385" s="39" t="s">
        <v>79</v>
      </c>
      <c r="M385" s="38">
        <v>45</v>
      </c>
      <c r="N385" s="5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4"/>
      <c r="P385" s="374"/>
      <c r="Q385" s="374"/>
      <c r="R385" s="37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72">
        <v>4680115882911</v>
      </c>
      <c r="E386" s="372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177</v>
      </c>
      <c r="L386" s="39" t="s">
        <v>79</v>
      </c>
      <c r="M386" s="38">
        <v>40</v>
      </c>
      <c r="N386" s="585" t="s">
        <v>551</v>
      </c>
      <c r="O386" s="374"/>
      <c r="P386" s="374"/>
      <c r="Q386" s="374"/>
      <c r="R386" s="37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72">
        <v>4680115880771</v>
      </c>
      <c r="E387" s="372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177</v>
      </c>
      <c r="L387" s="39" t="s">
        <v>79</v>
      </c>
      <c r="M387" s="38">
        <v>45</v>
      </c>
      <c r="N387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4"/>
      <c r="P387" s="374"/>
      <c r="Q387" s="374"/>
      <c r="R387" s="37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72">
        <v>4607091389500</v>
      </c>
      <c r="E388" s="372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177</v>
      </c>
      <c r="L388" s="39" t="s">
        <v>79</v>
      </c>
      <c r="M388" s="38">
        <v>45</v>
      </c>
      <c r="N388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4"/>
      <c r="P388" s="374"/>
      <c r="Q388" s="374"/>
      <c r="R388" s="375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72">
        <v>4680115881983</v>
      </c>
      <c r="E389" s="372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177</v>
      </c>
      <c r="L389" s="39" t="s">
        <v>79</v>
      </c>
      <c r="M389" s="38">
        <v>40</v>
      </c>
      <c r="N389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4"/>
      <c r="P389" s="374"/>
      <c r="Q389" s="374"/>
      <c r="R389" s="37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80"/>
      <c r="N390" s="376" t="s">
        <v>43</v>
      </c>
      <c r="O390" s="377"/>
      <c r="P390" s="377"/>
      <c r="Q390" s="377"/>
      <c r="R390" s="377"/>
      <c r="S390" s="377"/>
      <c r="T390" s="378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80"/>
      <c r="N391" s="376" t="s">
        <v>43</v>
      </c>
      <c r="O391" s="377"/>
      <c r="P391" s="377"/>
      <c r="Q391" s="377"/>
      <c r="R391" s="377"/>
      <c r="S391" s="377"/>
      <c r="T391" s="378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71" t="s">
        <v>103</v>
      </c>
      <c r="B392" s="371"/>
      <c r="C392" s="371"/>
      <c r="D392" s="371"/>
      <c r="E392" s="371"/>
      <c r="F392" s="371"/>
      <c r="G392" s="371"/>
      <c r="H392" s="371"/>
      <c r="I392" s="371"/>
      <c r="J392" s="371"/>
      <c r="K392" s="371"/>
      <c r="L392" s="371"/>
      <c r="M392" s="371"/>
      <c r="N392" s="371"/>
      <c r="O392" s="371"/>
      <c r="P392" s="371"/>
      <c r="Q392" s="371"/>
      <c r="R392" s="371"/>
      <c r="S392" s="371"/>
      <c r="T392" s="371"/>
      <c r="U392" s="371"/>
      <c r="V392" s="371"/>
      <c r="W392" s="371"/>
      <c r="X392" s="371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72">
        <v>4680115882980</v>
      </c>
      <c r="E393" s="372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4"/>
      <c r="P393" s="374"/>
      <c r="Q393" s="374"/>
      <c r="R393" s="375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80"/>
      <c r="N394" s="376" t="s">
        <v>43</v>
      </c>
      <c r="O394" s="377"/>
      <c r="P394" s="377"/>
      <c r="Q394" s="377"/>
      <c r="R394" s="377"/>
      <c r="S394" s="377"/>
      <c r="T394" s="378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80"/>
      <c r="N395" s="376" t="s">
        <v>43</v>
      </c>
      <c r="O395" s="377"/>
      <c r="P395" s="377"/>
      <c r="Q395" s="377"/>
      <c r="R395" s="377"/>
      <c r="S395" s="377"/>
      <c r="T395" s="378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69" t="s">
        <v>560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55"/>
      <c r="Z396" s="55"/>
    </row>
    <row r="397" spans="1:53" ht="16.5" customHeight="1" x14ac:dyDescent="0.25">
      <c r="A397" s="370" t="s">
        <v>560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6"/>
      <c r="Z397" s="66"/>
    </row>
    <row r="398" spans="1:53" ht="14.25" customHeight="1" x14ac:dyDescent="0.25">
      <c r="A398" s="371" t="s">
        <v>116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72">
        <v>4607091389067</v>
      </c>
      <c r="E399" s="37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141</v>
      </c>
      <c r="M399" s="38">
        <v>55</v>
      </c>
      <c r="N399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4"/>
      <c r="P399" s="374"/>
      <c r="Q399" s="374"/>
      <c r="R399" s="37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72">
        <v>4607091383522</v>
      </c>
      <c r="E400" s="37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4"/>
      <c r="P400" s="374"/>
      <c r="Q400" s="374"/>
      <c r="R400" s="37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72">
        <v>4607091384437</v>
      </c>
      <c r="E401" s="372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4"/>
      <c r="P401" s="374"/>
      <c r="Q401" s="374"/>
      <c r="R401" s="37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72">
        <v>4607091389104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4"/>
      <c r="P402" s="374"/>
      <c r="Q402" s="374"/>
      <c r="R402" s="37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72">
        <v>4680115880603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4"/>
      <c r="P403" s="374"/>
      <c r="Q403" s="374"/>
      <c r="R403" s="37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72">
        <v>4607091389999</v>
      </c>
      <c r="E404" s="372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4"/>
      <c r="P404" s="374"/>
      <c r="Q404" s="374"/>
      <c r="R404" s="37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72">
        <v>4680115882782</v>
      </c>
      <c r="E405" s="37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4"/>
      <c r="P405" s="374"/>
      <c r="Q405" s="374"/>
      <c r="R405" s="37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72">
        <v>4607091389098</v>
      </c>
      <c r="E406" s="372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141</v>
      </c>
      <c r="M406" s="38">
        <v>50</v>
      </c>
      <c r="N406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4"/>
      <c r="P406" s="374"/>
      <c r="Q406" s="374"/>
      <c r="R406" s="375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72">
        <v>4607091389982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4"/>
      <c r="P407" s="374"/>
      <c r="Q407" s="374"/>
      <c r="R407" s="375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80"/>
      <c r="N408" s="376" t="s">
        <v>43</v>
      </c>
      <c r="O408" s="377"/>
      <c r="P408" s="377"/>
      <c r="Q408" s="377"/>
      <c r="R408" s="377"/>
      <c r="S408" s="377"/>
      <c r="T408" s="378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80"/>
      <c r="N409" s="376" t="s">
        <v>43</v>
      </c>
      <c r="O409" s="377"/>
      <c r="P409" s="377"/>
      <c r="Q409" s="377"/>
      <c r="R409" s="377"/>
      <c r="S409" s="377"/>
      <c r="T409" s="378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71" t="s">
        <v>108</v>
      </c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  <c r="X410" s="371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72">
        <v>4607091388930</v>
      </c>
      <c r="E411" s="37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4"/>
      <c r="P411" s="374"/>
      <c r="Q411" s="374"/>
      <c r="R411" s="375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72">
        <v>4680115880054</v>
      </c>
      <c r="E412" s="372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4"/>
      <c r="P412" s="374"/>
      <c r="Q412" s="374"/>
      <c r="R412" s="375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80"/>
      <c r="N413" s="376" t="s">
        <v>43</v>
      </c>
      <c r="O413" s="377"/>
      <c r="P413" s="377"/>
      <c r="Q413" s="377"/>
      <c r="R413" s="377"/>
      <c r="S413" s="377"/>
      <c r="T413" s="378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80"/>
      <c r="N414" s="376" t="s">
        <v>43</v>
      </c>
      <c r="O414" s="377"/>
      <c r="P414" s="377"/>
      <c r="Q414" s="377"/>
      <c r="R414" s="377"/>
      <c r="S414" s="377"/>
      <c r="T414" s="378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71" t="s">
        <v>76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371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72">
        <v>4680115883116</v>
      </c>
      <c r="E416" s="37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4"/>
      <c r="P416" s="374"/>
      <c r="Q416" s="374"/>
      <c r="R416" s="37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72">
        <v>4680115883093</v>
      </c>
      <c r="E417" s="372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4"/>
      <c r="P417" s="374"/>
      <c r="Q417" s="374"/>
      <c r="R417" s="37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72">
        <v>4680115883109</v>
      </c>
      <c r="E418" s="372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4"/>
      <c r="P418" s="374"/>
      <c r="Q418" s="374"/>
      <c r="R418" s="37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72">
        <v>4680115882072</v>
      </c>
      <c r="E419" s="372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111</v>
      </c>
      <c r="M419" s="38">
        <v>60</v>
      </c>
      <c r="N419" s="604" t="s">
        <v>591</v>
      </c>
      <c r="O419" s="374"/>
      <c r="P419" s="374"/>
      <c r="Q419" s="374"/>
      <c r="R419" s="37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72">
        <v>4680115882102</v>
      </c>
      <c r="E420" s="372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5" t="s">
        <v>594</v>
      </c>
      <c r="O420" s="374"/>
      <c r="P420" s="374"/>
      <c r="Q420" s="374"/>
      <c r="R420" s="37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72">
        <v>4680115882096</v>
      </c>
      <c r="E421" s="372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6" t="s">
        <v>597</v>
      </c>
      <c r="O421" s="374"/>
      <c r="P421" s="374"/>
      <c r="Q421" s="374"/>
      <c r="R421" s="37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80"/>
      <c r="N422" s="376" t="s">
        <v>43</v>
      </c>
      <c r="O422" s="377"/>
      <c r="P422" s="377"/>
      <c r="Q422" s="377"/>
      <c r="R422" s="377"/>
      <c r="S422" s="377"/>
      <c r="T422" s="378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80"/>
      <c r="N423" s="376" t="s">
        <v>43</v>
      </c>
      <c r="O423" s="377"/>
      <c r="P423" s="377"/>
      <c r="Q423" s="377"/>
      <c r="R423" s="377"/>
      <c r="S423" s="377"/>
      <c r="T423" s="378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71" t="s">
        <v>81</v>
      </c>
      <c r="B424" s="371"/>
      <c r="C424" s="371"/>
      <c r="D424" s="371"/>
      <c r="E424" s="371"/>
      <c r="F424" s="371"/>
      <c r="G424" s="371"/>
      <c r="H424" s="371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371"/>
      <c r="W424" s="371"/>
      <c r="X424" s="371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72">
        <v>4607091383409</v>
      </c>
      <c r="E425" s="372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4"/>
      <c r="P425" s="374"/>
      <c r="Q425" s="374"/>
      <c r="R425" s="37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72">
        <v>4607091383416</v>
      </c>
      <c r="E426" s="372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4"/>
      <c r="P426" s="374"/>
      <c r="Q426" s="374"/>
      <c r="R426" s="37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80"/>
      <c r="N427" s="376" t="s">
        <v>43</v>
      </c>
      <c r="O427" s="377"/>
      <c r="P427" s="377"/>
      <c r="Q427" s="377"/>
      <c r="R427" s="377"/>
      <c r="S427" s="377"/>
      <c r="T427" s="37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80"/>
      <c r="N428" s="376" t="s">
        <v>43</v>
      </c>
      <c r="O428" s="377"/>
      <c r="P428" s="377"/>
      <c r="Q428" s="377"/>
      <c r="R428" s="377"/>
      <c r="S428" s="377"/>
      <c r="T428" s="37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69" t="s">
        <v>602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55"/>
      <c r="Z429" s="55"/>
    </row>
    <row r="430" spans="1:53" ht="16.5" customHeight="1" x14ac:dyDescent="0.25">
      <c r="A430" s="370" t="s">
        <v>603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6"/>
      <c r="Z430" s="66"/>
    </row>
    <row r="431" spans="1:53" ht="14.25" customHeight="1" x14ac:dyDescent="0.25">
      <c r="A431" s="371" t="s">
        <v>116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72">
        <v>4640242180441</v>
      </c>
      <c r="E432" s="372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9" t="s">
        <v>606</v>
      </c>
      <c r="O432" s="374"/>
      <c r="P432" s="374"/>
      <c r="Q432" s="374"/>
      <c r="R432" s="375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72">
        <v>4640242180564</v>
      </c>
      <c r="E433" s="372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0" t="s">
        <v>609</v>
      </c>
      <c r="O433" s="374"/>
      <c r="P433" s="374"/>
      <c r="Q433" s="374"/>
      <c r="R433" s="375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80"/>
      <c r="N434" s="376" t="s">
        <v>43</v>
      </c>
      <c r="O434" s="377"/>
      <c r="P434" s="377"/>
      <c r="Q434" s="377"/>
      <c r="R434" s="377"/>
      <c r="S434" s="377"/>
      <c r="T434" s="378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80"/>
      <c r="N435" s="376" t="s">
        <v>43</v>
      </c>
      <c r="O435" s="377"/>
      <c r="P435" s="377"/>
      <c r="Q435" s="377"/>
      <c r="R435" s="377"/>
      <c r="S435" s="377"/>
      <c r="T435" s="378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71" t="s">
        <v>108</v>
      </c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  <c r="X436" s="371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72">
        <v>4640242180526</v>
      </c>
      <c r="E437" s="372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1" t="s">
        <v>612</v>
      </c>
      <c r="O437" s="374"/>
      <c r="P437" s="374"/>
      <c r="Q437" s="374"/>
      <c r="R437" s="37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72">
        <v>4640242180519</v>
      </c>
      <c r="E438" s="372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141</v>
      </c>
      <c r="M438" s="38">
        <v>50</v>
      </c>
      <c r="N438" s="612" t="s">
        <v>615</v>
      </c>
      <c r="O438" s="374"/>
      <c r="P438" s="374"/>
      <c r="Q438" s="374"/>
      <c r="R438" s="37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80"/>
      <c r="N439" s="376" t="s">
        <v>43</v>
      </c>
      <c r="O439" s="377"/>
      <c r="P439" s="377"/>
      <c r="Q439" s="377"/>
      <c r="R439" s="377"/>
      <c r="S439" s="377"/>
      <c r="T439" s="378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80"/>
      <c r="N440" s="376" t="s">
        <v>43</v>
      </c>
      <c r="O440" s="377"/>
      <c r="P440" s="377"/>
      <c r="Q440" s="377"/>
      <c r="R440" s="377"/>
      <c r="S440" s="377"/>
      <c r="T440" s="378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71" t="s">
        <v>76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72">
        <v>4640242180816</v>
      </c>
      <c r="E442" s="372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3" t="s">
        <v>618</v>
      </c>
      <c r="O442" s="374"/>
      <c r="P442" s="374"/>
      <c r="Q442" s="374"/>
      <c r="R442" s="375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72">
        <v>4640242180595</v>
      </c>
      <c r="E443" s="372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4" t="s">
        <v>621</v>
      </c>
      <c r="O443" s="374"/>
      <c r="P443" s="374"/>
      <c r="Q443" s="374"/>
      <c r="R443" s="37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80"/>
      <c r="N444" s="376" t="s">
        <v>43</v>
      </c>
      <c r="O444" s="377"/>
      <c r="P444" s="377"/>
      <c r="Q444" s="377"/>
      <c r="R444" s="377"/>
      <c r="S444" s="377"/>
      <c r="T444" s="378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80"/>
      <c r="N445" s="376" t="s">
        <v>43</v>
      </c>
      <c r="O445" s="377"/>
      <c r="P445" s="377"/>
      <c r="Q445" s="377"/>
      <c r="R445" s="377"/>
      <c r="S445" s="377"/>
      <c r="T445" s="378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71" t="s">
        <v>81</v>
      </c>
      <c r="B446" s="371"/>
      <c r="C446" s="371"/>
      <c r="D446" s="371"/>
      <c r="E446" s="371"/>
      <c r="F446" s="371"/>
      <c r="G446" s="371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  <c r="X446" s="371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72">
        <v>4640242180540</v>
      </c>
      <c r="E447" s="372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5" t="s">
        <v>624</v>
      </c>
      <c r="O447" s="374"/>
      <c r="P447" s="374"/>
      <c r="Q447" s="374"/>
      <c r="R447" s="375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72">
        <v>4640242180557</v>
      </c>
      <c r="E448" s="372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6" t="s">
        <v>627</v>
      </c>
      <c r="O448" s="374"/>
      <c r="P448" s="374"/>
      <c r="Q448" s="374"/>
      <c r="R448" s="37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80"/>
      <c r="N449" s="376" t="s">
        <v>43</v>
      </c>
      <c r="O449" s="377"/>
      <c r="P449" s="377"/>
      <c r="Q449" s="377"/>
      <c r="R449" s="377"/>
      <c r="S449" s="377"/>
      <c r="T449" s="37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80"/>
      <c r="N450" s="376" t="s">
        <v>43</v>
      </c>
      <c r="O450" s="377"/>
      <c r="P450" s="377"/>
      <c r="Q450" s="377"/>
      <c r="R450" s="377"/>
      <c r="S450" s="377"/>
      <c r="T450" s="37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70" t="s">
        <v>628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6"/>
      <c r="Z451" s="66"/>
    </row>
    <row r="452" spans="1:53" ht="14.25" customHeight="1" x14ac:dyDescent="0.25">
      <c r="A452" s="371" t="s">
        <v>81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371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72">
        <v>4680115880870</v>
      </c>
      <c r="E453" s="372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141</v>
      </c>
      <c r="M453" s="38">
        <v>40</v>
      </c>
      <c r="N453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74"/>
      <c r="P453" s="374"/>
      <c r="Q453" s="374"/>
      <c r="R453" s="37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80"/>
      <c r="N454" s="376" t="s">
        <v>43</v>
      </c>
      <c r="O454" s="377"/>
      <c r="P454" s="377"/>
      <c r="Q454" s="377"/>
      <c r="R454" s="377"/>
      <c r="S454" s="377"/>
      <c r="T454" s="378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80"/>
      <c r="N455" s="376" t="s">
        <v>43</v>
      </c>
      <c r="O455" s="377"/>
      <c r="P455" s="377"/>
      <c r="Q455" s="377"/>
      <c r="R455" s="377"/>
      <c r="S455" s="377"/>
      <c r="T455" s="378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621"/>
      <c r="N456" s="618" t="s">
        <v>36</v>
      </c>
      <c r="O456" s="619"/>
      <c r="P456" s="619"/>
      <c r="Q456" s="619"/>
      <c r="R456" s="619"/>
      <c r="S456" s="619"/>
      <c r="T456" s="620"/>
      <c r="U456" s="43" t="s">
        <v>0</v>
      </c>
      <c r="V456" s="4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500</v>
      </c>
      <c r="W456" s="4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502.2</v>
      </c>
      <c r="X456" s="43"/>
      <c r="Y456" s="68"/>
      <c r="Z456" s="68"/>
    </row>
    <row r="457" spans="1:53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621"/>
      <c r="N457" s="618" t="s">
        <v>37</v>
      </c>
      <c r="O457" s="619"/>
      <c r="P457" s="619"/>
      <c r="Q457" s="619"/>
      <c r="R457" s="619"/>
      <c r="S457" s="619"/>
      <c r="T457" s="620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534.44444444444446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536.79600000000005</v>
      </c>
      <c r="X457" s="43"/>
      <c r="Y457" s="68"/>
      <c r="Z457" s="68"/>
    </row>
    <row r="458" spans="1:53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621"/>
      <c r="N458" s="618" t="s">
        <v>38</v>
      </c>
      <c r="O458" s="619"/>
      <c r="P458" s="619"/>
      <c r="Q458" s="619"/>
      <c r="R458" s="619"/>
      <c r="S458" s="619"/>
      <c r="T458" s="620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</v>
      </c>
      <c r="X458" s="43"/>
      <c r="Y458" s="68"/>
      <c r="Z458" s="68"/>
    </row>
    <row r="459" spans="1:53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621"/>
      <c r="N459" s="618" t="s">
        <v>39</v>
      </c>
      <c r="O459" s="619"/>
      <c r="P459" s="619"/>
      <c r="Q459" s="619"/>
      <c r="R459" s="619"/>
      <c r="S459" s="619"/>
      <c r="T459" s="620"/>
      <c r="U459" s="43" t="s">
        <v>0</v>
      </c>
      <c r="V459" s="44">
        <f>GrossWeightTotal+PalletQtyTotal*25</f>
        <v>584.44444444444446</v>
      </c>
      <c r="W459" s="44">
        <f>GrossWeightTotalR+PalletQtyTotalR*25</f>
        <v>586.79600000000005</v>
      </c>
      <c r="X459" s="43"/>
      <c r="Y459" s="68"/>
      <c r="Z459" s="68"/>
    </row>
    <row r="460" spans="1:53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621"/>
      <c r="N460" s="618" t="s">
        <v>40</v>
      </c>
      <c r="O460" s="619"/>
      <c r="P460" s="619"/>
      <c r="Q460" s="619"/>
      <c r="R460" s="619"/>
      <c r="S460" s="619"/>
      <c r="T460" s="620"/>
      <c r="U460" s="43" t="s">
        <v>23</v>
      </c>
      <c r="V460" s="4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61.728395061728399</v>
      </c>
      <c r="W460" s="4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62</v>
      </c>
      <c r="X460" s="43"/>
      <c r="Y460" s="68"/>
      <c r="Z460" s="68"/>
    </row>
    <row r="461" spans="1:53" ht="14.25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621"/>
      <c r="N461" s="618" t="s">
        <v>41</v>
      </c>
      <c r="O461" s="619"/>
      <c r="P461" s="619"/>
      <c r="Q461" s="619"/>
      <c r="R461" s="619"/>
      <c r="S461" s="619"/>
      <c r="T461" s="620"/>
      <c r="U461" s="46" t="s">
        <v>54</v>
      </c>
      <c r="V461" s="43"/>
      <c r="W461" s="43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1.3484999999999998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622" t="s">
        <v>106</v>
      </c>
      <c r="D463" s="622" t="s">
        <v>106</v>
      </c>
      <c r="E463" s="622" t="s">
        <v>106</v>
      </c>
      <c r="F463" s="622" t="s">
        <v>106</v>
      </c>
      <c r="G463" s="622" t="s">
        <v>245</v>
      </c>
      <c r="H463" s="622" t="s">
        <v>245</v>
      </c>
      <c r="I463" s="622" t="s">
        <v>245</v>
      </c>
      <c r="J463" s="622" t="s">
        <v>245</v>
      </c>
      <c r="K463" s="623"/>
      <c r="L463" s="622" t="s">
        <v>245</v>
      </c>
      <c r="M463" s="622" t="s">
        <v>245</v>
      </c>
      <c r="N463" s="622" t="s">
        <v>443</v>
      </c>
      <c r="O463" s="622" t="s">
        <v>443</v>
      </c>
      <c r="P463" s="622" t="s">
        <v>490</v>
      </c>
      <c r="Q463" s="622" t="s">
        <v>490</v>
      </c>
      <c r="R463" s="72" t="s">
        <v>560</v>
      </c>
      <c r="S463" s="622" t="s">
        <v>602</v>
      </c>
      <c r="T463" s="622" t="s">
        <v>602</v>
      </c>
      <c r="U463" s="1"/>
      <c r="Z463" s="61"/>
      <c r="AC463" s="1"/>
    </row>
    <row r="464" spans="1:53" ht="14.25" customHeight="1" thickTop="1" x14ac:dyDescent="0.2">
      <c r="A464" s="624" t="s">
        <v>10</v>
      </c>
      <c r="B464" s="622" t="s">
        <v>75</v>
      </c>
      <c r="C464" s="622" t="s">
        <v>107</v>
      </c>
      <c r="D464" s="622" t="s">
        <v>115</v>
      </c>
      <c r="E464" s="622" t="s">
        <v>106</v>
      </c>
      <c r="F464" s="622" t="s">
        <v>238</v>
      </c>
      <c r="G464" s="622" t="s">
        <v>246</v>
      </c>
      <c r="H464" s="622" t="s">
        <v>253</v>
      </c>
      <c r="I464" s="622" t="s">
        <v>270</v>
      </c>
      <c r="J464" s="622" t="s">
        <v>330</v>
      </c>
      <c r="K464" s="1"/>
      <c r="L464" s="622" t="s">
        <v>411</v>
      </c>
      <c r="M464" s="622" t="s">
        <v>429</v>
      </c>
      <c r="N464" s="622" t="s">
        <v>444</v>
      </c>
      <c r="O464" s="622" t="s">
        <v>467</v>
      </c>
      <c r="P464" s="622" t="s">
        <v>491</v>
      </c>
      <c r="Q464" s="622" t="s">
        <v>538</v>
      </c>
      <c r="R464" s="622" t="s">
        <v>560</v>
      </c>
      <c r="S464" s="622" t="s">
        <v>603</v>
      </c>
      <c r="T464" s="622" t="s">
        <v>628</v>
      </c>
      <c r="U464" s="1"/>
      <c r="Z464" s="61"/>
      <c r="AC464" s="1"/>
    </row>
    <row r="465" spans="1:29" ht="13.5" thickBot="1" x14ac:dyDescent="0.25">
      <c r="A465" s="625"/>
      <c r="B465" s="622"/>
      <c r="C465" s="622"/>
      <c r="D465" s="622"/>
      <c r="E465" s="622"/>
      <c r="F465" s="622"/>
      <c r="G465" s="622"/>
      <c r="H465" s="622"/>
      <c r="I465" s="622"/>
      <c r="J465" s="622"/>
      <c r="K465" s="1"/>
      <c r="L465" s="622"/>
      <c r="M465" s="622"/>
      <c r="N465" s="622"/>
      <c r="O465" s="622"/>
      <c r="P465" s="622"/>
      <c r="Q465" s="622"/>
      <c r="R465" s="622"/>
      <c r="S465" s="622"/>
      <c r="T465" s="622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6" s="53">
        <f>IFERROR(W126*1,"0")+IFERROR(W127*1,"0")+IFERROR(W128*1,"0")</f>
        <v>0</v>
      </c>
      <c r="G466" s="53">
        <f>IFERROR(W134*1,"0")+IFERROR(W135*1,"0")+IFERROR(W136*1,"0")</f>
        <v>0</v>
      </c>
      <c r="H466" s="53">
        <f>IFERROR(W141*1,"0")+IFERROR(W142*1,"0")+IFERROR(W143*1,"0")+IFERROR(W144*1,"0")+IFERROR(W145*1,"0")+IFERROR(W146*1,"0")+IFERROR(W147*1,"0")+IFERROR(W148*1,"0")</f>
        <v>0</v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502.2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9" spans="2:8" x14ac:dyDescent="0.2">
      <c r="B9" s="54" t="s">
        <v>640</v>
      </c>
      <c r="C9" s="54" t="s">
        <v>635</v>
      </c>
      <c r="D9" s="54" t="s">
        <v>48</v>
      </c>
      <c r="E9" s="54" t="s">
        <v>48</v>
      </c>
    </row>
    <row r="11" spans="2:8" x14ac:dyDescent="0.2">
      <c r="B11" s="54" t="s">
        <v>641</v>
      </c>
      <c r="C11" s="54" t="s">
        <v>638</v>
      </c>
      <c r="D11" s="54" t="s">
        <v>48</v>
      </c>
      <c r="E11" s="54" t="s">
        <v>48</v>
      </c>
    </row>
    <row r="13" spans="2:8" x14ac:dyDescent="0.2">
      <c r="B13" s="54" t="s">
        <v>642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652</v>
      </c>
      <c r="C23" s="54" t="s">
        <v>48</v>
      </c>
      <c r="D23" s="54" t="s">
        <v>48</v>
      </c>
      <c r="E23" s="54" t="s">
        <v>48</v>
      </c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2023-11-15T10:52:32Z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