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W456" i="1" s="1"/>
  <c r="N455" i="1"/>
  <c r="V452" i="1"/>
  <c r="W451" i="1"/>
  <c r="V451" i="1"/>
  <c r="X450" i="1"/>
  <c r="W450" i="1"/>
  <c r="X449" i="1"/>
  <c r="X451" i="1" s="1"/>
  <c r="W449" i="1"/>
  <c r="W447" i="1"/>
  <c r="V447" i="1"/>
  <c r="V446" i="1"/>
  <c r="X445" i="1"/>
  <c r="W445" i="1"/>
  <c r="W444" i="1"/>
  <c r="V442" i="1"/>
  <c r="V441" i="1"/>
  <c r="X440" i="1"/>
  <c r="W440" i="1"/>
  <c r="W439" i="1"/>
  <c r="W441" i="1" s="1"/>
  <c r="V437" i="1"/>
  <c r="V436" i="1"/>
  <c r="W435" i="1"/>
  <c r="X435" i="1" s="1"/>
  <c r="W434" i="1"/>
  <c r="W437" i="1" s="1"/>
  <c r="V430" i="1"/>
  <c r="V429" i="1"/>
  <c r="W428" i="1"/>
  <c r="X428" i="1" s="1"/>
  <c r="N428" i="1"/>
  <c r="W427" i="1"/>
  <c r="N427" i="1"/>
  <c r="W425" i="1"/>
  <c r="V425" i="1"/>
  <c r="V424" i="1"/>
  <c r="W423" i="1"/>
  <c r="X423" i="1" s="1"/>
  <c r="X422" i="1"/>
  <c r="W422" i="1"/>
  <c r="W421" i="1"/>
  <c r="X421" i="1" s="1"/>
  <c r="W420" i="1"/>
  <c r="X420" i="1" s="1"/>
  <c r="N420" i="1"/>
  <c r="X419" i="1"/>
  <c r="X424" i="1" s="1"/>
  <c r="W419" i="1"/>
  <c r="N419" i="1"/>
  <c r="W418" i="1"/>
  <c r="X418" i="1" s="1"/>
  <c r="N418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W410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X386" i="1"/>
  <c r="W386" i="1"/>
  <c r="W392" i="1" s="1"/>
  <c r="N386" i="1"/>
  <c r="W385" i="1"/>
  <c r="X385" i="1" s="1"/>
  <c r="N385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W372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N348" i="1"/>
  <c r="V346" i="1"/>
  <c r="V345" i="1"/>
  <c r="X344" i="1"/>
  <c r="W344" i="1"/>
  <c r="N344" i="1"/>
  <c r="W343" i="1"/>
  <c r="N343" i="1"/>
  <c r="V339" i="1"/>
  <c r="W338" i="1"/>
  <c r="V338" i="1"/>
  <c r="X337" i="1"/>
  <c r="X338" i="1" s="1"/>
  <c r="W337" i="1"/>
  <c r="W339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N330" i="1"/>
  <c r="V328" i="1"/>
  <c r="V327" i="1"/>
  <c r="X326" i="1"/>
  <c r="W326" i="1"/>
  <c r="N326" i="1"/>
  <c r="W325" i="1"/>
  <c r="W327" i="1" s="1"/>
  <c r="N325" i="1"/>
  <c r="V323" i="1"/>
  <c r="W322" i="1"/>
  <c r="V322" i="1"/>
  <c r="X321" i="1"/>
  <c r="W321" i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N313" i="1"/>
  <c r="W311" i="1"/>
  <c r="V311" i="1"/>
  <c r="X310" i="1"/>
  <c r="V310" i="1"/>
  <c r="X309" i="1"/>
  <c r="W309" i="1"/>
  <c r="W310" i="1" s="1"/>
  <c r="N309" i="1"/>
  <c r="V307" i="1"/>
  <c r="V306" i="1"/>
  <c r="W305" i="1"/>
  <c r="X305" i="1" s="1"/>
  <c r="N305" i="1"/>
  <c r="X304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X287" i="1"/>
  <c r="X288" i="1" s="1"/>
  <c r="W287" i="1"/>
  <c r="W289" i="1" s="1"/>
  <c r="N287" i="1"/>
  <c r="V285" i="1"/>
  <c r="V284" i="1"/>
  <c r="W283" i="1"/>
  <c r="N283" i="1"/>
  <c r="V281" i="1"/>
  <c r="W280" i="1"/>
  <c r="V280" i="1"/>
  <c r="X279" i="1"/>
  <c r="W279" i="1"/>
  <c r="X278" i="1"/>
  <c r="W278" i="1"/>
  <c r="N278" i="1"/>
  <c r="W277" i="1"/>
  <c r="N277" i="1"/>
  <c r="W275" i="1"/>
  <c r="V275" i="1"/>
  <c r="X274" i="1"/>
  <c r="V274" i="1"/>
  <c r="X273" i="1"/>
  <c r="W273" i="1"/>
  <c r="W274" i="1" s="1"/>
  <c r="N273" i="1"/>
  <c r="V270" i="1"/>
  <c r="V269" i="1"/>
  <c r="W268" i="1"/>
  <c r="X268" i="1" s="1"/>
  <c r="N268" i="1"/>
  <c r="X267" i="1"/>
  <c r="X269" i="1" s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X258" i="1"/>
  <c r="W258" i="1"/>
  <c r="N258" i="1"/>
  <c r="W257" i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3" i="1"/>
  <c r="W243" i="1"/>
  <c r="V241" i="1"/>
  <c r="V240" i="1"/>
  <c r="W239" i="1"/>
  <c r="X239" i="1" s="1"/>
  <c r="N239" i="1"/>
  <c r="X238" i="1"/>
  <c r="W238" i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X227" i="1"/>
  <c r="X234" i="1" s="1"/>
  <c r="W227" i="1"/>
  <c r="W235" i="1" s="1"/>
  <c r="N227" i="1"/>
  <c r="V225" i="1"/>
  <c r="V224" i="1"/>
  <c r="W223" i="1"/>
  <c r="X223" i="1" s="1"/>
  <c r="N223" i="1"/>
  <c r="X222" i="1"/>
  <c r="W222" i="1"/>
  <c r="W225" i="1" s="1"/>
  <c r="N222" i="1"/>
  <c r="W221" i="1"/>
  <c r="X221" i="1" s="1"/>
  <c r="N221" i="1"/>
  <c r="X220" i="1"/>
  <c r="X224" i="1" s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W213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W165" i="1"/>
  <c r="N165" i="1"/>
  <c r="V163" i="1"/>
  <c r="W162" i="1"/>
  <c r="V162" i="1"/>
  <c r="X161" i="1"/>
  <c r="W161" i="1"/>
  <c r="N161" i="1"/>
  <c r="W160" i="1"/>
  <c r="W158" i="1"/>
  <c r="V158" i="1"/>
  <c r="V157" i="1"/>
  <c r="X156" i="1"/>
  <c r="W156" i="1"/>
  <c r="N156" i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X145" i="1"/>
  <c r="X151" i="1" s="1"/>
  <c r="W145" i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X137" i="1" s="1"/>
  <c r="N137" i="1"/>
  <c r="X136" i="1"/>
  <c r="W136" i="1"/>
  <c r="N136" i="1"/>
  <c r="V132" i="1"/>
  <c r="V131" i="1"/>
  <c r="W130" i="1"/>
  <c r="X130" i="1" s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W81" i="1" s="1"/>
  <c r="V60" i="1"/>
  <c r="V59" i="1"/>
  <c r="X58" i="1"/>
  <c r="W58" i="1"/>
  <c r="W57" i="1"/>
  <c r="W60" i="1" s="1"/>
  <c r="N57" i="1"/>
  <c r="W56" i="1"/>
  <c r="X56" i="1" s="1"/>
  <c r="N56" i="1"/>
  <c r="X55" i="1"/>
  <c r="W55" i="1"/>
  <c r="V52" i="1"/>
  <c r="V51" i="1"/>
  <c r="W50" i="1"/>
  <c r="X50" i="1" s="1"/>
  <c r="X51" i="1" s="1"/>
  <c r="N50" i="1"/>
  <c r="X49" i="1"/>
  <c r="W49" i="1"/>
  <c r="N49" i="1"/>
  <c r="V45" i="1"/>
  <c r="V44" i="1"/>
  <c r="X43" i="1"/>
  <c r="X44" i="1" s="1"/>
  <c r="W43" i="1"/>
  <c r="W45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58" i="1" s="1"/>
  <c r="V23" i="1"/>
  <c r="W22" i="1"/>
  <c r="N22" i="1"/>
  <c r="H10" i="1"/>
  <c r="A9" i="1"/>
  <c r="J9" i="1" s="1"/>
  <c r="D7" i="1"/>
  <c r="O6" i="1"/>
  <c r="N2" i="1"/>
  <c r="B468" i="1" l="1"/>
  <c r="W459" i="1"/>
  <c r="W124" i="1"/>
  <c r="F9" i="1"/>
  <c r="F10" i="1"/>
  <c r="X22" i="1"/>
  <c r="X23" i="1" s="1"/>
  <c r="X26" i="1"/>
  <c r="X32" i="1" s="1"/>
  <c r="W33" i="1"/>
  <c r="W37" i="1"/>
  <c r="W41" i="1"/>
  <c r="X57" i="1"/>
  <c r="X59" i="1" s="1"/>
  <c r="W59" i="1"/>
  <c r="X84" i="1"/>
  <c r="X90" i="1" s="1"/>
  <c r="W90" i="1"/>
  <c r="W91" i="1"/>
  <c r="X106" i="1"/>
  <c r="X116" i="1" s="1"/>
  <c r="W117" i="1"/>
  <c r="W125" i="1"/>
  <c r="W139" i="1"/>
  <c r="W151" i="1"/>
  <c r="I468" i="1"/>
  <c r="X155" i="1"/>
  <c r="X157" i="1" s="1"/>
  <c r="X165" i="1"/>
  <c r="X169" i="1" s="1"/>
  <c r="W169" i="1"/>
  <c r="W170" i="1"/>
  <c r="X213" i="1"/>
  <c r="W241" i="1"/>
  <c r="W247" i="1"/>
  <c r="W248" i="1"/>
  <c r="X244" i="1"/>
  <c r="X247" i="1" s="1"/>
  <c r="W281" i="1"/>
  <c r="X277" i="1"/>
  <c r="X280" i="1" s="1"/>
  <c r="X306" i="1"/>
  <c r="W460" i="1"/>
  <c r="A10" i="1"/>
  <c r="W80" i="1"/>
  <c r="X63" i="1"/>
  <c r="X80" i="1" s="1"/>
  <c r="E468" i="1"/>
  <c r="L468" i="1"/>
  <c r="W265" i="1"/>
  <c r="W264" i="1"/>
  <c r="X257" i="1"/>
  <c r="X264" i="1" s="1"/>
  <c r="H9" i="1"/>
  <c r="V462" i="1"/>
  <c r="W24" i="1"/>
  <c r="W44" i="1"/>
  <c r="C468" i="1"/>
  <c r="W51" i="1"/>
  <c r="W52" i="1"/>
  <c r="W116" i="1"/>
  <c r="X124" i="1"/>
  <c r="X139" i="1"/>
  <c r="W157" i="1"/>
  <c r="W253" i="1"/>
  <c r="X250" i="1"/>
  <c r="X253" i="1" s="1"/>
  <c r="W254" i="1"/>
  <c r="N468" i="1"/>
  <c r="W314" i="1"/>
  <c r="W315" i="1"/>
  <c r="X313" i="1"/>
  <c r="X314" i="1" s="1"/>
  <c r="W361" i="1"/>
  <c r="W362" i="1"/>
  <c r="X348" i="1"/>
  <c r="X361" i="1" s="1"/>
  <c r="W369" i="1"/>
  <c r="D468" i="1"/>
  <c r="W335" i="1"/>
  <c r="W334" i="1"/>
  <c r="X330" i="1"/>
  <c r="X334" i="1" s="1"/>
  <c r="W23" i="1"/>
  <c r="X93" i="1"/>
  <c r="X103" i="1" s="1"/>
  <c r="W104" i="1"/>
  <c r="W103" i="1"/>
  <c r="W140" i="1"/>
  <c r="W152" i="1"/>
  <c r="X189" i="1"/>
  <c r="W190" i="1"/>
  <c r="W285" i="1"/>
  <c r="W284" i="1"/>
  <c r="X283" i="1"/>
  <c r="X284" i="1" s="1"/>
  <c r="M468" i="1"/>
  <c r="F468" i="1"/>
  <c r="W132" i="1"/>
  <c r="W131" i="1"/>
  <c r="G468" i="1"/>
  <c r="W163" i="1"/>
  <c r="X160" i="1"/>
  <c r="X162" i="1" s="1"/>
  <c r="W189" i="1"/>
  <c r="X392" i="1"/>
  <c r="W393" i="1"/>
  <c r="W411" i="1"/>
  <c r="W424" i="1"/>
  <c r="W442" i="1"/>
  <c r="W452" i="1"/>
  <c r="W195" i="1"/>
  <c r="X192" i="1"/>
  <c r="X194" i="1" s="1"/>
  <c r="W234" i="1"/>
  <c r="W302" i="1"/>
  <c r="W328" i="1"/>
  <c r="P468" i="1"/>
  <c r="W345" i="1"/>
  <c r="W346" i="1"/>
  <c r="W430" i="1"/>
  <c r="X427" i="1"/>
  <c r="X429" i="1" s="1"/>
  <c r="S468" i="1"/>
  <c r="W436" i="1"/>
  <c r="W446" i="1"/>
  <c r="X444" i="1"/>
  <c r="X446" i="1" s="1"/>
  <c r="T468" i="1"/>
  <c r="W457" i="1"/>
  <c r="H468" i="1"/>
  <c r="Q468" i="1"/>
  <c r="W194" i="1"/>
  <c r="J468" i="1"/>
  <c r="W214" i="1"/>
  <c r="W240" i="1"/>
  <c r="X237" i="1"/>
  <c r="X240" i="1" s="1"/>
  <c r="W269" i="1"/>
  <c r="W270" i="1"/>
  <c r="X293" i="1"/>
  <c r="X301" i="1" s="1"/>
  <c r="W301" i="1"/>
  <c r="W306" i="1"/>
  <c r="W307" i="1"/>
  <c r="O468" i="1"/>
  <c r="W323" i="1"/>
  <c r="X325" i="1"/>
  <c r="X327" i="1" s="1"/>
  <c r="X343" i="1"/>
  <c r="X345" i="1" s="1"/>
  <c r="W368" i="1"/>
  <c r="X371" i="1"/>
  <c r="X372" i="1" s="1"/>
  <c r="W373" i="1"/>
  <c r="W383" i="1"/>
  <c r="X410" i="1"/>
  <c r="W416" i="1"/>
  <c r="W429" i="1"/>
  <c r="X434" i="1"/>
  <c r="X436" i="1" s="1"/>
  <c r="X439" i="1"/>
  <c r="X441" i="1" s="1"/>
  <c r="X455" i="1"/>
  <c r="X456" i="1" s="1"/>
  <c r="R468" i="1"/>
  <c r="W458" i="1" l="1"/>
  <c r="W461" i="1"/>
  <c r="X463" i="1"/>
  <c r="W462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<sst xmlns="http://schemas.openxmlformats.org/spreadsheetml/2006/main" count="1936" uniqueCount="663">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</sst>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0.41666666666666669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327</v>
      </c>
      <c r="W49" s="307">
        <f>IFERROR(IF(V49="",0,CEILING((V49/$H49),1)*$H49),"")</f>
        <v>334.8</v>
      </c>
      <c r="X49" s="36">
        <f>IFERROR(IF(W49=0,"",ROUNDUP(W49/H49,0)*0.02175),"")</f>
        <v>0.6742499999999999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30.277777777777775</v>
      </c>
      <c r="W51" s="308">
        <f>IFERROR(W49/H49,"0")+IFERROR(W50/H50,"0")</f>
        <v>31</v>
      </c>
      <c r="X51" s="308">
        <f>IFERROR(IF(X49="",0,X49),"0")+IFERROR(IF(X50="",0,X50),"0")</f>
        <v>0.6742499999999999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327</v>
      </c>
      <c r="W52" s="308">
        <f>IFERROR(SUM(W49:W50),"0")</f>
        <v>334.8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300</v>
      </c>
      <c r="W56" s="307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140</v>
      </c>
      <c r="W58" s="307">
        <f>IFERROR(IF(V58="",0,CEILING((V58/$H58),1)*$H58),"")</f>
        <v>140</v>
      </c>
      <c r="X58" s="36">
        <f>IFERROR(IF(W58=0,"",ROUNDUP(W58/H58,0)*0.00937),"")</f>
        <v>0.32795000000000002</v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62.777777777777771</v>
      </c>
      <c r="W59" s="308">
        <f>IFERROR(W55/H55,"0")+IFERROR(W56/H56,"0")+IFERROR(W57/H57,"0")+IFERROR(W58/H58,"0")</f>
        <v>63</v>
      </c>
      <c r="X59" s="308">
        <f>IFERROR(IF(X55="",0,X55),"0")+IFERROR(IF(X56="",0,X56),"0")+IFERROR(IF(X57="",0,X57),"0")+IFERROR(IF(X58="",0,X58),"0")</f>
        <v>0.93694999999999995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440</v>
      </c>
      <c r="W60" s="308">
        <f>IFERROR(SUM(W55:W58),"0")</f>
        <v>442.40000000000003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660</v>
      </c>
      <c r="W64" s="307">
        <f t="shared" si="2"/>
        <v>669.6</v>
      </c>
      <c r="X64" s="36">
        <f>IFERROR(IF(W64=0,"",ROUNDUP(W64/H64,0)*0.02175),"")</f>
        <v>1.3484999999999998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400</v>
      </c>
      <c r="W65" s="307">
        <f t="shared" si="2"/>
        <v>410.40000000000003</v>
      </c>
      <c r="X65" s="36">
        <f>IFERROR(IF(W65=0,"",ROUNDUP(W65/H65,0)*0.02175),"")</f>
        <v>0.8264999999999999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250</v>
      </c>
      <c r="W66" s="307">
        <f t="shared" si="2"/>
        <v>259.20000000000005</v>
      </c>
      <c r="X66" s="36">
        <f>IFERROR(IF(W66=0,"",ROUNDUP(W66/H66,0)*0.02175),"")</f>
        <v>0.52200000000000002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25</v>
      </c>
      <c r="W67" s="307">
        <f t="shared" si="2"/>
        <v>27</v>
      </c>
      <c r="X67" s="36">
        <f>IFERROR(IF(W67=0,"",ROUNDUP(W67/H67,0)*0.00753),"")</f>
        <v>6.7769999999999997E-2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55.5</v>
      </c>
      <c r="W68" s="307">
        <f t="shared" si="2"/>
        <v>55.5</v>
      </c>
      <c r="X68" s="36">
        <f t="shared" ref="X68:X73" si="3">IFERROR(IF(W68=0,"",ROUNDUP(W68/H68,0)*0.00937),"")</f>
        <v>0.14055000000000001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126</v>
      </c>
      <c r="W73" s="307">
        <f t="shared" si="2"/>
        <v>126</v>
      </c>
      <c r="X73" s="36">
        <f t="shared" si="3"/>
        <v>0.26235999999999998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40</v>
      </c>
      <c r="W74" s="307">
        <f t="shared" si="2"/>
        <v>41.6</v>
      </c>
      <c r="X74" s="36">
        <f>IFERROR(IF(W74=0,"",ROUNDUP(W74/H74,0)*0.00753),"")</f>
        <v>9.7890000000000005E-2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185.12962962962965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189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3.2655700000000003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1556.5</v>
      </c>
      <c r="W81" s="308">
        <f>IFERROR(SUM(W63:W79),"0")</f>
        <v>1589.3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40.799999999999997</v>
      </c>
      <c r="W88" s="307">
        <f t="shared" si="4"/>
        <v>40.799999999999997</v>
      </c>
      <c r="X88" s="36">
        <f>IFERROR(IF(W88=0,"",ROUNDUP(W88/H88,0)*0.00753),"")</f>
        <v>0.12801000000000001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17</v>
      </c>
      <c r="W90" s="308">
        <f>IFERROR(W83/H83,"0")+IFERROR(W84/H84,"0")+IFERROR(W85/H85,"0")+IFERROR(W86/H86,"0")+IFERROR(W87/H87,"0")+IFERROR(W88/H88,"0")+IFERROR(W89/H89,"0")</f>
        <v>17</v>
      </c>
      <c r="X90" s="308">
        <f>IFERROR(IF(X83="",0,X83),"0")+IFERROR(IF(X84="",0,X84),"0")+IFERROR(IF(X85="",0,X85),"0")+IFERROR(IF(X86="",0,X86),"0")+IFERROR(IF(X87="",0,X87),"0")+IFERROR(IF(X88="",0,X88),"0")+IFERROR(IF(X89="",0,X89),"0")</f>
        <v>0.12801000000000001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40.799999999999997</v>
      </c>
      <c r="W91" s="308">
        <f>IFERROR(SUM(W83:W89),"0")</f>
        <v>40.799999999999997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280</v>
      </c>
      <c r="W107" s="307">
        <f t="shared" si="6"/>
        <v>285.60000000000002</v>
      </c>
      <c r="X107" s="36">
        <f>IFERROR(IF(W107=0,"",ROUNDUP(W107/H107,0)*0.02175),"")</f>
        <v>0.73949999999999994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150</v>
      </c>
      <c r="W108" s="307">
        <f t="shared" si="6"/>
        <v>153.9</v>
      </c>
      <c r="X108" s="36">
        <f>IFERROR(IF(W108=0,"",ROUNDUP(W108/H108,0)*0.02175),"")</f>
        <v>0.41324999999999995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33</v>
      </c>
      <c r="W110" s="307">
        <f t="shared" si="6"/>
        <v>34.32</v>
      </c>
      <c r="X110" s="36">
        <f>IFERROR(IF(W110=0,"",ROUNDUP(W110/H110,0)*0.00753),"")</f>
        <v>9.7890000000000005E-2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76.5</v>
      </c>
      <c r="W111" s="307">
        <f t="shared" si="6"/>
        <v>78.300000000000011</v>
      </c>
      <c r="X111" s="36">
        <f>IFERROR(IF(W111=0,"",ROUNDUP(W111/H111,0)*0.00753),"")</f>
        <v>0.21837000000000001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92.685185185185176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95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1.4690099999999999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539.5</v>
      </c>
      <c r="W117" s="308">
        <f>IFERROR(SUM(W106:W115),"0")</f>
        <v>552.12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150</v>
      </c>
      <c r="W120" s="307">
        <f>IFERROR(IF(V120="",0,CEILING((V120/$H120),1)*$H120),"")</f>
        <v>153.9</v>
      </c>
      <c r="X120" s="36">
        <f>IFERROR(IF(W120=0,"",ROUNDUP(W120/H120,0)*0.02175),"")</f>
        <v>0.41324999999999995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60</v>
      </c>
      <c r="W123" s="307">
        <f>IFERROR(IF(V123="",0,CEILING((V123/$H123),1)*$H123),"")</f>
        <v>60</v>
      </c>
      <c r="X123" s="36">
        <f>IFERROR(IF(W123=0,"",ROUNDUP(W123/H123,0)*0.00753),"")</f>
        <v>0.18825</v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43.518518518518519</v>
      </c>
      <c r="W124" s="308">
        <f>IFERROR(W119/H119,"0")+IFERROR(W120/H120,"0")+IFERROR(W121/H121,"0")+IFERROR(W122/H122,"0")+IFERROR(W123/H123,"0")</f>
        <v>44</v>
      </c>
      <c r="X124" s="308">
        <f>IFERROR(IF(X119="",0,X119),"0")+IFERROR(IF(X120="",0,X120),"0")+IFERROR(IF(X121="",0,X121),"0")+IFERROR(IF(X122="",0,X122),"0")+IFERROR(IF(X123="",0,X123),"0")</f>
        <v>0.60149999999999992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210</v>
      </c>
      <c r="W125" s="308">
        <f>IFERROR(SUM(W119:W123),"0")</f>
        <v>213.9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290</v>
      </c>
      <c r="W128" s="307">
        <f>IFERROR(IF(V128="",0,CEILING((V128/$H128),1)*$H128),"")</f>
        <v>291.59999999999997</v>
      </c>
      <c r="X128" s="36">
        <f>IFERROR(IF(W128=0,"",ROUNDUP(W128/H128,0)*0.02175),"")</f>
        <v>0.78299999999999992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135</v>
      </c>
      <c r="W130" s="307">
        <f>IFERROR(IF(V130="",0,CEILING((V130/$H130),1)*$H130),"")</f>
        <v>135</v>
      </c>
      <c r="X130" s="36">
        <f>IFERROR(IF(W130=0,"",ROUNDUP(W130/H130,0)*0.00753),"")</f>
        <v>0.3765</v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85.802469135802468</v>
      </c>
      <c r="W131" s="308">
        <f>IFERROR(W128/H128,"0")+IFERROR(W129/H129,"0")+IFERROR(W130/H130,"0")</f>
        <v>86</v>
      </c>
      <c r="X131" s="308">
        <f>IFERROR(IF(X128="",0,X128),"0")+IFERROR(IF(X129="",0,X129),"0")+IFERROR(IF(X130="",0,X130),"0")</f>
        <v>1.1595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425</v>
      </c>
      <c r="W132" s="308">
        <f>IFERROR(SUM(W128:W130),"0")</f>
        <v>426.59999999999997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191</v>
      </c>
      <c r="W143" s="307">
        <f t="shared" ref="W143:W150" si="7">IFERROR(IF(V143="",0,CEILING((V143/$H143),1)*$H143),"")</f>
        <v>193.20000000000002</v>
      </c>
      <c r="X143" s="36">
        <f>IFERROR(IF(W143=0,"",ROUNDUP(W143/H143,0)*0.00753),"")</f>
        <v>0.34638000000000002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155</v>
      </c>
      <c r="W145" s="307">
        <f t="shared" si="7"/>
        <v>155.4</v>
      </c>
      <c r="X145" s="36">
        <f>IFERROR(IF(W145=0,"",ROUNDUP(W145/H145,0)*0.00753),"")</f>
        <v>0.27861000000000002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60</v>
      </c>
      <c r="W146" s="307">
        <f t="shared" si="7"/>
        <v>60.900000000000006</v>
      </c>
      <c r="X146" s="36">
        <f>IFERROR(IF(W146=0,"",ROUNDUP(W146/H146,0)*0.00502),"")</f>
        <v>0.14558000000000001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110</v>
      </c>
      <c r="W149" s="307">
        <f t="shared" si="7"/>
        <v>111.30000000000001</v>
      </c>
      <c r="X149" s="36">
        <f>IFERROR(IF(W149=0,"",ROUNDUP(W149/H149,0)*0.00502),"")</f>
        <v>0.26606000000000002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163.33333333333331</v>
      </c>
      <c r="W151" s="308">
        <f>IFERROR(W143/H143,"0")+IFERROR(W144/H144,"0")+IFERROR(W145/H145,"0")+IFERROR(W146/H146,"0")+IFERROR(W147/H147,"0")+IFERROR(W148/H148,"0")+IFERROR(W149/H149,"0")+IFERROR(W150/H150,"0")</f>
        <v>165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1.0366300000000002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516</v>
      </c>
      <c r="W152" s="308">
        <f>IFERROR(SUM(W143:W150),"0")</f>
        <v>520.79999999999995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54.599999999999987</v>
      </c>
      <c r="W161" s="307">
        <f>IFERROR(IF(V161="",0,CEILING((V161/$H161),1)*$H161),"")</f>
        <v>54.6</v>
      </c>
      <c r="X161" s="36">
        <f>IFERROR(IF(W161=0,"",ROUNDUP(W161/H161,0)*0.00753),"")</f>
        <v>0.19578000000000001</v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25.999999999999993</v>
      </c>
      <c r="W162" s="308">
        <f>IFERROR(W160/H160,"0")+IFERROR(W161/H161,"0")</f>
        <v>26</v>
      </c>
      <c r="X162" s="308">
        <f>IFERROR(IF(X160="",0,X160),"0")+IFERROR(IF(X161="",0,X161),"0")</f>
        <v>0.19578000000000001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54.599999999999987</v>
      </c>
      <c r="W163" s="308">
        <f>IFERROR(SUM(W160:W161),"0")</f>
        <v>54.6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180</v>
      </c>
      <c r="W166" s="307">
        <f>IFERROR(IF(V166="",0,CEILING((V166/$H166),1)*$H166),"")</f>
        <v>183.60000000000002</v>
      </c>
      <c r="X166" s="36">
        <f>IFERROR(IF(W166=0,"",ROUNDUP(W166/H166,0)*0.00937),"")</f>
        <v>0.31857999999999997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33.333333333333329</v>
      </c>
      <c r="W169" s="308">
        <f>IFERROR(W165/H165,"0")+IFERROR(W166/H166,"0")+IFERROR(W167/H167,"0")+IFERROR(W168/H168,"0")</f>
        <v>34</v>
      </c>
      <c r="X169" s="308">
        <f>IFERROR(IF(X165="",0,X165),"0")+IFERROR(IF(X166="",0,X166),"0")+IFERROR(IF(X167="",0,X167),"0")+IFERROR(IF(X168="",0,X168),"0")</f>
        <v>0.31857999999999997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180</v>
      </c>
      <c r="W170" s="308">
        <f>IFERROR(SUM(W165:W168),"0")</f>
        <v>183.60000000000002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973</v>
      </c>
      <c r="W173" s="307">
        <f t="shared" si="8"/>
        <v>974.39999999999986</v>
      </c>
      <c r="X173" s="36">
        <f>IFERROR(IF(W173=0,"",ROUNDUP(W173/H173,0)*0.02175),"")</f>
        <v>2.4359999999999999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332</v>
      </c>
      <c r="W178" s="307">
        <f t="shared" si="8"/>
        <v>333.59999999999997</v>
      </c>
      <c r="X178" s="36">
        <f>IFERROR(IF(W178=0,"",ROUNDUP(W178/H178,0)*0.00753),"")</f>
        <v>1.04667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400</v>
      </c>
      <c r="W184" s="307">
        <f t="shared" si="8"/>
        <v>400.8</v>
      </c>
      <c r="X184" s="36">
        <f t="shared" si="9"/>
        <v>1.2575100000000001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120</v>
      </c>
      <c r="W185" s="307">
        <f t="shared" si="8"/>
        <v>120</v>
      </c>
      <c r="X185" s="36">
        <f t="shared" si="9"/>
        <v>0.3765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466.83908045977017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468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5.1166799999999997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1825</v>
      </c>
      <c r="W190" s="308">
        <f>IFERROR(SUM(W172:W188),"0")</f>
        <v>1828.7999999999997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120</v>
      </c>
      <c r="W192" s="307">
        <f>IFERROR(IF(V192="",0,CEILING((V192/$H192),1)*$H192),"")</f>
        <v>120</v>
      </c>
      <c r="X192" s="36">
        <f>IFERROR(IF(W192=0,"",ROUNDUP(W192/H192,0)*0.00753),"")</f>
        <v>0.3765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82</v>
      </c>
      <c r="W193" s="307">
        <f>IFERROR(IF(V193="",0,CEILING((V193/$H193),1)*$H193),"")</f>
        <v>84</v>
      </c>
      <c r="X193" s="36">
        <f>IFERROR(IF(W193=0,"",ROUNDUP(W193/H193,0)*0.00753),"")</f>
        <v>0.26355000000000001</v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84.166666666666671</v>
      </c>
      <c r="W194" s="308">
        <f>IFERROR(W192/H192,"0")+IFERROR(W193/H193,"0")</f>
        <v>85</v>
      </c>
      <c r="X194" s="308">
        <f>IFERROR(IF(X192="",0,X192),"0")+IFERROR(IF(X193="",0,X193),"0")</f>
        <v>0.64005000000000001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202</v>
      </c>
      <c r="W195" s="308">
        <f>IFERROR(SUM(W192:W193),"0")</f>
        <v>204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155</v>
      </c>
      <c r="W220" s="307">
        <f>IFERROR(IF(V220="",0,CEILING((V220/$H220),1)*$H220),"")</f>
        <v>155.4</v>
      </c>
      <c r="X220" s="36">
        <f>IFERROR(IF(W220=0,"",ROUNDUP(W220/H220,0)*0.00753),"")</f>
        <v>0.27861000000000002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200</v>
      </c>
      <c r="W221" s="307">
        <f>IFERROR(IF(V221="",0,CEILING((V221/$H221),1)*$H221),"")</f>
        <v>201.60000000000002</v>
      </c>
      <c r="X221" s="36">
        <f>IFERROR(IF(W221=0,"",ROUNDUP(W221/H221,0)*0.00753),"")</f>
        <v>0.36143999999999998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84</v>
      </c>
      <c r="W222" s="307">
        <f>IFERROR(IF(V222="",0,CEILING((V222/$H222),1)*$H222),"")</f>
        <v>84</v>
      </c>
      <c r="X222" s="36">
        <f>IFERROR(IF(W222=0,"",ROUNDUP(W222/H222,0)*0.00502),"")</f>
        <v>0.20080000000000001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33</v>
      </c>
      <c r="W223" s="307">
        <f>IFERROR(IF(V223="",0,CEILING((V223/$H223),1)*$H223),"")</f>
        <v>33.6</v>
      </c>
      <c r="X223" s="36">
        <f>IFERROR(IF(W223=0,"",ROUNDUP(W223/H223,0)*0.00502),"")</f>
        <v>8.0320000000000003E-2</v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140.23809523809524</v>
      </c>
      <c r="W224" s="308">
        <f>IFERROR(W220/H220,"0")+IFERROR(W221/H221,"0")+IFERROR(W222/H222,"0")+IFERROR(W223/H223,"0")</f>
        <v>141</v>
      </c>
      <c r="X224" s="308">
        <f>IFERROR(IF(X220="",0,X220),"0")+IFERROR(IF(X221="",0,X221),"0")+IFERROR(IF(X222="",0,X222),"0")+IFERROR(IF(X223="",0,X223),"0")</f>
        <v>0.92117000000000004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472</v>
      </c>
      <c r="W225" s="308">
        <f>IFERROR(SUM(W220:W223),"0")</f>
        <v>474.6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135</v>
      </c>
      <c r="W232" s="307">
        <f t="shared" si="12"/>
        <v>135</v>
      </c>
      <c r="X232" s="36">
        <f>IFERROR(IF(W232=0,"",ROUNDUP(W232/H232,0)*0.00753),"")</f>
        <v>0.3765</v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50</v>
      </c>
      <c r="W234" s="308">
        <f>IFERROR(W227/H227,"0")+IFERROR(W228/H228,"0")+IFERROR(W229/H229,"0")+IFERROR(W230/H230,"0")+IFERROR(W231/H231,"0")+IFERROR(W232/H232,"0")+IFERROR(W233/H233,"0")</f>
        <v>50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0.3765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135</v>
      </c>
      <c r="W235" s="308">
        <f>IFERROR(SUM(W227:W233),"0")</f>
        <v>135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420</v>
      </c>
      <c r="W237" s="307">
        <f>IFERROR(IF(V237="",0,CEILING((V237/$H237),1)*$H237),"")</f>
        <v>420</v>
      </c>
      <c r="X237" s="36">
        <f>IFERROR(IF(W237=0,"",ROUNDUP(W237/H237,0)*0.02175),"")</f>
        <v>1.0874999999999999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200</v>
      </c>
      <c r="W238" s="307">
        <f>IFERROR(IF(V238="",0,CEILING((V238/$H238),1)*$H238),"")</f>
        <v>202.79999999999998</v>
      </c>
      <c r="X238" s="36">
        <f>IFERROR(IF(W238=0,"",ROUNDUP(W238/H238,0)*0.02175),"")</f>
        <v>0.5655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90</v>
      </c>
      <c r="W239" s="307">
        <f>IFERROR(IF(V239="",0,CEILING((V239/$H239),1)*$H239),"")</f>
        <v>92.4</v>
      </c>
      <c r="X239" s="36">
        <f>IFERROR(IF(W239=0,"",ROUNDUP(W239/H239,0)*0.02175),"")</f>
        <v>0.23924999999999999</v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86.355311355311343</v>
      </c>
      <c r="W240" s="308">
        <f>IFERROR(W237/H237,"0")+IFERROR(W238/H238,"0")+IFERROR(W239/H239,"0")</f>
        <v>87</v>
      </c>
      <c r="X240" s="308">
        <f>IFERROR(IF(X237="",0,X237),"0")+IFERROR(IF(X238="",0,X238),"0")+IFERROR(IF(X239="",0,X239),"0")</f>
        <v>1.89225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710</v>
      </c>
      <c r="W241" s="308">
        <f>IFERROR(SUM(W237:W239),"0")</f>
        <v>715.19999999999993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68</v>
      </c>
      <c r="W246" s="307">
        <f>IFERROR(IF(V246="",0,CEILING((V246/$H246),1)*$H246),"")</f>
        <v>68.849999999999994</v>
      </c>
      <c r="X246" s="36">
        <f>IFERROR(IF(W246=0,"",ROUNDUP(W246/H246,0)*0.00753),"")</f>
        <v>0.20331000000000002</v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26.666666666666668</v>
      </c>
      <c r="W247" s="308">
        <f>IFERROR(W243/H243,"0")+IFERROR(W244/H244,"0")+IFERROR(W245/H245,"0")+IFERROR(W246/H246,"0")</f>
        <v>27</v>
      </c>
      <c r="X247" s="308">
        <f>IFERROR(IF(X243="",0,X243),"0")+IFERROR(IF(X244="",0,X244),"0")+IFERROR(IF(X245="",0,X245),"0")+IFERROR(IF(X246="",0,X246),"0")</f>
        <v>0.20331000000000002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68</v>
      </c>
      <c r="W248" s="308">
        <f>IFERROR(SUM(W243:W246),"0")</f>
        <v>68.849999999999994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54</v>
      </c>
      <c r="W273" s="307">
        <f>IFERROR(IF(V273="",0,CEILING((V273/$H273),1)*$H273),"")</f>
        <v>54</v>
      </c>
      <c r="X273" s="36">
        <f>IFERROR(IF(W273=0,"",ROUNDUP(W273/H273,0)*0.00753),"")</f>
        <v>0.22590000000000002</v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30</v>
      </c>
      <c r="W274" s="308">
        <f>IFERROR(W273/H273,"0")</f>
        <v>30</v>
      </c>
      <c r="X274" s="308">
        <f>IFERROR(IF(X273="",0,X273),"0")</f>
        <v>0.22590000000000002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54</v>
      </c>
      <c r="W275" s="308">
        <f>IFERROR(SUM(W273:W273),"0")</f>
        <v>54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90</v>
      </c>
      <c r="W277" s="307">
        <f>IFERROR(IF(V277="",0,CEILING((V277/$H277),1)*$H277),"")</f>
        <v>97.199999999999989</v>
      </c>
      <c r="X277" s="36">
        <f>IFERROR(IF(W277=0,"",ROUNDUP(W277/H277,0)*0.02175),"")</f>
        <v>0.26100000000000001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58.8</v>
      </c>
      <c r="W278" s="307">
        <f>IFERROR(IF(V278="",0,CEILING((V278/$H278),1)*$H278),"")</f>
        <v>60.480000000000004</v>
      </c>
      <c r="X278" s="36">
        <f>IFERROR(IF(W278=0,"",ROUNDUP(W278/H278,0)*0.00753),"")</f>
        <v>0.18071999999999999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34.444444444444443</v>
      </c>
      <c r="W280" s="308">
        <f>IFERROR(W277/H277,"0")+IFERROR(W278/H278,"0")+IFERROR(W279/H279,"0")</f>
        <v>36</v>
      </c>
      <c r="X280" s="308">
        <f>IFERROR(IF(X277="",0,X277),"0")+IFERROR(IF(X278="",0,X278),"0")+IFERROR(IF(X279="",0,X279),"0")</f>
        <v>0.44172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148.80000000000001</v>
      </c>
      <c r="W281" s="308">
        <f>IFERROR(SUM(W277:W279),"0")</f>
        <v>157.68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17</v>
      </c>
      <c r="W287" s="307">
        <f>IFERROR(IF(V287="",0,CEILING((V287/$H287),1)*$H287),"")</f>
        <v>17.849999999999998</v>
      </c>
      <c r="X287" s="36">
        <f>IFERROR(IF(W287=0,"",ROUNDUP(W287/H287,0)*0.00753),"")</f>
        <v>5.271E-2</v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6.666666666666667</v>
      </c>
      <c r="W288" s="308">
        <f>IFERROR(W287/H287,"0")</f>
        <v>7</v>
      </c>
      <c r="X288" s="308">
        <f>IFERROR(IF(X287="",0,X287),"0")</f>
        <v>5.271E-2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17</v>
      </c>
      <c r="W289" s="308">
        <f>IFERROR(SUM(W287:W287),"0")</f>
        <v>17.849999999999998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1000</v>
      </c>
      <c r="W293" s="307">
        <f t="shared" ref="W293:W300" si="14">IFERROR(IF(V293="",0,CEILING((V293/$H293),1)*$H293),"")</f>
        <v>1005</v>
      </c>
      <c r="X293" s="36">
        <f>IFERROR(IF(W293=0,"",ROUNDUP(W293/H293,0)*0.02175),"")</f>
        <v>1.4572499999999999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1000</v>
      </c>
      <c r="W295" s="307">
        <f t="shared" si="14"/>
        <v>1005</v>
      </c>
      <c r="X295" s="36">
        <f>IFERROR(IF(W295=0,"",ROUNDUP(W295/H295,0)*0.02175),"")</f>
        <v>1.4572499999999999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900</v>
      </c>
      <c r="W297" s="307">
        <f t="shared" si="14"/>
        <v>900</v>
      </c>
      <c r="X297" s="36">
        <f>IFERROR(IF(W297=0,"",ROUNDUP(W297/H297,0)*0.02175),"")</f>
        <v>1.3049999999999999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193.33333333333334</v>
      </c>
      <c r="W301" s="308">
        <f>IFERROR(W293/H293,"0")+IFERROR(W294/H294,"0")+IFERROR(W295/H295,"0")+IFERROR(W296/H296,"0")+IFERROR(W297/H297,"0")+IFERROR(W298/H298,"0")+IFERROR(W299/H299,"0")+IFERROR(W300/H300,"0")</f>
        <v>194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4.2195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2900</v>
      </c>
      <c r="W302" s="308">
        <f>IFERROR(SUM(W293:W300),"0")</f>
        <v>2910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1000</v>
      </c>
      <c r="W304" s="307">
        <f>IFERROR(IF(V304="",0,CEILING((V304/$H304),1)*$H304),"")</f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66.666666666666671</v>
      </c>
      <c r="W306" s="308">
        <f>IFERROR(W304/H304,"0")+IFERROR(W305/H305,"0")</f>
        <v>67</v>
      </c>
      <c r="X306" s="308">
        <f>IFERROR(IF(X304="",0,X304),"0")+IFERROR(IF(X305="",0,X305),"0")</f>
        <v>1.4572499999999999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1000</v>
      </c>
      <c r="W307" s="308">
        <f>IFERROR(SUM(W304:W305),"0")</f>
        <v>1005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235</v>
      </c>
      <c r="W309" s="307">
        <f>IFERROR(IF(V309="",0,CEILING((V309/$H309),1)*$H309),"")</f>
        <v>241.79999999999998</v>
      </c>
      <c r="X309" s="36">
        <f>IFERROR(IF(W309=0,"",ROUNDUP(W309/H309,0)*0.02175),"")</f>
        <v>0.6742499999999999</v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30.128205128205128</v>
      </c>
      <c r="W310" s="308">
        <f>IFERROR(W309/H309,"0")</f>
        <v>31</v>
      </c>
      <c r="X310" s="308">
        <f>IFERROR(IF(X309="",0,X309),"0")</f>
        <v>0.6742499999999999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235</v>
      </c>
      <c r="W311" s="308">
        <f>IFERROR(SUM(W309:W309),"0")</f>
        <v>241.79999999999998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370</v>
      </c>
      <c r="W313" s="307">
        <f>IFERROR(IF(V313="",0,CEILING((V313/$H313),1)*$H313),"")</f>
        <v>374.4</v>
      </c>
      <c r="X313" s="36">
        <f>IFERROR(IF(W313=0,"",ROUNDUP(W313/H313,0)*0.02175),"")</f>
        <v>1.044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47.435897435897438</v>
      </c>
      <c r="W314" s="308">
        <f>IFERROR(W313/H313,"0")</f>
        <v>48</v>
      </c>
      <c r="X314" s="308">
        <f>IFERROR(IF(X313="",0,X313),"0")</f>
        <v>1.044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370</v>
      </c>
      <c r="W315" s="308">
        <f>IFERROR(SUM(W313:W313),"0")</f>
        <v>374.4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1215</v>
      </c>
      <c r="W330" s="307">
        <f>IFERROR(IF(V330="",0,CEILING((V330/$H330),1)*$H330),"")</f>
        <v>1216.8</v>
      </c>
      <c r="X330" s="36">
        <f>IFERROR(IF(W330=0,"",ROUNDUP(W330/H330,0)*0.02175),"")</f>
        <v>3.3929999999999998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155.76923076923077</v>
      </c>
      <c r="W334" s="308">
        <f>IFERROR(W330/H330,"0")+IFERROR(W331/H331,"0")+IFERROR(W332/H332,"0")+IFERROR(W333/H333,"0")</f>
        <v>156</v>
      </c>
      <c r="X334" s="308">
        <f>IFERROR(IF(X330="",0,X330),"0")+IFERROR(IF(X331="",0,X331),"0")+IFERROR(IF(X332="",0,X332),"0")+IFERROR(IF(X333="",0,X333),"0")</f>
        <v>3.3929999999999998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1215</v>
      </c>
      <c r="W335" s="308">
        <f>IFERROR(SUM(W330:W333),"0")</f>
        <v>1216.8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90</v>
      </c>
      <c r="W350" s="307">
        <f t="shared" si="15"/>
        <v>92.4</v>
      </c>
      <c r="X350" s="36">
        <f>IFERROR(IF(W350=0,"",ROUNDUP(W350/H350,0)*0.00753),"")</f>
        <v>0.16566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21</v>
      </c>
      <c r="W351" s="307">
        <f t="shared" si="15"/>
        <v>21.84</v>
      </c>
      <c r="X351" s="36">
        <f>IFERROR(IF(W351=0,"",ROUNDUP(W351/H351,0)*0.00753),"")</f>
        <v>9.7890000000000005E-2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70</v>
      </c>
      <c r="W352" s="307">
        <f t="shared" si="15"/>
        <v>70.56</v>
      </c>
      <c r="X352" s="36">
        <f t="shared" ref="X352:X360" si="16">IFERROR(IF(W352=0,"",ROUNDUP(W352/H352,0)*0.00502),"")</f>
        <v>0.21084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10.5</v>
      </c>
      <c r="W355" s="307">
        <f t="shared" si="15"/>
        <v>10.5</v>
      </c>
      <c r="X355" s="36">
        <f t="shared" si="16"/>
        <v>2.5100000000000001E-2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64.400000000000006</v>
      </c>
      <c r="W356" s="307">
        <f t="shared" si="15"/>
        <v>65.52</v>
      </c>
      <c r="X356" s="36">
        <f t="shared" si="16"/>
        <v>0.19578000000000001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118.92857142857144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121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0.69527000000000005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255.9</v>
      </c>
      <c r="W362" s="308">
        <f>IFERROR(SUM(W348:W360),"0")</f>
        <v>260.82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30</v>
      </c>
      <c r="W401" s="307">
        <f t="shared" ref="W401:W409" si="18">IFERROR(IF(V401="",0,CEILING((V401/$H401),1)*$H401),"")</f>
        <v>31.68</v>
      </c>
      <c r="X401" s="36">
        <f>IFERROR(IF(W401=0,"",ROUNDUP(W401/H401,0)*0.01196),"")</f>
        <v>7.1760000000000004E-2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1000</v>
      </c>
      <c r="W402" s="307">
        <f t="shared" si="18"/>
        <v>1003.2</v>
      </c>
      <c r="X402" s="36">
        <f>IFERROR(IF(W402=0,"",ROUNDUP(W402/H402,0)*0.01196),"")</f>
        <v>2.2724000000000002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190</v>
      </c>
      <c r="W403" s="307">
        <f t="shared" si="18"/>
        <v>190.08</v>
      </c>
      <c r="X403" s="36">
        <f>IFERROR(IF(W403=0,"",ROUNDUP(W403/H403,0)*0.01196),"")</f>
        <v>0.43056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250</v>
      </c>
      <c r="W404" s="307">
        <f t="shared" si="18"/>
        <v>253.44</v>
      </c>
      <c r="X404" s="36">
        <f>IFERROR(IF(W404=0,"",ROUNDUP(W404/H404,0)*0.01196),"")</f>
        <v>0.57408000000000003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96</v>
      </c>
      <c r="W405" s="307">
        <f t="shared" si="18"/>
        <v>97.2</v>
      </c>
      <c r="X405" s="36">
        <f>IFERROR(IF(W405=0,"",ROUNDUP(W405/H405,0)*0.00937),"")</f>
        <v>0.25298999999999999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60</v>
      </c>
      <c r="W408" s="307">
        <f t="shared" si="18"/>
        <v>60</v>
      </c>
      <c r="X408" s="36">
        <f>IFERROR(IF(W408=0,"",ROUNDUP(W408/H408,0)*0.00753),"")</f>
        <v>0.18825</v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330.07575757575756</v>
      </c>
      <c r="W410" s="308">
        <f>IFERROR(W401/H401,"0")+IFERROR(W402/H402,"0")+IFERROR(W403/H403,"0")+IFERROR(W404/H404,"0")+IFERROR(W405/H405,"0")+IFERROR(W406/H406,"0")+IFERROR(W407/H407,"0")+IFERROR(W408/H408,"0")+IFERROR(W409/H409,"0")</f>
        <v>332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3.7900399999999999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1626</v>
      </c>
      <c r="W411" s="308">
        <f>IFERROR(SUM(W401:W409),"0")</f>
        <v>1635.6000000000001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768</v>
      </c>
      <c r="W413" s="307">
        <f>IFERROR(IF(V413="",0,CEILING((V413/$H413),1)*$H413),"")</f>
        <v>770.88</v>
      </c>
      <c r="X413" s="36">
        <f>IFERROR(IF(W413=0,"",ROUNDUP(W413/H413,0)*0.01196),"")</f>
        <v>1.7461599999999999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82.8</v>
      </c>
      <c r="W414" s="307">
        <f>IFERROR(IF(V414="",0,CEILING((V414/$H414),1)*$H414),"")</f>
        <v>82.8</v>
      </c>
      <c r="X414" s="36">
        <f>IFERROR(IF(W414=0,"",ROUNDUP(W414/H414,0)*0.00937),"")</f>
        <v>0.21551000000000001</v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168.45454545454544</v>
      </c>
      <c r="W415" s="308">
        <f>IFERROR(W413/H413,"0")+IFERROR(W414/H414,"0")</f>
        <v>169</v>
      </c>
      <c r="X415" s="308">
        <f>IFERROR(IF(X413="",0,X413),"0")+IFERROR(IF(X414="",0,X414),"0")</f>
        <v>1.96167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850.8</v>
      </c>
      <c r="W416" s="308">
        <f>IFERROR(SUM(W413:W414),"0")</f>
        <v>853.68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300</v>
      </c>
      <c r="W418" s="307">
        <f t="shared" ref="W418:W423" si="19">IFERROR(IF(V418="",0,CEILING((V418/$H418),1)*$H418),"")</f>
        <v>300.96000000000004</v>
      </c>
      <c r="X418" s="36">
        <f>IFERROR(IF(W418=0,"",ROUNDUP(W418/H418,0)*0.01196),"")</f>
        <v>0.68171999999999999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155</v>
      </c>
      <c r="W419" s="307">
        <f t="shared" si="19"/>
        <v>158.4</v>
      </c>
      <c r="X419" s="36">
        <f>IFERROR(IF(W419=0,"",ROUNDUP(W419/H419,0)*0.01196),"")</f>
        <v>0.35880000000000001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545</v>
      </c>
      <c r="W420" s="307">
        <f t="shared" si="19"/>
        <v>549.12</v>
      </c>
      <c r="X420" s="36">
        <f>IFERROR(IF(W420=0,"",ROUNDUP(W420/H420,0)*0.01196),"")</f>
        <v>1.2438400000000001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189.39393939393938</v>
      </c>
      <c r="W424" s="308">
        <f>IFERROR(W418/H418,"0")+IFERROR(W419/H419,"0")+IFERROR(W420/H420,"0")+IFERROR(W421/H421,"0")+IFERROR(W422/H422,"0")+IFERROR(W423/H423,"0")</f>
        <v>191</v>
      </c>
      <c r="X424" s="308">
        <f>IFERROR(IF(X418="",0,X418),"0")+IFERROR(IF(X419="",0,X419),"0")+IFERROR(IF(X420="",0,X420),"0")+IFERROR(IF(X421="",0,X421),"0")+IFERROR(IF(X422="",0,X422),"0")+IFERROR(IF(X423="",0,X423),"0")</f>
        <v>2.2843599999999999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1000</v>
      </c>
      <c r="W425" s="308">
        <f>IFERROR(SUM(W418:W423),"0")</f>
        <v>1008.48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50</v>
      </c>
      <c r="W427" s="307">
        <f>IFERROR(IF(V427="",0,CEILING((V427/$H427),1)*$H427),"")</f>
        <v>54.6</v>
      </c>
      <c r="X427" s="36">
        <f>IFERROR(IF(W427=0,"",ROUNDUP(W427/H427,0)*0.02175),"")</f>
        <v>0.15225</v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35</v>
      </c>
      <c r="W428" s="307">
        <f>IFERROR(IF(V428="",0,CEILING((V428/$H428),1)*$H428),"")</f>
        <v>39</v>
      </c>
      <c r="X428" s="36">
        <f>IFERROR(IF(W428=0,"",ROUNDUP(W428/H428,0)*0.02175),"")</f>
        <v>0.10874999999999999</v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10.897435897435898</v>
      </c>
      <c r="W429" s="308">
        <f>IFERROR(W427/H427,"0")+IFERROR(W428/H428,"0")</f>
        <v>12</v>
      </c>
      <c r="X429" s="308">
        <f>IFERROR(IF(X427="",0,X427),"0")+IFERROR(IF(X428="",0,X428),"0")</f>
        <v>0.26100000000000001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85</v>
      </c>
      <c r="W430" s="308">
        <f>IFERROR(SUM(W427:W428),"0")</f>
        <v>93.6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17458.900000000001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17615.079999999998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18532.434364256427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18698.542999999998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34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34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19382.434364256427</v>
      </c>
      <c r="W461" s="308">
        <f>GrossWeightTotalR+PalletQtyTotalR*25</f>
        <v>19548.542999999998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2976.3185392725627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3002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39.436410000000002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334.8</v>
      </c>
      <c r="D468" s="46">
        <f>IFERROR(W55*1,"0")+IFERROR(W56*1,"0")+IFERROR(W57*1,"0")+IFERROR(W58*1,"0")</f>
        <v>442.40000000000003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2396.1200000000003</v>
      </c>
      <c r="F468" s="46">
        <f>IFERROR(W128*1,"0")+IFERROR(W129*1,"0")+IFERROR(W130*1,"0")</f>
        <v>426.59999999999997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520.79999999999995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2271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1393.6499999999999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229.53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4531.2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1216.8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260.82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3591.36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