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3" min="16" max="16"/>
    <col width="6.140625" customWidth="1" style="6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3" min="22" max="22"/>
    <col width="11" customWidth="1" style="623" min="23" max="23"/>
    <col width="10" customWidth="1" style="623" min="24" max="24"/>
    <col width="11.5703125" customWidth="1" style="623" min="25" max="25"/>
    <col width="10.42578125" customWidth="1" style="6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3" min="30" max="30"/>
    <col width="9.140625" customWidth="1" style="623" min="31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P1" s="312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49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3" t="n"/>
      <c r="P2" s="623" t="n"/>
      <c r="Q2" s="623" t="n"/>
      <c r="R2" s="623" t="n"/>
      <c r="S2" s="623" t="n"/>
      <c r="T2" s="623" t="n"/>
      <c r="U2" s="6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3" t="n"/>
      <c r="O3" s="623" t="n"/>
      <c r="P3" s="623" t="n"/>
      <c r="Q3" s="623" t="n"/>
      <c r="R3" s="623" t="n"/>
      <c r="S3" s="623" t="n"/>
      <c r="T3" s="623" t="n"/>
      <c r="U3" s="6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6" t="n"/>
      <c r="C5" s="627" t="n"/>
      <c r="D5" s="316" t="n"/>
      <c r="E5" s="628" t="n"/>
      <c r="F5" s="317" t="inlineStr">
        <is>
          <t>Комментарий к заказу:</t>
        </is>
      </c>
      <c r="G5" s="627" t="n"/>
      <c r="H5" s="316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45242</v>
      </c>
      <c r="P5" s="631" t="n"/>
      <c r="R5" s="320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349">
      <c r="A6" s="315" t="inlineStr">
        <is>
          <t>Адрес доставки:</t>
        </is>
      </c>
      <c r="B6" s="626" t="n"/>
      <c r="C6" s="627" t="n"/>
      <c r="D6" s="323" t="inlineStr">
        <is>
          <t>ЛП, ООО, Краснодарский край, Сочи г, Строительный пер, д. 10А,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324">
        <f>IF(O5=0," ",CHOOSE(WEEKDAY(O5,2),"Понедельник","Вторник","Среда","Четверг","Пятница","Суббота","Воскресенье"))</f>
        <v/>
      </c>
      <c r="P6" s="635" t="n"/>
      <c r="R6" s="326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349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623" t="n"/>
      <c r="S7" s="632" t="n"/>
      <c r="T7" s="641" t="n"/>
      <c r="U7" s="642" t="n"/>
      <c r="Z7" s="60" t="n"/>
      <c r="AA7" s="60" t="n"/>
      <c r="AB7" s="60" t="n"/>
    </row>
    <row r="8" ht="25.5" customFormat="1" customHeight="1" s="349">
      <c r="A8" s="336" t="inlineStr">
        <is>
          <t>Адрес сдачи груза:</t>
        </is>
      </c>
      <c r="B8" s="643" t="n"/>
      <c r="C8" s="644" t="n"/>
      <c r="D8" s="337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338" t="n">
        <v>0.375</v>
      </c>
      <c r="P8" s="631" t="n"/>
      <c r="R8" s="623" t="n"/>
      <c r="S8" s="632" t="n"/>
      <c r="T8" s="641" t="n"/>
      <c r="U8" s="642" t="n"/>
      <c r="Z8" s="60" t="n"/>
      <c r="AA8" s="60" t="n"/>
      <c r="AB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 t="n"/>
      <c r="C9" s="623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623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 t="n"/>
      <c r="C10" s="623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 t="n"/>
      <c r="H10" s="343">
        <f>IFERROR(VLOOKUP($D$10,Proxy,2,FALSE),"")</f>
        <v/>
      </c>
      <c r="I10" s="623" t="n"/>
      <c r="J10" s="623" t="n"/>
      <c r="K10" s="623" t="n"/>
      <c r="L10" s="623" t="n"/>
      <c r="N10" s="31" t="inlineStr">
        <is>
          <t>Время доставки</t>
        </is>
      </c>
      <c r="O10" s="338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8" t="n"/>
      <c r="P11" s="631" t="n"/>
      <c r="S11" s="29" t="inlineStr">
        <is>
          <t>Тип заказа</t>
        </is>
      </c>
      <c r="T11" s="346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348" t="n"/>
      <c r="P12" s="640" t="n"/>
      <c r="Q12" s="28" t="n"/>
      <c r="S12" s="29" t="inlineStr"/>
      <c r="T12" s="349" t="n"/>
      <c r="U12" s="623" t="n"/>
      <c r="Z12" s="60" t="n"/>
      <c r="AA12" s="60" t="n"/>
      <c r="AB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346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352" t="inlineStr">
        <is>
          <t>Кликните на продукт, чтобы просмотреть изображение</t>
        </is>
      </c>
      <c r="V15" s="349" t="n"/>
      <c r="W15" s="349" t="n"/>
      <c r="X15" s="349" t="n"/>
      <c r="Y15" s="34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2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Коробок в слое</t>
        </is>
      </c>
      <c r="L17" s="354" t="inlineStr">
        <is>
          <t>Завод</t>
        </is>
      </c>
      <c r="M17" s="354" t="inlineStr">
        <is>
          <t>Срок годности, сут.</t>
        </is>
      </c>
      <c r="N17" s="354" t="inlineStr">
        <is>
          <t>Наименование</t>
        </is>
      </c>
      <c r="O17" s="653" t="n"/>
      <c r="P17" s="653" t="n"/>
      <c r="Q17" s="653" t="n"/>
      <c r="R17" s="652" t="n"/>
      <c r="S17" s="353" t="inlineStr">
        <is>
          <t>Доступно к отгрузке</t>
        </is>
      </c>
      <c r="T17" s="627" t="n"/>
      <c r="U17" s="354" t="inlineStr">
        <is>
          <t>Ед. изм.</t>
        </is>
      </c>
      <c r="V17" s="354" t="inlineStr">
        <is>
          <t>Заказ</t>
        </is>
      </c>
      <c r="W17" s="358" t="inlineStr">
        <is>
          <t>Заказ с округлением до короба</t>
        </is>
      </c>
      <c r="X17" s="354" t="inlineStr">
        <is>
          <t>Объём заказа, м3</t>
        </is>
      </c>
      <c r="Y17" s="360" t="inlineStr">
        <is>
          <t>Примечание по продуктку</t>
        </is>
      </c>
      <c r="Z17" s="360" t="inlineStr">
        <is>
          <t>Признак "НОВИНКА"</t>
        </is>
      </c>
      <c r="AA17" s="360" t="inlineStr">
        <is>
          <t>Для формул</t>
        </is>
      </c>
      <c r="AB17" s="654" t="n"/>
      <c r="AC17" s="655" t="n"/>
      <c r="AD17" s="367" t="n"/>
      <c r="BA17" s="368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353" t="inlineStr">
        <is>
          <t>начиная с</t>
        </is>
      </c>
      <c r="T18" s="353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623" t="n"/>
    </row>
    <row r="19" ht="27.75" customHeight="1">
      <c r="A19" s="369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70" t="inlineStr">
        <is>
          <t>Ядрена копоть</t>
        </is>
      </c>
      <c r="B20" s="623" t="n"/>
      <c r="C20" s="623" t="n"/>
      <c r="D20" s="623" t="n"/>
      <c r="E20" s="623" t="n"/>
      <c r="F20" s="623" t="n"/>
      <c r="G20" s="623" t="n"/>
      <c r="H20" s="623" t="n"/>
      <c r="I20" s="623" t="n"/>
      <c r="J20" s="623" t="n"/>
      <c r="K20" s="623" t="n"/>
      <c r="L20" s="623" t="n"/>
      <c r="M20" s="623" t="n"/>
      <c r="N20" s="623" t="n"/>
      <c r="O20" s="623" t="n"/>
      <c r="P20" s="623" t="n"/>
      <c r="Q20" s="623" t="n"/>
      <c r="R20" s="623" t="n"/>
      <c r="S20" s="623" t="n"/>
      <c r="T20" s="623" t="n"/>
      <c r="U20" s="623" t="n"/>
      <c r="V20" s="623" t="n"/>
      <c r="W20" s="623" t="n"/>
      <c r="X20" s="623" t="n"/>
      <c r="Y20" s="370" t="n"/>
      <c r="Z20" s="370" t="n"/>
    </row>
    <row r="21" ht="14.25" customHeight="1">
      <c r="A21" s="371" t="inlineStr">
        <is>
          <t>Копченые колбасы</t>
        </is>
      </c>
      <c r="B21" s="623" t="n"/>
      <c r="C21" s="623" t="n"/>
      <c r="D21" s="623" t="n"/>
      <c r="E21" s="623" t="n"/>
      <c r="F21" s="623" t="n"/>
      <c r="G21" s="623" t="n"/>
      <c r="H21" s="623" t="n"/>
      <c r="I21" s="623" t="n"/>
      <c r="J21" s="623" t="n"/>
      <c r="K21" s="623" t="n"/>
      <c r="L21" s="623" t="n"/>
      <c r="M21" s="623" t="n"/>
      <c r="N21" s="623" t="n"/>
      <c r="O21" s="623" t="n"/>
      <c r="P21" s="623" t="n"/>
      <c r="Q21" s="623" t="n"/>
      <c r="R21" s="623" t="n"/>
      <c r="S21" s="623" t="n"/>
      <c r="T21" s="623" t="n"/>
      <c r="U21" s="623" t="n"/>
      <c r="V21" s="623" t="n"/>
      <c r="W21" s="623" t="n"/>
      <c r="X21" s="623" t="n"/>
      <c r="Y21" s="371" t="n"/>
      <c r="Z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0" t="n"/>
      <c r="B23" s="623" t="n"/>
      <c r="C23" s="623" t="n"/>
      <c r="D23" s="623" t="n"/>
      <c r="E23" s="623" t="n"/>
      <c r="F23" s="623" t="n"/>
      <c r="G23" s="623" t="n"/>
      <c r="H23" s="623" t="n"/>
      <c r="I23" s="623" t="n"/>
      <c r="J23" s="623" t="n"/>
      <c r="K23" s="623" t="n"/>
      <c r="L23" s="623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623" t="n"/>
      <c r="B24" s="623" t="n"/>
      <c r="C24" s="623" t="n"/>
      <c r="D24" s="623" t="n"/>
      <c r="E24" s="623" t="n"/>
      <c r="F24" s="623" t="n"/>
      <c r="G24" s="623" t="n"/>
      <c r="H24" s="623" t="n"/>
      <c r="I24" s="623" t="n"/>
      <c r="J24" s="623" t="n"/>
      <c r="K24" s="623" t="n"/>
      <c r="L24" s="623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71" t="inlineStr">
        <is>
          <t>Сосиски</t>
        </is>
      </c>
      <c r="B25" s="623" t="n"/>
      <c r="C25" s="623" t="n"/>
      <c r="D25" s="623" t="n"/>
      <c r="E25" s="623" t="n"/>
      <c r="F25" s="623" t="n"/>
      <c r="G25" s="623" t="n"/>
      <c r="H25" s="623" t="n"/>
      <c r="I25" s="623" t="n"/>
      <c r="J25" s="623" t="n"/>
      <c r="K25" s="623" t="n"/>
      <c r="L25" s="623" t="n"/>
      <c r="M25" s="623" t="n"/>
      <c r="N25" s="623" t="n"/>
      <c r="O25" s="623" t="n"/>
      <c r="P25" s="623" t="n"/>
      <c r="Q25" s="623" t="n"/>
      <c r="R25" s="623" t="n"/>
      <c r="S25" s="623" t="n"/>
      <c r="T25" s="623" t="n"/>
      <c r="U25" s="623" t="n"/>
      <c r="V25" s="623" t="n"/>
      <c r="W25" s="623" t="n"/>
      <c r="X25" s="623" t="n"/>
      <c r="Y25" s="371" t="n"/>
      <c r="Z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0" t="n"/>
      <c r="B32" s="623" t="n"/>
      <c r="C32" s="623" t="n"/>
      <c r="D32" s="623" t="n"/>
      <c r="E32" s="623" t="n"/>
      <c r="F32" s="623" t="n"/>
      <c r="G32" s="623" t="n"/>
      <c r="H32" s="623" t="n"/>
      <c r="I32" s="623" t="n"/>
      <c r="J32" s="623" t="n"/>
      <c r="K32" s="623" t="n"/>
      <c r="L32" s="623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623" t="n"/>
      <c r="B33" s="623" t="n"/>
      <c r="C33" s="623" t="n"/>
      <c r="D33" s="623" t="n"/>
      <c r="E33" s="623" t="n"/>
      <c r="F33" s="623" t="n"/>
      <c r="G33" s="623" t="n"/>
      <c r="H33" s="623" t="n"/>
      <c r="I33" s="623" t="n"/>
      <c r="J33" s="623" t="n"/>
      <c r="K33" s="623" t="n"/>
      <c r="L33" s="623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71" t="inlineStr">
        <is>
          <t>Сырокопченые колбасы</t>
        </is>
      </c>
      <c r="B34" s="623" t="n"/>
      <c r="C34" s="623" t="n"/>
      <c r="D34" s="623" t="n"/>
      <c r="E34" s="623" t="n"/>
      <c r="F34" s="623" t="n"/>
      <c r="G34" s="623" t="n"/>
      <c r="H34" s="623" t="n"/>
      <c r="I34" s="623" t="n"/>
      <c r="J34" s="623" t="n"/>
      <c r="K34" s="623" t="n"/>
      <c r="L34" s="623" t="n"/>
      <c r="M34" s="623" t="n"/>
      <c r="N34" s="623" t="n"/>
      <c r="O34" s="623" t="n"/>
      <c r="P34" s="623" t="n"/>
      <c r="Q34" s="623" t="n"/>
      <c r="R34" s="623" t="n"/>
      <c r="S34" s="623" t="n"/>
      <c r="T34" s="623" t="n"/>
      <c r="U34" s="623" t="n"/>
      <c r="V34" s="623" t="n"/>
      <c r="W34" s="623" t="n"/>
      <c r="X34" s="623" t="n"/>
      <c r="Y34" s="371" t="n"/>
      <c r="Z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0" t="n"/>
      <c r="B36" s="623" t="n"/>
      <c r="C36" s="623" t="n"/>
      <c r="D36" s="623" t="n"/>
      <c r="E36" s="623" t="n"/>
      <c r="F36" s="623" t="n"/>
      <c r="G36" s="623" t="n"/>
      <c r="H36" s="623" t="n"/>
      <c r="I36" s="623" t="n"/>
      <c r="J36" s="623" t="n"/>
      <c r="K36" s="623" t="n"/>
      <c r="L36" s="623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623" t="n"/>
      <c r="B37" s="623" t="n"/>
      <c r="C37" s="623" t="n"/>
      <c r="D37" s="623" t="n"/>
      <c r="E37" s="623" t="n"/>
      <c r="F37" s="623" t="n"/>
      <c r="G37" s="623" t="n"/>
      <c r="H37" s="623" t="n"/>
      <c r="I37" s="623" t="n"/>
      <c r="J37" s="623" t="n"/>
      <c r="K37" s="623" t="n"/>
      <c r="L37" s="623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71" t="inlineStr">
        <is>
          <t>Продукты из мяса птицы копчено-вареные</t>
        </is>
      </c>
      <c r="B38" s="623" t="n"/>
      <c r="C38" s="623" t="n"/>
      <c r="D38" s="623" t="n"/>
      <c r="E38" s="623" t="n"/>
      <c r="F38" s="623" t="n"/>
      <c r="G38" s="623" t="n"/>
      <c r="H38" s="623" t="n"/>
      <c r="I38" s="623" t="n"/>
      <c r="J38" s="623" t="n"/>
      <c r="K38" s="623" t="n"/>
      <c r="L38" s="623" t="n"/>
      <c r="M38" s="623" t="n"/>
      <c r="N38" s="623" t="n"/>
      <c r="O38" s="623" t="n"/>
      <c r="P38" s="623" t="n"/>
      <c r="Q38" s="623" t="n"/>
      <c r="R38" s="623" t="n"/>
      <c r="S38" s="623" t="n"/>
      <c r="T38" s="623" t="n"/>
      <c r="U38" s="623" t="n"/>
      <c r="V38" s="623" t="n"/>
      <c r="W38" s="623" t="n"/>
      <c r="X38" s="623" t="n"/>
      <c r="Y38" s="371" t="n"/>
      <c r="Z38" s="37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2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0" t="n"/>
      <c r="B40" s="623" t="n"/>
      <c r="C40" s="623" t="n"/>
      <c r="D40" s="623" t="n"/>
      <c r="E40" s="623" t="n"/>
      <c r="F40" s="623" t="n"/>
      <c r="G40" s="623" t="n"/>
      <c r="H40" s="623" t="n"/>
      <c r="I40" s="623" t="n"/>
      <c r="J40" s="623" t="n"/>
      <c r="K40" s="623" t="n"/>
      <c r="L40" s="623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623" t="n"/>
      <c r="B41" s="623" t="n"/>
      <c r="C41" s="623" t="n"/>
      <c r="D41" s="623" t="n"/>
      <c r="E41" s="623" t="n"/>
      <c r="F41" s="623" t="n"/>
      <c r="G41" s="623" t="n"/>
      <c r="H41" s="623" t="n"/>
      <c r="I41" s="623" t="n"/>
      <c r="J41" s="623" t="n"/>
      <c r="K41" s="623" t="n"/>
      <c r="L41" s="623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71" t="inlineStr">
        <is>
          <t>Сыровяленые колбасы</t>
        </is>
      </c>
      <c r="B42" s="623" t="n"/>
      <c r="C42" s="623" t="n"/>
      <c r="D42" s="623" t="n"/>
      <c r="E42" s="623" t="n"/>
      <c r="F42" s="623" t="n"/>
      <c r="G42" s="623" t="n"/>
      <c r="H42" s="623" t="n"/>
      <c r="I42" s="623" t="n"/>
      <c r="J42" s="623" t="n"/>
      <c r="K42" s="623" t="n"/>
      <c r="L42" s="623" t="n"/>
      <c r="M42" s="623" t="n"/>
      <c r="N42" s="623" t="n"/>
      <c r="O42" s="623" t="n"/>
      <c r="P42" s="623" t="n"/>
      <c r="Q42" s="623" t="n"/>
      <c r="R42" s="623" t="n"/>
      <c r="S42" s="623" t="n"/>
      <c r="T42" s="623" t="n"/>
      <c r="U42" s="623" t="n"/>
      <c r="V42" s="623" t="n"/>
      <c r="W42" s="623" t="n"/>
      <c r="X42" s="623" t="n"/>
      <c r="Y42" s="371" t="n"/>
      <c r="Z42" s="37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2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0" t="n"/>
      <c r="B44" s="623" t="n"/>
      <c r="C44" s="623" t="n"/>
      <c r="D44" s="623" t="n"/>
      <c r="E44" s="623" t="n"/>
      <c r="F44" s="623" t="n"/>
      <c r="G44" s="623" t="n"/>
      <c r="H44" s="623" t="n"/>
      <c r="I44" s="623" t="n"/>
      <c r="J44" s="623" t="n"/>
      <c r="K44" s="623" t="n"/>
      <c r="L44" s="623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623" t="n"/>
      <c r="B45" s="623" t="n"/>
      <c r="C45" s="623" t="n"/>
      <c r="D45" s="623" t="n"/>
      <c r="E45" s="623" t="n"/>
      <c r="F45" s="623" t="n"/>
      <c r="G45" s="623" t="n"/>
      <c r="H45" s="623" t="n"/>
      <c r="I45" s="623" t="n"/>
      <c r="J45" s="623" t="n"/>
      <c r="K45" s="623" t="n"/>
      <c r="L45" s="623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69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70" t="inlineStr">
        <is>
          <t>Столичная</t>
        </is>
      </c>
      <c r="B47" s="623" t="n"/>
      <c r="C47" s="623" t="n"/>
      <c r="D47" s="623" t="n"/>
      <c r="E47" s="623" t="n"/>
      <c r="F47" s="623" t="n"/>
      <c r="G47" s="623" t="n"/>
      <c r="H47" s="623" t="n"/>
      <c r="I47" s="623" t="n"/>
      <c r="J47" s="623" t="n"/>
      <c r="K47" s="623" t="n"/>
      <c r="L47" s="623" t="n"/>
      <c r="M47" s="623" t="n"/>
      <c r="N47" s="623" t="n"/>
      <c r="O47" s="623" t="n"/>
      <c r="P47" s="623" t="n"/>
      <c r="Q47" s="623" t="n"/>
      <c r="R47" s="623" t="n"/>
      <c r="S47" s="623" t="n"/>
      <c r="T47" s="623" t="n"/>
      <c r="U47" s="623" t="n"/>
      <c r="V47" s="623" t="n"/>
      <c r="W47" s="623" t="n"/>
      <c r="X47" s="623" t="n"/>
      <c r="Y47" s="370" t="n"/>
      <c r="Z47" s="370" t="n"/>
    </row>
    <row r="48" ht="14.25" customHeight="1">
      <c r="A48" s="371" t="inlineStr">
        <is>
          <t>Ветчины</t>
        </is>
      </c>
      <c r="B48" s="623" t="n"/>
      <c r="C48" s="623" t="n"/>
      <c r="D48" s="623" t="n"/>
      <c r="E48" s="623" t="n"/>
      <c r="F48" s="623" t="n"/>
      <c r="G48" s="623" t="n"/>
      <c r="H48" s="623" t="n"/>
      <c r="I48" s="623" t="n"/>
      <c r="J48" s="623" t="n"/>
      <c r="K48" s="623" t="n"/>
      <c r="L48" s="623" t="n"/>
      <c r="M48" s="623" t="n"/>
      <c r="N48" s="623" t="n"/>
      <c r="O48" s="623" t="n"/>
      <c r="P48" s="623" t="n"/>
      <c r="Q48" s="623" t="n"/>
      <c r="R48" s="623" t="n"/>
      <c r="S48" s="623" t="n"/>
      <c r="T48" s="623" t="n"/>
      <c r="U48" s="623" t="n"/>
      <c r="V48" s="623" t="n"/>
      <c r="W48" s="623" t="n"/>
      <c r="X48" s="623" t="n"/>
      <c r="Y48" s="371" t="n"/>
      <c r="Z48" s="37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2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120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2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11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0" t="n"/>
      <c r="B51" s="623" t="n"/>
      <c r="C51" s="623" t="n"/>
      <c r="D51" s="623" t="n"/>
      <c r="E51" s="623" t="n"/>
      <c r="F51" s="623" t="n"/>
      <c r="G51" s="623" t="n"/>
      <c r="H51" s="623" t="n"/>
      <c r="I51" s="623" t="n"/>
      <c r="J51" s="623" t="n"/>
      <c r="K51" s="623" t="n"/>
      <c r="L51" s="623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623" t="n"/>
      <c r="B52" s="623" t="n"/>
      <c r="C52" s="623" t="n"/>
      <c r="D52" s="623" t="n"/>
      <c r="E52" s="623" t="n"/>
      <c r="F52" s="623" t="n"/>
      <c r="G52" s="623" t="n"/>
      <c r="H52" s="623" t="n"/>
      <c r="I52" s="623" t="n"/>
      <c r="J52" s="623" t="n"/>
      <c r="K52" s="623" t="n"/>
      <c r="L52" s="623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70" t="inlineStr">
        <is>
          <t>Классическая</t>
        </is>
      </c>
      <c r="B53" s="623" t="n"/>
      <c r="C53" s="623" t="n"/>
      <c r="D53" s="623" t="n"/>
      <c r="E53" s="623" t="n"/>
      <c r="F53" s="623" t="n"/>
      <c r="G53" s="623" t="n"/>
      <c r="H53" s="623" t="n"/>
      <c r="I53" s="623" t="n"/>
      <c r="J53" s="623" t="n"/>
      <c r="K53" s="623" t="n"/>
      <c r="L53" s="623" t="n"/>
      <c r="M53" s="623" t="n"/>
      <c r="N53" s="623" t="n"/>
      <c r="O53" s="623" t="n"/>
      <c r="P53" s="623" t="n"/>
      <c r="Q53" s="623" t="n"/>
      <c r="R53" s="623" t="n"/>
      <c r="S53" s="623" t="n"/>
      <c r="T53" s="623" t="n"/>
      <c r="U53" s="623" t="n"/>
      <c r="V53" s="623" t="n"/>
      <c r="W53" s="623" t="n"/>
      <c r="X53" s="623" t="n"/>
      <c r="Y53" s="370" t="n"/>
      <c r="Z53" s="370" t="n"/>
    </row>
    <row r="54" ht="14.25" customHeight="1">
      <c r="A54" s="371" t="inlineStr">
        <is>
          <t>Вареные колбасы</t>
        </is>
      </c>
      <c r="B54" s="623" t="n"/>
      <c r="C54" s="623" t="n"/>
      <c r="D54" s="623" t="n"/>
      <c r="E54" s="623" t="n"/>
      <c r="F54" s="623" t="n"/>
      <c r="G54" s="623" t="n"/>
      <c r="H54" s="623" t="n"/>
      <c r="I54" s="623" t="n"/>
      <c r="J54" s="623" t="n"/>
      <c r="K54" s="623" t="n"/>
      <c r="L54" s="623" t="n"/>
      <c r="M54" s="623" t="n"/>
      <c r="N54" s="623" t="n"/>
      <c r="O54" s="623" t="n"/>
      <c r="P54" s="623" t="n"/>
      <c r="Q54" s="623" t="n"/>
      <c r="R54" s="623" t="n"/>
      <c r="S54" s="623" t="n"/>
      <c r="T54" s="623" t="n"/>
      <c r="U54" s="623" t="n"/>
      <c r="V54" s="623" t="n"/>
      <c r="W54" s="623" t="n"/>
      <c r="X54" s="623" t="n"/>
      <c r="Y54" s="371" t="n"/>
      <c r="Z54" s="37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2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50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64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0" t="n"/>
      <c r="B59" s="623" t="n"/>
      <c r="C59" s="623" t="n"/>
      <c r="D59" s="623" t="n"/>
      <c r="E59" s="623" t="n"/>
      <c r="F59" s="623" t="n"/>
      <c r="G59" s="623" t="n"/>
      <c r="H59" s="623" t="n"/>
      <c r="I59" s="623" t="n"/>
      <c r="J59" s="623" t="n"/>
      <c r="K59" s="623" t="n"/>
      <c r="L59" s="623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623" t="n"/>
      <c r="B60" s="623" t="n"/>
      <c r="C60" s="623" t="n"/>
      <c r="D60" s="623" t="n"/>
      <c r="E60" s="623" t="n"/>
      <c r="F60" s="623" t="n"/>
      <c r="G60" s="623" t="n"/>
      <c r="H60" s="623" t="n"/>
      <c r="I60" s="623" t="n"/>
      <c r="J60" s="623" t="n"/>
      <c r="K60" s="623" t="n"/>
      <c r="L60" s="623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70" t="inlineStr">
        <is>
          <t>Вязанка</t>
        </is>
      </c>
      <c r="B61" s="623" t="n"/>
      <c r="C61" s="623" t="n"/>
      <c r="D61" s="623" t="n"/>
      <c r="E61" s="623" t="n"/>
      <c r="F61" s="623" t="n"/>
      <c r="G61" s="623" t="n"/>
      <c r="H61" s="623" t="n"/>
      <c r="I61" s="623" t="n"/>
      <c r="J61" s="623" t="n"/>
      <c r="K61" s="623" t="n"/>
      <c r="L61" s="623" t="n"/>
      <c r="M61" s="623" t="n"/>
      <c r="N61" s="623" t="n"/>
      <c r="O61" s="623" t="n"/>
      <c r="P61" s="623" t="n"/>
      <c r="Q61" s="623" t="n"/>
      <c r="R61" s="623" t="n"/>
      <c r="S61" s="623" t="n"/>
      <c r="T61" s="623" t="n"/>
      <c r="U61" s="623" t="n"/>
      <c r="V61" s="623" t="n"/>
      <c r="W61" s="623" t="n"/>
      <c r="X61" s="623" t="n"/>
      <c r="Y61" s="370" t="n"/>
      <c r="Z61" s="370" t="n"/>
    </row>
    <row r="62" ht="14.25" customHeight="1">
      <c r="A62" s="371" t="inlineStr">
        <is>
          <t>Вареные колбасы</t>
        </is>
      </c>
      <c r="B62" s="623" t="n"/>
      <c r="C62" s="623" t="n"/>
      <c r="D62" s="623" t="n"/>
      <c r="E62" s="623" t="n"/>
      <c r="F62" s="623" t="n"/>
      <c r="G62" s="623" t="n"/>
      <c r="H62" s="623" t="n"/>
      <c r="I62" s="623" t="n"/>
      <c r="J62" s="623" t="n"/>
      <c r="K62" s="623" t="n"/>
      <c r="L62" s="623" t="n"/>
      <c r="M62" s="623" t="n"/>
      <c r="N62" s="623" t="n"/>
      <c r="O62" s="623" t="n"/>
      <c r="P62" s="623" t="n"/>
      <c r="Q62" s="623" t="n"/>
      <c r="R62" s="623" t="n"/>
      <c r="S62" s="623" t="n"/>
      <c r="T62" s="623" t="n"/>
      <c r="U62" s="623" t="n"/>
      <c r="V62" s="623" t="n"/>
      <c r="W62" s="623" t="n"/>
      <c r="X62" s="623" t="n"/>
      <c r="Y62" s="371" t="n"/>
      <c r="Z62" s="37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2" t="n">
        <v>4607091382945</v>
      </c>
      <c r="E63" s="635" t="n"/>
      <c r="F63" s="667" t="n">
        <v>1.4</v>
      </c>
      <c r="G63" s="38" t="n">
        <v>8</v>
      </c>
      <c r="H63" s="667" t="n">
        <v>11.2</v>
      </c>
      <c r="I63" s="66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1" t="inlineStr">
        <is>
          <t>Вареные колбасы «Вязанка со шпиком» Весовые Вектор УВВ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9</v>
      </c>
      <c r="W63" s="67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5" t="n"/>
      <c r="F64" s="667" t="n">
        <v>1.35</v>
      </c>
      <c r="G64" s="38" t="n">
        <v>8</v>
      </c>
      <c r="H64" s="667" t="n">
        <v>10.8</v>
      </c>
      <c r="I64" s="667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40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2" t="n">
        <v>4680115882133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4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2" t="n">
        <v>4607091382952</v>
      </c>
      <c r="E67" s="635" t="n"/>
      <c r="F67" s="667" t="n">
        <v>0.5</v>
      </c>
      <c r="G67" s="38" t="n">
        <v>6</v>
      </c>
      <c r="H67" s="667" t="n">
        <v>3</v>
      </c>
      <c r="I67" s="66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65</v>
      </c>
      <c r="W67" s="67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2" t="n">
        <v>4680115882539</v>
      </c>
      <c r="E68" s="635" t="n"/>
      <c r="F68" s="667" t="n">
        <v>0.37</v>
      </c>
      <c r="G68" s="38" t="n">
        <v>10</v>
      </c>
      <c r="H68" s="667" t="n">
        <v>3.7</v>
      </c>
      <c r="I68" s="667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5" t="n"/>
      <c r="F69" s="667" t="n">
        <v>0.4</v>
      </c>
      <c r="G69" s="38" t="n">
        <v>10</v>
      </c>
      <c r="H69" s="667" t="n">
        <v>4</v>
      </c>
      <c r="I69" s="667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32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2" t="n">
        <v>4607091384604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97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2" t="n">
        <v>4680115880283</v>
      </c>
      <c r="E71" s="635" t="n"/>
      <c r="F71" s="667" t="n">
        <v>0.6</v>
      </c>
      <c r="G71" s="38" t="n">
        <v>8</v>
      </c>
      <c r="H71" s="667" t="n">
        <v>4.8</v>
      </c>
      <c r="I71" s="66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2" t="n">
        <v>4680115881518</v>
      </c>
      <c r="E72" s="635" t="n"/>
      <c r="F72" s="667" t="n">
        <v>0.4</v>
      </c>
      <c r="G72" s="38" t="n">
        <v>10</v>
      </c>
      <c r="H72" s="667" t="n">
        <v>4</v>
      </c>
      <c r="I72" s="66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2" t="n">
        <v>4680115881303</v>
      </c>
      <c r="E73" s="635" t="n"/>
      <c r="F73" s="667" t="n">
        <v>0.45</v>
      </c>
      <c r="G73" s="38" t="n">
        <v>10</v>
      </c>
      <c r="H73" s="667" t="n">
        <v>4.5</v>
      </c>
      <c r="I73" s="66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152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2" t="n">
        <v>4680115882720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2" t="inlineStr">
        <is>
          <t>Вареные колбасы «Филейская #Живой_пар» ф/в 0,45 п/а ТМ «Вязанка»</t>
        </is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2" t="n">
        <v>4607091388466</v>
      </c>
      <c r="E75" s="635" t="n"/>
      <c r="F75" s="667" t="n">
        <v>0.45</v>
      </c>
      <c r="G75" s="38" t="n">
        <v>6</v>
      </c>
      <c r="H75" s="667" t="n">
        <v>2.7</v>
      </c>
      <c r="I75" s="667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2" t="n">
        <v>4680115880269</v>
      </c>
      <c r="E76" s="635" t="n"/>
      <c r="F76" s="667" t="n">
        <v>0.375</v>
      </c>
      <c r="G76" s="38" t="n">
        <v>10</v>
      </c>
      <c r="H76" s="667" t="n">
        <v>3.75</v>
      </c>
      <c r="I76" s="667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2" t="n">
        <v>4680115880429</v>
      </c>
      <c r="E77" s="635" t="n"/>
      <c r="F77" s="667" t="n">
        <v>0.45</v>
      </c>
      <c r="G77" s="38" t="n">
        <v>10</v>
      </c>
      <c r="H77" s="667" t="n">
        <v>4.5</v>
      </c>
      <c r="I77" s="667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167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2" t="n">
        <v>4680115881457</v>
      </c>
      <c r="E78" s="635" t="n"/>
      <c r="F78" s="667" t="n">
        <v>0.75</v>
      </c>
      <c r="G78" s="38" t="n">
        <v>6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80" t="n"/>
      <c r="B79" s="623" t="n"/>
      <c r="C79" s="623" t="n"/>
      <c r="D79" s="623" t="n"/>
      <c r="E79" s="623" t="n"/>
      <c r="F79" s="623" t="n"/>
      <c r="G79" s="623" t="n"/>
      <c r="H79" s="623" t="n"/>
      <c r="I79" s="623" t="n"/>
      <c r="J79" s="623" t="n"/>
      <c r="K79" s="623" t="n"/>
      <c r="L79" s="623" t="n"/>
      <c r="M79" s="672" t="n"/>
      <c r="N79" s="673" t="inlineStr">
        <is>
          <t>Итого</t>
        </is>
      </c>
      <c r="O79" s="643" t="n"/>
      <c r="P79" s="643" t="n"/>
      <c r="Q79" s="643" t="n"/>
      <c r="R79" s="643" t="n"/>
      <c r="S79" s="643" t="n"/>
      <c r="T79" s="644" t="n"/>
      <c r="U79" s="43" t="inlineStr">
        <is>
          <t>кор</t>
        </is>
      </c>
      <c r="V79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5" t="n"/>
      <c r="Z79" s="675" t="n"/>
    </row>
    <row r="80">
      <c r="A80" s="623" t="n"/>
      <c r="B80" s="623" t="n"/>
      <c r="C80" s="623" t="n"/>
      <c r="D80" s="623" t="n"/>
      <c r="E80" s="623" t="n"/>
      <c r="F80" s="623" t="n"/>
      <c r="G80" s="623" t="n"/>
      <c r="H80" s="623" t="n"/>
      <c r="I80" s="623" t="n"/>
      <c r="J80" s="623" t="n"/>
      <c r="K80" s="623" t="n"/>
      <c r="L80" s="623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кг</t>
        </is>
      </c>
      <c r="V80" s="674">
        <f>IFERROR(SUM(V63:V78),"0")</f>
        <v/>
      </c>
      <c r="W80" s="674">
        <f>IFERROR(SUM(W63:W78),"0")</f>
        <v/>
      </c>
      <c r="X80" s="43" t="n"/>
      <c r="Y80" s="675" t="n"/>
      <c r="Z80" s="675" t="n"/>
    </row>
    <row r="81" ht="14.25" customHeight="1">
      <c r="A81" s="371" t="inlineStr">
        <is>
          <t>Ветчины</t>
        </is>
      </c>
      <c r="B81" s="623" t="n"/>
      <c r="C81" s="623" t="n"/>
      <c r="D81" s="623" t="n"/>
      <c r="E81" s="623" t="n"/>
      <c r="F81" s="623" t="n"/>
      <c r="G81" s="623" t="n"/>
      <c r="H81" s="623" t="n"/>
      <c r="I81" s="623" t="n"/>
      <c r="J81" s="623" t="n"/>
      <c r="K81" s="623" t="n"/>
      <c r="L81" s="623" t="n"/>
      <c r="M81" s="623" t="n"/>
      <c r="N81" s="623" t="n"/>
      <c r="O81" s="623" t="n"/>
      <c r="P81" s="623" t="n"/>
      <c r="Q81" s="623" t="n"/>
      <c r="R81" s="623" t="n"/>
      <c r="S81" s="623" t="n"/>
      <c r="T81" s="623" t="n"/>
      <c r="U81" s="623" t="n"/>
      <c r="V81" s="623" t="n"/>
      <c r="W81" s="623" t="n"/>
      <c r="X81" s="623" t="n"/>
      <c r="Y81" s="371" t="n"/>
      <c r="Z81" s="371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2" t="n">
        <v>4607091384789</v>
      </c>
      <c r="E82" s="635" t="n"/>
      <c r="F82" s="667" t="n">
        <v>1</v>
      </c>
      <c r="G82" s="38" t="n">
        <v>6</v>
      </c>
      <c r="H82" s="667" t="n">
        <v>6</v>
      </c>
      <c r="I82" s="667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7" t="inlineStr">
        <is>
          <t>Ветчины Запекуша с сочным окороком Вязанка Весовые П/а Вязанка</t>
        </is>
      </c>
      <c r="O82" s="669" t="n"/>
      <c r="P82" s="669" t="n"/>
      <c r="Q82" s="669" t="n"/>
      <c r="R82" s="635" t="n"/>
      <c r="S82" s="40" t="inlineStr"/>
      <c r="T82" s="40" t="inlineStr"/>
      <c r="U82" s="41" t="inlineStr">
        <is>
          <t>кг</t>
        </is>
      </c>
      <c r="V82" s="670" t="n">
        <v>0</v>
      </c>
      <c r="W82" s="671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2" t="n">
        <v>4680115881488</v>
      </c>
      <c r="E83" s="635" t="n"/>
      <c r="F83" s="667" t="n">
        <v>1.35</v>
      </c>
      <c r="G83" s="38" t="n">
        <v>8</v>
      </c>
      <c r="H83" s="667" t="n">
        <v>10.8</v>
      </c>
      <c r="I83" s="667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8">
        <f>HYPERLINK("https://abi.ru/products/Охлажденные/Вязанка/Вязанка/Ветчины/P003236/","Ветчины Сливушка с индейкой Вязанка вес П/а Вязанка")</f>
        <v/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2" t="n">
        <v>4607091384765</v>
      </c>
      <c r="E84" s="635" t="n"/>
      <c r="F84" s="667" t="n">
        <v>0.42</v>
      </c>
      <c r="G84" s="38" t="n">
        <v>6</v>
      </c>
      <c r="H84" s="667" t="n">
        <v>2.52</v>
      </c>
      <c r="I84" s="667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9" t="inlineStr">
        <is>
          <t>Ветчины Запекуша с сочным окороком Вязанка Фикс.вес 0,42 п/а Вязанка</t>
        </is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2" t="n">
        <v>4680115882751</v>
      </c>
      <c r="E85" s="635" t="n"/>
      <c r="F85" s="667" t="n">
        <v>0.45</v>
      </c>
      <c r="G85" s="38" t="n">
        <v>10</v>
      </c>
      <c r="H85" s="667" t="n">
        <v>4.5</v>
      </c>
      <c r="I85" s="667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10" t="inlineStr">
        <is>
          <t>Ветчины «Филейская #Живой_пар» ф/в 0,45 п/а ТМ «Вязанка»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2" t="n">
        <v>4680115882775</v>
      </c>
      <c r="E86" s="635" t="n"/>
      <c r="F86" s="667" t="n">
        <v>0.3</v>
      </c>
      <c r="G86" s="38" t="n">
        <v>8</v>
      </c>
      <c r="H86" s="667" t="n">
        <v>2.4</v>
      </c>
      <c r="I86" s="667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11" t="inlineStr">
        <is>
          <t>Ветчины «Сливушка с индейкой» Фикс.вес 0,3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5" t="n"/>
      <c r="F87" s="667" t="n">
        <v>0.4</v>
      </c>
      <c r="G87" s="38" t="n">
        <v>6</v>
      </c>
      <c r="H87" s="667" t="n">
        <v>2.4</v>
      </c>
      <c r="I87" s="667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5" t="n"/>
      <c r="F88" s="667" t="n">
        <v>0.5</v>
      </c>
      <c r="G88" s="38" t="n">
        <v>6</v>
      </c>
      <c r="H88" s="667" t="n">
        <v>3</v>
      </c>
      <c r="I88" s="667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HYPERLINK("https://abi.ru/products/Охлажденные/Вязанка/Вязанка/Ветчины/P003164/","Ветчины Столичная Вязанка Фикс.вес 0,5 Вектор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80" t="n"/>
      <c r="B89" s="623" t="n"/>
      <c r="C89" s="623" t="n"/>
      <c r="D89" s="623" t="n"/>
      <c r="E89" s="623" t="n"/>
      <c r="F89" s="623" t="n"/>
      <c r="G89" s="623" t="n"/>
      <c r="H89" s="623" t="n"/>
      <c r="I89" s="623" t="n"/>
      <c r="J89" s="623" t="n"/>
      <c r="K89" s="623" t="n"/>
      <c r="L89" s="623" t="n"/>
      <c r="M89" s="672" t="n"/>
      <c r="N89" s="673" t="inlineStr">
        <is>
          <t>Итого</t>
        </is>
      </c>
      <c r="O89" s="643" t="n"/>
      <c r="P89" s="643" t="n"/>
      <c r="Q89" s="643" t="n"/>
      <c r="R89" s="643" t="n"/>
      <c r="S89" s="643" t="n"/>
      <c r="T89" s="644" t="n"/>
      <c r="U89" s="43" t="inlineStr">
        <is>
          <t>кор</t>
        </is>
      </c>
      <c r="V89" s="674">
        <f>IFERROR(V82/H82,"0")+IFERROR(V83/H83,"0")+IFERROR(V84/H84,"0")+IFERROR(V85/H85,"0")+IFERROR(V86/H86,"0")+IFERROR(V87/H87,"0")+IFERROR(V88/H88,"0")</f>
        <v/>
      </c>
      <c r="W89" s="674">
        <f>IFERROR(W82/H82,"0")+IFERROR(W83/H83,"0")+IFERROR(W84/H84,"0")+IFERROR(W85/H85,"0")+IFERROR(W86/H86,"0")+IFERROR(W87/H87,"0")+IFERROR(W88/H88,"0")</f>
        <v/>
      </c>
      <c r="X89" s="674">
        <f>IFERROR(IF(X82="",0,X82),"0")+IFERROR(IF(X83="",0,X83),"0")+IFERROR(IF(X84="",0,X84),"0")+IFERROR(IF(X85="",0,X85),"0")+IFERROR(IF(X86="",0,X86),"0")+IFERROR(IF(X87="",0,X87),"0")+IFERROR(IF(X88="",0,X88),"0")</f>
        <v/>
      </c>
      <c r="Y89" s="675" t="n"/>
      <c r="Z89" s="675" t="n"/>
    </row>
    <row r="90">
      <c r="A90" s="623" t="n"/>
      <c r="B90" s="623" t="n"/>
      <c r="C90" s="623" t="n"/>
      <c r="D90" s="623" t="n"/>
      <c r="E90" s="623" t="n"/>
      <c r="F90" s="623" t="n"/>
      <c r="G90" s="623" t="n"/>
      <c r="H90" s="623" t="n"/>
      <c r="I90" s="623" t="n"/>
      <c r="J90" s="623" t="n"/>
      <c r="K90" s="623" t="n"/>
      <c r="L90" s="623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кг</t>
        </is>
      </c>
      <c r="V90" s="674">
        <f>IFERROR(SUM(V82:V88),"0")</f>
        <v/>
      </c>
      <c r="W90" s="674">
        <f>IFERROR(SUM(W82:W88),"0")</f>
        <v/>
      </c>
      <c r="X90" s="43" t="n"/>
      <c r="Y90" s="675" t="n"/>
      <c r="Z90" s="675" t="n"/>
    </row>
    <row r="91" ht="14.25" customHeight="1">
      <c r="A91" s="371" t="inlineStr">
        <is>
          <t>Копченые колбасы</t>
        </is>
      </c>
      <c r="B91" s="623" t="n"/>
      <c r="C91" s="623" t="n"/>
      <c r="D91" s="623" t="n"/>
      <c r="E91" s="623" t="n"/>
      <c r="F91" s="623" t="n"/>
      <c r="G91" s="623" t="n"/>
      <c r="H91" s="623" t="n"/>
      <c r="I91" s="623" t="n"/>
      <c r="J91" s="623" t="n"/>
      <c r="K91" s="623" t="n"/>
      <c r="L91" s="623" t="n"/>
      <c r="M91" s="623" t="n"/>
      <c r="N91" s="623" t="n"/>
      <c r="O91" s="623" t="n"/>
      <c r="P91" s="623" t="n"/>
      <c r="Q91" s="623" t="n"/>
      <c r="R91" s="623" t="n"/>
      <c r="S91" s="623" t="n"/>
      <c r="T91" s="623" t="n"/>
      <c r="U91" s="623" t="n"/>
      <c r="V91" s="623" t="n"/>
      <c r="W91" s="623" t="n"/>
      <c r="X91" s="623" t="n"/>
      <c r="Y91" s="371" t="n"/>
      <c r="Z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5" t="n"/>
      <c r="F92" s="667" t="n">
        <v>0.9</v>
      </c>
      <c r="G92" s="38" t="n">
        <v>10</v>
      </c>
      <c r="H92" s="667" t="n">
        <v>9</v>
      </c>
      <c r="I92" s="66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9" t="n"/>
      <c r="P92" s="669" t="n"/>
      <c r="Q92" s="669" t="n"/>
      <c r="R92" s="635" t="n"/>
      <c r="S92" s="40" t="inlineStr"/>
      <c r="T92" s="40" t="inlineStr"/>
      <c r="U92" s="41" t="inlineStr">
        <is>
          <t>кг</t>
        </is>
      </c>
      <c r="V92" s="670" t="n">
        <v>0</v>
      </c>
      <c r="W92" s="67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5" t="n"/>
      <c r="F93" s="667" t="n">
        <v>0.7</v>
      </c>
      <c r="G93" s="38" t="n">
        <v>6</v>
      </c>
      <c r="H93" s="667" t="n">
        <v>4.2</v>
      </c>
      <c r="I93" s="66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5" t="n"/>
      <c r="F94" s="667" t="n">
        <v>0.8</v>
      </c>
      <c r="G94" s="38" t="n">
        <v>6</v>
      </c>
      <c r="H94" s="667" t="n">
        <v>4.8</v>
      </c>
      <c r="I94" s="66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5" t="n"/>
      <c r="F96" s="667" t="n">
        <v>0.9</v>
      </c>
      <c r="G96" s="38" t="n">
        <v>10</v>
      </c>
      <c r="H96" s="667" t="n">
        <v>9</v>
      </c>
      <c r="I96" s="6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5" t="n"/>
      <c r="F97" s="667" t="n">
        <v>0.35</v>
      </c>
      <c r="G97" s="38" t="n">
        <v>8</v>
      </c>
      <c r="H97" s="667" t="n">
        <v>2.8</v>
      </c>
      <c r="I97" s="66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2" t="n">
        <v>4607091384734</v>
      </c>
      <c r="E98" s="635" t="n"/>
      <c r="F98" s="667" t="n">
        <v>0.35</v>
      </c>
      <c r="G98" s="38" t="n">
        <v>6</v>
      </c>
      <c r="H98" s="667" t="n">
        <v>2.1</v>
      </c>
      <c r="I98" s="66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2" t="n">
        <v>4607091382464</v>
      </c>
      <c r="E99" s="635" t="n"/>
      <c r="F99" s="667" t="n">
        <v>0.35</v>
      </c>
      <c r="G99" s="38" t="n">
        <v>8</v>
      </c>
      <c r="H99" s="667" t="n">
        <v>2.8</v>
      </c>
      <c r="I99" s="66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72" t="n">
        <v>4680115883444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2" t="inlineStr">
        <is>
          <t>П/к колбасы «Аль-Ислами халяль» ф/в 0,35 фиброуз ТМ «Вязанка»</t>
        </is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72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0" t="n"/>
      <c r="B102" s="623" t="n"/>
      <c r="C102" s="623" t="n"/>
      <c r="D102" s="623" t="n"/>
      <c r="E102" s="623" t="n"/>
      <c r="F102" s="623" t="n"/>
      <c r="G102" s="623" t="n"/>
      <c r="H102" s="623" t="n"/>
      <c r="I102" s="623" t="n"/>
      <c r="J102" s="623" t="n"/>
      <c r="K102" s="623" t="n"/>
      <c r="L102" s="623" t="n"/>
      <c r="M102" s="672" t="n"/>
      <c r="N102" s="673" t="inlineStr">
        <is>
          <t>Итого</t>
        </is>
      </c>
      <c r="O102" s="643" t="n"/>
      <c r="P102" s="643" t="n"/>
      <c r="Q102" s="643" t="n"/>
      <c r="R102" s="643" t="n"/>
      <c r="S102" s="643" t="n"/>
      <c r="T102" s="644" t="n"/>
      <c r="U102" s="43" t="inlineStr">
        <is>
          <t>кор</t>
        </is>
      </c>
      <c r="V102" s="674">
        <f>IFERROR(V92/H92,"0")+IFERROR(V93/H93,"0")+IFERROR(V94/H94,"0")+IFERROR(V95/H95,"0")+IFERROR(V96/H96,"0")+IFERROR(V97/H97,"0")+IFERROR(V98/H98,"0")+IFERROR(V99/H99,"0")+IFERROR(V100/H100,"0")+IFERROR(V101/H101,"0")</f>
        <v/>
      </c>
      <c r="W102" s="674">
        <f>IFERROR(W92/H92,"0")+IFERROR(W93/H93,"0")+IFERROR(W94/H94,"0")+IFERROR(W95/H95,"0")+IFERROR(W96/H96,"0")+IFERROR(W97/H97,"0")+IFERROR(W98/H98,"0")+IFERROR(W99/H99,"0")+IFERROR(W100/H100,"0")+IFERROR(W101/H101,"0")</f>
        <v/>
      </c>
      <c r="X102" s="67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5" t="n"/>
      <c r="Z102" s="675" t="n"/>
    </row>
    <row r="103">
      <c r="A103" s="623" t="n"/>
      <c r="B103" s="623" t="n"/>
      <c r="C103" s="623" t="n"/>
      <c r="D103" s="623" t="n"/>
      <c r="E103" s="623" t="n"/>
      <c r="F103" s="623" t="n"/>
      <c r="G103" s="623" t="n"/>
      <c r="H103" s="623" t="n"/>
      <c r="I103" s="623" t="n"/>
      <c r="J103" s="623" t="n"/>
      <c r="K103" s="623" t="n"/>
      <c r="L103" s="623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кг</t>
        </is>
      </c>
      <c r="V103" s="674">
        <f>IFERROR(SUM(V92:V101),"0")</f>
        <v/>
      </c>
      <c r="W103" s="674">
        <f>IFERROR(SUM(W92:W101),"0")</f>
        <v/>
      </c>
      <c r="X103" s="43" t="n"/>
      <c r="Y103" s="675" t="n"/>
      <c r="Z103" s="675" t="n"/>
    </row>
    <row r="104" ht="14.25" customHeight="1">
      <c r="A104" s="371" t="inlineStr">
        <is>
          <t>Сосиски</t>
        </is>
      </c>
      <c r="B104" s="623" t="n"/>
      <c r="C104" s="623" t="n"/>
      <c r="D104" s="623" t="n"/>
      <c r="E104" s="623" t="n"/>
      <c r="F104" s="623" t="n"/>
      <c r="G104" s="623" t="n"/>
      <c r="H104" s="623" t="n"/>
      <c r="I104" s="623" t="n"/>
      <c r="J104" s="623" t="n"/>
      <c r="K104" s="623" t="n"/>
      <c r="L104" s="623" t="n"/>
      <c r="M104" s="623" t="n"/>
      <c r="N104" s="623" t="n"/>
      <c r="O104" s="623" t="n"/>
      <c r="P104" s="623" t="n"/>
      <c r="Q104" s="623" t="n"/>
      <c r="R104" s="623" t="n"/>
      <c r="S104" s="623" t="n"/>
      <c r="T104" s="623" t="n"/>
      <c r="U104" s="623" t="n"/>
      <c r="V104" s="623" t="n"/>
      <c r="W104" s="623" t="n"/>
      <c r="X104" s="623" t="n"/>
      <c r="Y104" s="371" t="n"/>
      <c r="Z104" s="371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72" t="n">
        <v>4607091386967</v>
      </c>
      <c r="E105" s="635" t="n"/>
      <c r="F105" s="667" t="n">
        <v>1.35</v>
      </c>
      <c r="G105" s="38" t="n">
        <v>6</v>
      </c>
      <c r="H105" s="667" t="n">
        <v>8.1</v>
      </c>
      <c r="I105" s="667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4" t="inlineStr">
        <is>
          <t>Сосиски Молокуши (Вязанка Молочные) Вязанка Весовые П/а мгс Вязанка</t>
        </is>
      </c>
      <c r="O105" s="669" t="n"/>
      <c r="P105" s="669" t="n"/>
      <c r="Q105" s="669" t="n"/>
      <c r="R105" s="635" t="n"/>
      <c r="S105" s="40" t="inlineStr"/>
      <c r="T105" s="40" t="inlineStr"/>
      <c r="U105" s="41" t="inlineStr">
        <is>
          <t>кг</t>
        </is>
      </c>
      <c r="V105" s="670" t="n">
        <v>0</v>
      </c>
      <c r="W105" s="67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72" t="n">
        <v>4607091386967</v>
      </c>
      <c r="E106" s="635" t="n"/>
      <c r="F106" s="667" t="n">
        <v>1.4</v>
      </c>
      <c r="G106" s="38" t="n">
        <v>6</v>
      </c>
      <c r="H106" s="667" t="n">
        <v>8.4</v>
      </c>
      <c r="I106" s="66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5" t="inlineStr">
        <is>
          <t>Сосиски «Молокуши (Вязанка Молочные)» Весовые П/а мгс УВВ ТМ «Вязанка»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72" t="n">
        <v>4607091385304</v>
      </c>
      <c r="E107" s="635" t="n"/>
      <c r="F107" s="667" t="n">
        <v>1.35</v>
      </c>
      <c r="G107" s="38" t="n">
        <v>6</v>
      </c>
      <c r="H107" s="667" t="n">
        <v>8.1</v>
      </c>
      <c r="I107" s="667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6">
        <f>HYPERLINK("https://abi.ru/products/Охлажденные/Вязанка/Вязанка/Сосиски/P003025/","Сосиски Рубленые Вязанка Весовые п/а мгс Вязанка")</f>
        <v/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72" t="n">
        <v>4607091386264</v>
      </c>
      <c r="E108" s="635" t="n"/>
      <c r="F108" s="667" t="n">
        <v>0.5</v>
      </c>
      <c r="G108" s="38" t="n">
        <v>6</v>
      </c>
      <c r="H108" s="667" t="n">
        <v>3</v>
      </c>
      <c r="I108" s="667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7">
        <f>HYPERLINK("https://abi.ru/products/Охлажденные/Вязанка/Вязанка/Сосиски/P002217/","Сосиски Венские Вязанка Фикс.вес 0,5 NDX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72" t="n">
        <v>4607091385731</v>
      </c>
      <c r="E109" s="635" t="n"/>
      <c r="F109" s="667" t="n">
        <v>0.45</v>
      </c>
      <c r="G109" s="38" t="n">
        <v>6</v>
      </c>
      <c r="H109" s="667" t="n">
        <v>2.7</v>
      </c>
      <c r="I109" s="667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8" t="inlineStr">
        <is>
          <t>Сосиски Молокуши (Вязанка Молочные) Вязанка Фикс.вес 0,45 П/а мгс Вязанка</t>
        </is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89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72" t="n">
        <v>4680115880214</v>
      </c>
      <c r="E110" s="635" t="n"/>
      <c r="F110" s="667" t="n">
        <v>0.45</v>
      </c>
      <c r="G110" s="38" t="n">
        <v>6</v>
      </c>
      <c r="H110" s="667" t="n">
        <v>2.7</v>
      </c>
      <c r="I110" s="667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9" t="inlineStr">
        <is>
          <t>Сосиски Молокуши миникушай Вязанка Ф/в 0,45 амилюкс мгс Вязанка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0</v>
      </c>
      <c r="W110" s="671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72" t="n">
        <v>4680115880894</v>
      </c>
      <c r="E111" s="635" t="n"/>
      <c r="F111" s="667" t="n">
        <v>0.33</v>
      </c>
      <c r="G111" s="38" t="n">
        <v>6</v>
      </c>
      <c r="H111" s="667" t="n">
        <v>1.98</v>
      </c>
      <c r="I111" s="667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Миникушай Вязанка фикс.вес 0,33 п/а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72" t="n">
        <v>4607091385427</v>
      </c>
      <c r="E112" s="635" t="n"/>
      <c r="F112" s="667" t="n">
        <v>0.5</v>
      </c>
      <c r="G112" s="38" t="n">
        <v>6</v>
      </c>
      <c r="H112" s="667" t="n">
        <v>3</v>
      </c>
      <c r="I112" s="667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31">
        <f>HYPERLINK("https://abi.ru/products/Охлажденные/Вязанка/Вязанка/Сосиски/P003030/","Сосиски Рубленые Вязанка Фикс.вес 0,5 п/а мгс Вязанка")</f>
        <v/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14</v>
      </c>
      <c r="W112" s="6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72" t="n">
        <v>4680115882645</v>
      </c>
      <c r="E113" s="635" t="n"/>
      <c r="F113" s="667" t="n">
        <v>0.3</v>
      </c>
      <c r="G113" s="38" t="n">
        <v>6</v>
      </c>
      <c r="H113" s="667" t="n">
        <v>1.8</v>
      </c>
      <c r="I113" s="667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2" t="inlineStr">
        <is>
          <t>Сосиски «Сливушки с сыром» ф/в 0,3 п/а ТМ «Вязанка»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0" t="n"/>
      <c r="B114" s="623" t="n"/>
      <c r="C114" s="623" t="n"/>
      <c r="D114" s="623" t="n"/>
      <c r="E114" s="623" t="n"/>
      <c r="F114" s="623" t="n"/>
      <c r="G114" s="623" t="n"/>
      <c r="H114" s="623" t="n"/>
      <c r="I114" s="623" t="n"/>
      <c r="J114" s="623" t="n"/>
      <c r="K114" s="623" t="n"/>
      <c r="L114" s="623" t="n"/>
      <c r="M114" s="672" t="n"/>
      <c r="N114" s="673" t="inlineStr">
        <is>
          <t>Итого</t>
        </is>
      </c>
      <c r="O114" s="643" t="n"/>
      <c r="P114" s="643" t="n"/>
      <c r="Q114" s="643" t="n"/>
      <c r="R114" s="643" t="n"/>
      <c r="S114" s="643" t="n"/>
      <c r="T114" s="644" t="n"/>
      <c r="U114" s="43" t="inlineStr">
        <is>
          <t>кор</t>
        </is>
      </c>
      <c r="V114" s="674">
        <f>IFERROR(V105/H105,"0")+IFERROR(V106/H106,"0")+IFERROR(V107/H107,"0")+IFERROR(V108/H108,"0")+IFERROR(V109/H109,"0")+IFERROR(V110/H110,"0")+IFERROR(V111/H111,"0")+IFERROR(V112/H112,"0")+IFERROR(V113/H113,"0")</f>
        <v/>
      </c>
      <c r="W114" s="674">
        <f>IFERROR(W105/H105,"0")+IFERROR(W106/H106,"0")+IFERROR(W107/H107,"0")+IFERROR(W108/H108,"0")+IFERROR(W109/H109,"0")+IFERROR(W110/H110,"0")+IFERROR(W111/H111,"0")+IFERROR(W112/H112,"0")+IFERROR(W113/H113,"0")</f>
        <v/>
      </c>
      <c r="X114" s="67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5" t="n"/>
      <c r="Z114" s="675" t="n"/>
    </row>
    <row r="115">
      <c r="A115" s="623" t="n"/>
      <c r="B115" s="623" t="n"/>
      <c r="C115" s="623" t="n"/>
      <c r="D115" s="623" t="n"/>
      <c r="E115" s="623" t="n"/>
      <c r="F115" s="623" t="n"/>
      <c r="G115" s="623" t="n"/>
      <c r="H115" s="623" t="n"/>
      <c r="I115" s="623" t="n"/>
      <c r="J115" s="623" t="n"/>
      <c r="K115" s="623" t="n"/>
      <c r="L115" s="623" t="n"/>
      <c r="M115" s="672" t="n"/>
      <c r="N115" s="673" t="inlineStr">
        <is>
          <t>Итого</t>
        </is>
      </c>
      <c r="O115" s="643" t="n"/>
      <c r="P115" s="643" t="n"/>
      <c r="Q115" s="643" t="n"/>
      <c r="R115" s="643" t="n"/>
      <c r="S115" s="643" t="n"/>
      <c r="T115" s="644" t="n"/>
      <c r="U115" s="43" t="inlineStr">
        <is>
          <t>кг</t>
        </is>
      </c>
      <c r="V115" s="674">
        <f>IFERROR(SUM(V105:V113),"0")</f>
        <v/>
      </c>
      <c r="W115" s="674">
        <f>IFERROR(SUM(W105:W113),"0")</f>
        <v/>
      </c>
      <c r="X115" s="43" t="n"/>
      <c r="Y115" s="675" t="n"/>
      <c r="Z115" s="675" t="n"/>
    </row>
    <row r="116" ht="14.25" customHeight="1">
      <c r="A116" s="371" t="inlineStr">
        <is>
          <t>Сардельки</t>
        </is>
      </c>
      <c r="B116" s="623" t="n"/>
      <c r="C116" s="623" t="n"/>
      <c r="D116" s="623" t="n"/>
      <c r="E116" s="623" t="n"/>
      <c r="F116" s="623" t="n"/>
      <c r="G116" s="623" t="n"/>
      <c r="H116" s="623" t="n"/>
      <c r="I116" s="623" t="n"/>
      <c r="J116" s="623" t="n"/>
      <c r="K116" s="623" t="n"/>
      <c r="L116" s="623" t="n"/>
      <c r="M116" s="623" t="n"/>
      <c r="N116" s="623" t="n"/>
      <c r="O116" s="623" t="n"/>
      <c r="P116" s="623" t="n"/>
      <c r="Q116" s="623" t="n"/>
      <c r="R116" s="623" t="n"/>
      <c r="S116" s="623" t="n"/>
      <c r="T116" s="623" t="n"/>
      <c r="U116" s="623" t="n"/>
      <c r="V116" s="623" t="n"/>
      <c r="W116" s="623" t="n"/>
      <c r="X116" s="623" t="n"/>
      <c r="Y116" s="371" t="n"/>
      <c r="Z116" s="371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72" t="n">
        <v>4607091383065</v>
      </c>
      <c r="E117" s="635" t="n"/>
      <c r="F117" s="667" t="n">
        <v>0.83</v>
      </c>
      <c r="G117" s="38" t="n">
        <v>4</v>
      </c>
      <c r="H117" s="667" t="n">
        <v>3.32</v>
      </c>
      <c r="I117" s="667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9" t="n"/>
      <c r="P117" s="669" t="n"/>
      <c r="Q117" s="669" t="n"/>
      <c r="R117" s="635" t="n"/>
      <c r="S117" s="40" t="inlineStr"/>
      <c r="T117" s="40" t="inlineStr"/>
      <c r="U117" s="41" t="inlineStr">
        <is>
          <t>кг</t>
        </is>
      </c>
      <c r="V117" s="670" t="n">
        <v>0</v>
      </c>
      <c r="W117" s="671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72" t="n">
        <v>4680115881532</v>
      </c>
      <c r="E118" s="635" t="n"/>
      <c r="F118" s="667" t="n">
        <v>1.35</v>
      </c>
      <c r="G118" s="38" t="n">
        <v>6</v>
      </c>
      <c r="H118" s="667" t="n">
        <v>8.1</v>
      </c>
      <c r="I118" s="667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4">
        <f>HYPERLINK("https://abi.ru/products/Охлажденные/Вязанка/Вязанка/Сардельки/P003237/","Сардельки «Филейские» Весовые NDX мгс ТМ «Вязанка»")</f>
        <v/>
      </c>
      <c r="O118" s="669" t="n"/>
      <c r="P118" s="669" t="n"/>
      <c r="Q118" s="669" t="n"/>
      <c r="R118" s="635" t="n"/>
      <c r="S118" s="40" t="inlineStr"/>
      <c r="T118" s="40" t="inlineStr"/>
      <c r="U118" s="41" t="inlineStr">
        <is>
          <t>кг</t>
        </is>
      </c>
      <c r="V118" s="670" t="n">
        <v>0</v>
      </c>
      <c r="W118" s="671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72" t="n">
        <v>4680115882652</v>
      </c>
      <c r="E119" s="635" t="n"/>
      <c r="F119" s="667" t="n">
        <v>0.33</v>
      </c>
      <c r="G119" s="38" t="n">
        <v>6</v>
      </c>
      <c r="H119" s="667" t="n">
        <v>1.98</v>
      </c>
      <c r="I119" s="667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5" t="inlineStr">
        <is>
          <t>Сардельки «Сливушки с сыром #минидельки» ф/в 0,33 айпил ТМ «Вязанка»</t>
        </is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72" t="n">
        <v>4680115880238</v>
      </c>
      <c r="E120" s="635" t="n"/>
      <c r="F120" s="667" t="n">
        <v>0.33</v>
      </c>
      <c r="G120" s="38" t="n">
        <v>6</v>
      </c>
      <c r="H120" s="667" t="n">
        <v>1.98</v>
      </c>
      <c r="I120" s="667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72" t="n">
        <v>4680115881464</v>
      </c>
      <c r="E121" s="635" t="n"/>
      <c r="F121" s="667" t="n">
        <v>0.4</v>
      </c>
      <c r="G121" s="38" t="n">
        <v>6</v>
      </c>
      <c r="H121" s="667" t="n">
        <v>2.4</v>
      </c>
      <c r="I121" s="667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7" t="inlineStr">
        <is>
          <t>Сардельки «Филейские» Фикс.вес 0,4 NDX мгс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80" t="n"/>
      <c r="B122" s="623" t="n"/>
      <c r="C122" s="623" t="n"/>
      <c r="D122" s="623" t="n"/>
      <c r="E122" s="623" t="n"/>
      <c r="F122" s="623" t="n"/>
      <c r="G122" s="623" t="n"/>
      <c r="H122" s="623" t="n"/>
      <c r="I122" s="623" t="n"/>
      <c r="J122" s="623" t="n"/>
      <c r="K122" s="623" t="n"/>
      <c r="L122" s="623" t="n"/>
      <c r="M122" s="672" t="n"/>
      <c r="N122" s="673" t="inlineStr">
        <is>
          <t>Итого</t>
        </is>
      </c>
      <c r="O122" s="643" t="n"/>
      <c r="P122" s="643" t="n"/>
      <c r="Q122" s="643" t="n"/>
      <c r="R122" s="643" t="n"/>
      <c r="S122" s="643" t="n"/>
      <c r="T122" s="644" t="n"/>
      <c r="U122" s="43" t="inlineStr">
        <is>
          <t>кор</t>
        </is>
      </c>
      <c r="V122" s="674">
        <f>IFERROR(V117/H117,"0")+IFERROR(V118/H118,"0")+IFERROR(V119/H119,"0")+IFERROR(V120/H120,"0")+IFERROR(V121/H121,"0")</f>
        <v/>
      </c>
      <c r="W122" s="674">
        <f>IFERROR(W117/H117,"0")+IFERROR(W118/H118,"0")+IFERROR(W119/H119,"0")+IFERROR(W120/H120,"0")+IFERROR(W121/H121,"0")</f>
        <v/>
      </c>
      <c r="X122" s="674">
        <f>IFERROR(IF(X117="",0,X117),"0")+IFERROR(IF(X118="",0,X118),"0")+IFERROR(IF(X119="",0,X119),"0")+IFERROR(IF(X120="",0,X120),"0")+IFERROR(IF(X121="",0,X121),"0")</f>
        <v/>
      </c>
      <c r="Y122" s="675" t="n"/>
      <c r="Z122" s="675" t="n"/>
    </row>
    <row r="123">
      <c r="A123" s="623" t="n"/>
      <c r="B123" s="623" t="n"/>
      <c r="C123" s="623" t="n"/>
      <c r="D123" s="623" t="n"/>
      <c r="E123" s="623" t="n"/>
      <c r="F123" s="623" t="n"/>
      <c r="G123" s="623" t="n"/>
      <c r="H123" s="623" t="n"/>
      <c r="I123" s="623" t="n"/>
      <c r="J123" s="623" t="n"/>
      <c r="K123" s="623" t="n"/>
      <c r="L123" s="623" t="n"/>
      <c r="M123" s="672" t="n"/>
      <c r="N123" s="673" t="inlineStr">
        <is>
          <t>Итого</t>
        </is>
      </c>
      <c r="O123" s="643" t="n"/>
      <c r="P123" s="643" t="n"/>
      <c r="Q123" s="643" t="n"/>
      <c r="R123" s="643" t="n"/>
      <c r="S123" s="643" t="n"/>
      <c r="T123" s="644" t="n"/>
      <c r="U123" s="43" t="inlineStr">
        <is>
          <t>кг</t>
        </is>
      </c>
      <c r="V123" s="674">
        <f>IFERROR(SUM(V117:V121),"0")</f>
        <v/>
      </c>
      <c r="W123" s="674">
        <f>IFERROR(SUM(W117:W121),"0")</f>
        <v/>
      </c>
      <c r="X123" s="43" t="n"/>
      <c r="Y123" s="675" t="n"/>
      <c r="Z123" s="675" t="n"/>
    </row>
    <row r="124" ht="16.5" customHeight="1">
      <c r="A124" s="370" t="inlineStr">
        <is>
          <t>Сливушки</t>
        </is>
      </c>
      <c r="B124" s="623" t="n"/>
      <c r="C124" s="623" t="n"/>
      <c r="D124" s="623" t="n"/>
      <c r="E124" s="623" t="n"/>
      <c r="F124" s="623" t="n"/>
      <c r="G124" s="623" t="n"/>
      <c r="H124" s="623" t="n"/>
      <c r="I124" s="623" t="n"/>
      <c r="J124" s="623" t="n"/>
      <c r="K124" s="623" t="n"/>
      <c r="L124" s="623" t="n"/>
      <c r="M124" s="623" t="n"/>
      <c r="N124" s="623" t="n"/>
      <c r="O124" s="623" t="n"/>
      <c r="P124" s="623" t="n"/>
      <c r="Q124" s="623" t="n"/>
      <c r="R124" s="623" t="n"/>
      <c r="S124" s="623" t="n"/>
      <c r="T124" s="623" t="n"/>
      <c r="U124" s="623" t="n"/>
      <c r="V124" s="623" t="n"/>
      <c r="W124" s="623" t="n"/>
      <c r="X124" s="623" t="n"/>
      <c r="Y124" s="370" t="n"/>
      <c r="Z124" s="370" t="n"/>
    </row>
    <row r="125" ht="14.25" customHeight="1">
      <c r="A125" s="371" t="inlineStr">
        <is>
          <t>Сосиски</t>
        </is>
      </c>
      <c r="B125" s="623" t="n"/>
      <c r="C125" s="623" t="n"/>
      <c r="D125" s="623" t="n"/>
      <c r="E125" s="623" t="n"/>
      <c r="F125" s="623" t="n"/>
      <c r="G125" s="623" t="n"/>
      <c r="H125" s="623" t="n"/>
      <c r="I125" s="623" t="n"/>
      <c r="J125" s="623" t="n"/>
      <c r="K125" s="623" t="n"/>
      <c r="L125" s="623" t="n"/>
      <c r="M125" s="623" t="n"/>
      <c r="N125" s="623" t="n"/>
      <c r="O125" s="623" t="n"/>
      <c r="P125" s="623" t="n"/>
      <c r="Q125" s="623" t="n"/>
      <c r="R125" s="623" t="n"/>
      <c r="S125" s="623" t="n"/>
      <c r="T125" s="623" t="n"/>
      <c r="U125" s="623" t="n"/>
      <c r="V125" s="623" t="n"/>
      <c r="W125" s="623" t="n"/>
      <c r="X125" s="623" t="n"/>
      <c r="Y125" s="371" t="n"/>
      <c r="Z125" s="371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72" t="n">
        <v>4607091385168</v>
      </c>
      <c r="E126" s="635" t="n"/>
      <c r="F126" s="667" t="n">
        <v>1.35</v>
      </c>
      <c r="G126" s="38" t="n">
        <v>6</v>
      </c>
      <c r="H126" s="667" t="n">
        <v>8.1</v>
      </c>
      <c r="I126" s="667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9" t="n"/>
      <c r="P126" s="669" t="n"/>
      <c r="Q126" s="669" t="n"/>
      <c r="R126" s="635" t="n"/>
      <c r="S126" s="40" t="inlineStr"/>
      <c r="T126" s="40" t="inlineStr"/>
      <c r="U126" s="41" t="inlineStr">
        <is>
          <t>кг</t>
        </is>
      </c>
      <c r="V126" s="670" t="n">
        <v>0</v>
      </c>
      <c r="W126" s="671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72" t="n">
        <v>4607091383256</v>
      </c>
      <c r="E127" s="635" t="n"/>
      <c r="F127" s="667" t="n">
        <v>0.33</v>
      </c>
      <c r="G127" s="38" t="n">
        <v>6</v>
      </c>
      <c r="H127" s="667" t="n">
        <v>1.98</v>
      </c>
      <c r="I127" s="667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9" t="n"/>
      <c r="P127" s="669" t="n"/>
      <c r="Q127" s="669" t="n"/>
      <c r="R127" s="635" t="n"/>
      <c r="S127" s="40" t="inlineStr"/>
      <c r="T127" s="40" t="inlineStr"/>
      <c r="U127" s="41" t="inlineStr">
        <is>
          <t>кг</t>
        </is>
      </c>
      <c r="V127" s="670" t="n">
        <v>0</v>
      </c>
      <c r="W127" s="6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72" t="n">
        <v>4607091385748</v>
      </c>
      <c r="E128" s="635" t="n"/>
      <c r="F128" s="667" t="n">
        <v>0.45</v>
      </c>
      <c r="G128" s="38" t="n">
        <v>6</v>
      </c>
      <c r="H128" s="667" t="n">
        <v>2.7</v>
      </c>
      <c r="I128" s="667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16</v>
      </c>
      <c r="W128" s="671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80" t="n"/>
      <c r="B129" s="623" t="n"/>
      <c r="C129" s="623" t="n"/>
      <c r="D129" s="623" t="n"/>
      <c r="E129" s="623" t="n"/>
      <c r="F129" s="623" t="n"/>
      <c r="G129" s="623" t="n"/>
      <c r="H129" s="623" t="n"/>
      <c r="I129" s="623" t="n"/>
      <c r="J129" s="623" t="n"/>
      <c r="K129" s="623" t="n"/>
      <c r="L129" s="623" t="n"/>
      <c r="M129" s="672" t="n"/>
      <c r="N129" s="673" t="inlineStr">
        <is>
          <t>Итого</t>
        </is>
      </c>
      <c r="O129" s="643" t="n"/>
      <c r="P129" s="643" t="n"/>
      <c r="Q129" s="643" t="n"/>
      <c r="R129" s="643" t="n"/>
      <c r="S129" s="643" t="n"/>
      <c r="T129" s="644" t="n"/>
      <c r="U129" s="43" t="inlineStr">
        <is>
          <t>кор</t>
        </is>
      </c>
      <c r="V129" s="674">
        <f>IFERROR(V126/H126,"0")+IFERROR(V127/H127,"0")+IFERROR(V128/H128,"0")</f>
        <v/>
      </c>
      <c r="W129" s="674">
        <f>IFERROR(W126/H126,"0")+IFERROR(W127/H127,"0")+IFERROR(W128/H128,"0")</f>
        <v/>
      </c>
      <c r="X129" s="674">
        <f>IFERROR(IF(X126="",0,X126),"0")+IFERROR(IF(X127="",0,X127),"0")+IFERROR(IF(X128="",0,X128),"0")</f>
        <v/>
      </c>
      <c r="Y129" s="675" t="n"/>
      <c r="Z129" s="675" t="n"/>
    </row>
    <row r="130">
      <c r="A130" s="623" t="n"/>
      <c r="B130" s="623" t="n"/>
      <c r="C130" s="623" t="n"/>
      <c r="D130" s="623" t="n"/>
      <c r="E130" s="623" t="n"/>
      <c r="F130" s="623" t="n"/>
      <c r="G130" s="623" t="n"/>
      <c r="H130" s="623" t="n"/>
      <c r="I130" s="623" t="n"/>
      <c r="J130" s="623" t="n"/>
      <c r="K130" s="623" t="n"/>
      <c r="L130" s="623" t="n"/>
      <c r="M130" s="672" t="n"/>
      <c r="N130" s="673" t="inlineStr">
        <is>
          <t>Итого</t>
        </is>
      </c>
      <c r="O130" s="643" t="n"/>
      <c r="P130" s="643" t="n"/>
      <c r="Q130" s="643" t="n"/>
      <c r="R130" s="643" t="n"/>
      <c r="S130" s="643" t="n"/>
      <c r="T130" s="644" t="n"/>
      <c r="U130" s="43" t="inlineStr">
        <is>
          <t>кг</t>
        </is>
      </c>
      <c r="V130" s="674">
        <f>IFERROR(SUM(V126:V128),"0")</f>
        <v/>
      </c>
      <c r="W130" s="674">
        <f>IFERROR(SUM(W126:W128),"0")</f>
        <v/>
      </c>
      <c r="X130" s="43" t="n"/>
      <c r="Y130" s="675" t="n"/>
      <c r="Z130" s="675" t="n"/>
    </row>
    <row r="131" ht="27.75" customHeight="1">
      <c r="A131" s="369" t="inlineStr">
        <is>
          <t>Стародворье</t>
        </is>
      </c>
      <c r="B131" s="666" t="n"/>
      <c r="C131" s="666" t="n"/>
      <c r="D131" s="666" t="n"/>
      <c r="E131" s="666" t="n"/>
      <c r="F131" s="666" t="n"/>
      <c r="G131" s="666" t="n"/>
      <c r="H131" s="666" t="n"/>
      <c r="I131" s="666" t="n"/>
      <c r="J131" s="666" t="n"/>
      <c r="K131" s="666" t="n"/>
      <c r="L131" s="666" t="n"/>
      <c r="M131" s="666" t="n"/>
      <c r="N131" s="666" t="n"/>
      <c r="O131" s="666" t="n"/>
      <c r="P131" s="666" t="n"/>
      <c r="Q131" s="666" t="n"/>
      <c r="R131" s="666" t="n"/>
      <c r="S131" s="666" t="n"/>
      <c r="T131" s="666" t="n"/>
      <c r="U131" s="666" t="n"/>
      <c r="V131" s="666" t="n"/>
      <c r="W131" s="666" t="n"/>
      <c r="X131" s="666" t="n"/>
      <c r="Y131" s="55" t="n"/>
      <c r="Z131" s="55" t="n"/>
    </row>
    <row r="132" ht="16.5" customHeight="1">
      <c r="A132" s="370" t="inlineStr">
        <is>
          <t>Золоченная в печи</t>
        </is>
      </c>
      <c r="B132" s="623" t="n"/>
      <c r="C132" s="623" t="n"/>
      <c r="D132" s="623" t="n"/>
      <c r="E132" s="623" t="n"/>
      <c r="F132" s="623" t="n"/>
      <c r="G132" s="623" t="n"/>
      <c r="H132" s="623" t="n"/>
      <c r="I132" s="623" t="n"/>
      <c r="J132" s="623" t="n"/>
      <c r="K132" s="623" t="n"/>
      <c r="L132" s="623" t="n"/>
      <c r="M132" s="623" t="n"/>
      <c r="N132" s="623" t="n"/>
      <c r="O132" s="623" t="n"/>
      <c r="P132" s="623" t="n"/>
      <c r="Q132" s="623" t="n"/>
      <c r="R132" s="623" t="n"/>
      <c r="S132" s="623" t="n"/>
      <c r="T132" s="623" t="n"/>
      <c r="U132" s="623" t="n"/>
      <c r="V132" s="623" t="n"/>
      <c r="W132" s="623" t="n"/>
      <c r="X132" s="623" t="n"/>
      <c r="Y132" s="370" t="n"/>
      <c r="Z132" s="370" t="n"/>
    </row>
    <row r="133" ht="14.25" customHeight="1">
      <c r="A133" s="371" t="inlineStr">
        <is>
          <t>Вареные колбасы</t>
        </is>
      </c>
      <c r="B133" s="623" t="n"/>
      <c r="C133" s="623" t="n"/>
      <c r="D133" s="623" t="n"/>
      <c r="E133" s="623" t="n"/>
      <c r="F133" s="623" t="n"/>
      <c r="G133" s="623" t="n"/>
      <c r="H133" s="623" t="n"/>
      <c r="I133" s="623" t="n"/>
      <c r="J133" s="623" t="n"/>
      <c r="K133" s="623" t="n"/>
      <c r="L133" s="623" t="n"/>
      <c r="M133" s="623" t="n"/>
      <c r="N133" s="623" t="n"/>
      <c r="O133" s="623" t="n"/>
      <c r="P133" s="623" t="n"/>
      <c r="Q133" s="623" t="n"/>
      <c r="R133" s="623" t="n"/>
      <c r="S133" s="623" t="n"/>
      <c r="T133" s="623" t="n"/>
      <c r="U133" s="623" t="n"/>
      <c r="V133" s="623" t="n"/>
      <c r="W133" s="623" t="n"/>
      <c r="X133" s="623" t="n"/>
      <c r="Y133" s="371" t="n"/>
      <c r="Z133" s="371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2" t="n">
        <v>4607091383423</v>
      </c>
      <c r="E134" s="635" t="n"/>
      <c r="F134" s="667" t="n">
        <v>1.35</v>
      </c>
      <c r="G134" s="38" t="n">
        <v>8</v>
      </c>
      <c r="H134" s="667" t="n">
        <v>10.8</v>
      </c>
      <c r="I134" s="667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9" t="n"/>
      <c r="P134" s="669" t="n"/>
      <c r="Q134" s="669" t="n"/>
      <c r="R134" s="635" t="n"/>
      <c r="S134" s="40" t="inlineStr"/>
      <c r="T134" s="40" t="inlineStr"/>
      <c r="U134" s="41" t="inlineStr">
        <is>
          <t>кг</t>
        </is>
      </c>
      <c r="V134" s="670" t="n">
        <v>0</v>
      </c>
      <c r="W134" s="67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2" t="n">
        <v>4607091381405</v>
      </c>
      <c r="E135" s="635" t="n"/>
      <c r="F135" s="667" t="n">
        <v>1.35</v>
      </c>
      <c r="G135" s="38" t="n">
        <v>8</v>
      </c>
      <c r="H135" s="667" t="n">
        <v>10.8</v>
      </c>
      <c r="I135" s="667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9" t="n"/>
      <c r="P135" s="669" t="n"/>
      <c r="Q135" s="669" t="n"/>
      <c r="R135" s="635" t="n"/>
      <c r="S135" s="40" t="inlineStr"/>
      <c r="T135" s="40" t="inlineStr"/>
      <c r="U135" s="41" t="inlineStr">
        <is>
          <t>кг</t>
        </is>
      </c>
      <c r="V135" s="670" t="n">
        <v>0</v>
      </c>
      <c r="W135" s="671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2" t="n">
        <v>4607091386516</v>
      </c>
      <c r="E136" s="635" t="n"/>
      <c r="F136" s="667" t="n">
        <v>1.4</v>
      </c>
      <c r="G136" s="38" t="n">
        <v>8</v>
      </c>
      <c r="H136" s="667" t="n">
        <v>11.2</v>
      </c>
      <c r="I136" s="667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80" t="n"/>
      <c r="B137" s="623" t="n"/>
      <c r="C137" s="623" t="n"/>
      <c r="D137" s="623" t="n"/>
      <c r="E137" s="623" t="n"/>
      <c r="F137" s="623" t="n"/>
      <c r="G137" s="623" t="n"/>
      <c r="H137" s="623" t="n"/>
      <c r="I137" s="623" t="n"/>
      <c r="J137" s="623" t="n"/>
      <c r="K137" s="623" t="n"/>
      <c r="L137" s="623" t="n"/>
      <c r="M137" s="672" t="n"/>
      <c r="N137" s="673" t="inlineStr">
        <is>
          <t>Итого</t>
        </is>
      </c>
      <c r="O137" s="643" t="n"/>
      <c r="P137" s="643" t="n"/>
      <c r="Q137" s="643" t="n"/>
      <c r="R137" s="643" t="n"/>
      <c r="S137" s="643" t="n"/>
      <c r="T137" s="644" t="n"/>
      <c r="U137" s="43" t="inlineStr">
        <is>
          <t>кор</t>
        </is>
      </c>
      <c r="V137" s="674">
        <f>IFERROR(V134/H134,"0")+IFERROR(V135/H135,"0")+IFERROR(V136/H136,"0")</f>
        <v/>
      </c>
      <c r="W137" s="674">
        <f>IFERROR(W134/H134,"0")+IFERROR(W135/H135,"0")+IFERROR(W136/H136,"0")</f>
        <v/>
      </c>
      <c r="X137" s="674">
        <f>IFERROR(IF(X134="",0,X134),"0")+IFERROR(IF(X135="",0,X135),"0")+IFERROR(IF(X136="",0,X136),"0")</f>
        <v/>
      </c>
      <c r="Y137" s="675" t="n"/>
      <c r="Z137" s="675" t="n"/>
    </row>
    <row r="138">
      <c r="A138" s="623" t="n"/>
      <c r="B138" s="623" t="n"/>
      <c r="C138" s="623" t="n"/>
      <c r="D138" s="623" t="n"/>
      <c r="E138" s="623" t="n"/>
      <c r="F138" s="623" t="n"/>
      <c r="G138" s="623" t="n"/>
      <c r="H138" s="623" t="n"/>
      <c r="I138" s="623" t="n"/>
      <c r="J138" s="623" t="n"/>
      <c r="K138" s="623" t="n"/>
      <c r="L138" s="623" t="n"/>
      <c r="M138" s="672" t="n"/>
      <c r="N138" s="673" t="inlineStr">
        <is>
          <t>Итого</t>
        </is>
      </c>
      <c r="O138" s="643" t="n"/>
      <c r="P138" s="643" t="n"/>
      <c r="Q138" s="643" t="n"/>
      <c r="R138" s="643" t="n"/>
      <c r="S138" s="643" t="n"/>
      <c r="T138" s="644" t="n"/>
      <c r="U138" s="43" t="inlineStr">
        <is>
          <t>кг</t>
        </is>
      </c>
      <c r="V138" s="674">
        <f>IFERROR(SUM(V134:V136),"0")</f>
        <v/>
      </c>
      <c r="W138" s="674">
        <f>IFERROR(SUM(W134:W136),"0")</f>
        <v/>
      </c>
      <c r="X138" s="43" t="n"/>
      <c r="Y138" s="675" t="n"/>
      <c r="Z138" s="675" t="n"/>
    </row>
    <row r="139" ht="16.5" customHeight="1">
      <c r="A139" s="370" t="inlineStr">
        <is>
          <t>Мясорубская</t>
        </is>
      </c>
      <c r="B139" s="623" t="n"/>
      <c r="C139" s="623" t="n"/>
      <c r="D139" s="623" t="n"/>
      <c r="E139" s="623" t="n"/>
      <c r="F139" s="623" t="n"/>
      <c r="G139" s="623" t="n"/>
      <c r="H139" s="623" t="n"/>
      <c r="I139" s="623" t="n"/>
      <c r="J139" s="623" t="n"/>
      <c r="K139" s="623" t="n"/>
      <c r="L139" s="623" t="n"/>
      <c r="M139" s="623" t="n"/>
      <c r="N139" s="623" t="n"/>
      <c r="O139" s="623" t="n"/>
      <c r="P139" s="623" t="n"/>
      <c r="Q139" s="623" t="n"/>
      <c r="R139" s="623" t="n"/>
      <c r="S139" s="623" t="n"/>
      <c r="T139" s="623" t="n"/>
      <c r="U139" s="623" t="n"/>
      <c r="V139" s="623" t="n"/>
      <c r="W139" s="623" t="n"/>
      <c r="X139" s="623" t="n"/>
      <c r="Y139" s="370" t="n"/>
      <c r="Z139" s="370" t="n"/>
    </row>
    <row r="140" ht="14.25" customHeight="1">
      <c r="A140" s="371" t="inlineStr">
        <is>
          <t>Копченые колбасы</t>
        </is>
      </c>
      <c r="B140" s="623" t="n"/>
      <c r="C140" s="623" t="n"/>
      <c r="D140" s="623" t="n"/>
      <c r="E140" s="623" t="n"/>
      <c r="F140" s="623" t="n"/>
      <c r="G140" s="623" t="n"/>
      <c r="H140" s="623" t="n"/>
      <c r="I140" s="623" t="n"/>
      <c r="J140" s="623" t="n"/>
      <c r="K140" s="623" t="n"/>
      <c r="L140" s="623" t="n"/>
      <c r="M140" s="623" t="n"/>
      <c r="N140" s="623" t="n"/>
      <c r="O140" s="623" t="n"/>
      <c r="P140" s="623" t="n"/>
      <c r="Q140" s="623" t="n"/>
      <c r="R140" s="623" t="n"/>
      <c r="S140" s="623" t="n"/>
      <c r="T140" s="623" t="n"/>
      <c r="U140" s="623" t="n"/>
      <c r="V140" s="623" t="n"/>
      <c r="W140" s="623" t="n"/>
      <c r="X140" s="623" t="n"/>
      <c r="Y140" s="371" t="n"/>
      <c r="Z140" s="371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2" t="n">
        <v>4680115880993</v>
      </c>
      <c r="E141" s="635" t="n"/>
      <c r="F141" s="667" t="n">
        <v>0.7</v>
      </c>
      <c r="G141" s="38" t="n">
        <v>6</v>
      </c>
      <c r="H141" s="667" t="n">
        <v>4.2</v>
      </c>
      <c r="I141" s="667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9" t="n"/>
      <c r="P141" s="669" t="n"/>
      <c r="Q141" s="669" t="n"/>
      <c r="R141" s="635" t="n"/>
      <c r="S141" s="40" t="inlineStr"/>
      <c r="T141" s="40" t="inlineStr"/>
      <c r="U141" s="41" t="inlineStr">
        <is>
          <t>кг</t>
        </is>
      </c>
      <c r="V141" s="670" t="n">
        <v>0</v>
      </c>
      <c r="W141" s="67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2" t="n">
        <v>4680115881761</v>
      </c>
      <c r="E142" s="635" t="n"/>
      <c r="F142" s="667" t="n">
        <v>0.7</v>
      </c>
      <c r="G142" s="38" t="n">
        <v>6</v>
      </c>
      <c r="H142" s="667" t="n">
        <v>4.2</v>
      </c>
      <c r="I142" s="667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9" t="n"/>
      <c r="P142" s="669" t="n"/>
      <c r="Q142" s="669" t="n"/>
      <c r="R142" s="635" t="n"/>
      <c r="S142" s="40" t="inlineStr"/>
      <c r="T142" s="40" t="inlineStr"/>
      <c r="U142" s="41" t="inlineStr">
        <is>
          <t>кг</t>
        </is>
      </c>
      <c r="V142" s="670" t="n">
        <v>0</v>
      </c>
      <c r="W142" s="671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2" t="n">
        <v>4680115881563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2" t="n">
        <v>4680115880986</v>
      </c>
      <c r="E144" s="635" t="n"/>
      <c r="F144" s="667" t="n">
        <v>0.35</v>
      </c>
      <c r="G144" s="38" t="n">
        <v>6</v>
      </c>
      <c r="H144" s="667" t="n">
        <v>2.1</v>
      </c>
      <c r="I144" s="667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35</v>
      </c>
      <c r="W144" s="671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2" t="n">
        <v>4680115880207</v>
      </c>
      <c r="E145" s="635" t="n"/>
      <c r="F145" s="667" t="n">
        <v>0.4</v>
      </c>
      <c r="G145" s="38" t="n">
        <v>6</v>
      </c>
      <c r="H145" s="667" t="n">
        <v>2.4</v>
      </c>
      <c r="I145" s="667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2" t="n">
        <v>4680115881785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2" t="n">
        <v>4680115881679</v>
      </c>
      <c r="E147" s="635" t="n"/>
      <c r="F147" s="667" t="n">
        <v>0.35</v>
      </c>
      <c r="G147" s="38" t="n">
        <v>6</v>
      </c>
      <c r="H147" s="667" t="n">
        <v>2.1</v>
      </c>
      <c r="I147" s="667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2" t="n">
        <v>4680115880191</v>
      </c>
      <c r="E148" s="635" t="n"/>
      <c r="F148" s="667" t="n">
        <v>0.4</v>
      </c>
      <c r="G148" s="38" t="n">
        <v>6</v>
      </c>
      <c r="H148" s="667" t="n">
        <v>2.4</v>
      </c>
      <c r="I148" s="667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80" t="n"/>
      <c r="B149" s="623" t="n"/>
      <c r="C149" s="623" t="n"/>
      <c r="D149" s="623" t="n"/>
      <c r="E149" s="623" t="n"/>
      <c r="F149" s="623" t="n"/>
      <c r="G149" s="623" t="n"/>
      <c r="H149" s="623" t="n"/>
      <c r="I149" s="623" t="n"/>
      <c r="J149" s="623" t="n"/>
      <c r="K149" s="623" t="n"/>
      <c r="L149" s="623" t="n"/>
      <c r="M149" s="672" t="n"/>
      <c r="N149" s="673" t="inlineStr">
        <is>
          <t>Итого</t>
        </is>
      </c>
      <c r="O149" s="643" t="n"/>
      <c r="P149" s="643" t="n"/>
      <c r="Q149" s="643" t="n"/>
      <c r="R149" s="643" t="n"/>
      <c r="S149" s="643" t="n"/>
      <c r="T149" s="644" t="n"/>
      <c r="U149" s="43" t="inlineStr">
        <is>
          <t>кор</t>
        </is>
      </c>
      <c r="V149" s="674">
        <f>IFERROR(V141/H141,"0")+IFERROR(V142/H142,"0")+IFERROR(V143/H143,"0")+IFERROR(V144/H144,"0")+IFERROR(V145/H145,"0")+IFERROR(V146/H146,"0")+IFERROR(V147/H147,"0")+IFERROR(V148/H148,"0")</f>
        <v/>
      </c>
      <c r="W149" s="674">
        <f>IFERROR(W141/H141,"0")+IFERROR(W142/H142,"0")+IFERROR(W143/H143,"0")+IFERROR(W144/H144,"0")+IFERROR(W145/H145,"0")+IFERROR(W146/H146,"0")+IFERROR(W147/H147,"0")+IFERROR(W148/H148,"0")</f>
        <v/>
      </c>
      <c r="X149" s="67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5" t="n"/>
      <c r="Z149" s="675" t="n"/>
    </row>
    <row r="150">
      <c r="A150" s="623" t="n"/>
      <c r="B150" s="623" t="n"/>
      <c r="C150" s="623" t="n"/>
      <c r="D150" s="623" t="n"/>
      <c r="E150" s="623" t="n"/>
      <c r="F150" s="623" t="n"/>
      <c r="G150" s="623" t="n"/>
      <c r="H150" s="623" t="n"/>
      <c r="I150" s="623" t="n"/>
      <c r="J150" s="623" t="n"/>
      <c r="K150" s="623" t="n"/>
      <c r="L150" s="623" t="n"/>
      <c r="M150" s="672" t="n"/>
      <c r="N150" s="673" t="inlineStr">
        <is>
          <t>Итого</t>
        </is>
      </c>
      <c r="O150" s="643" t="n"/>
      <c r="P150" s="643" t="n"/>
      <c r="Q150" s="643" t="n"/>
      <c r="R150" s="643" t="n"/>
      <c r="S150" s="643" t="n"/>
      <c r="T150" s="644" t="n"/>
      <c r="U150" s="43" t="inlineStr">
        <is>
          <t>кг</t>
        </is>
      </c>
      <c r="V150" s="674">
        <f>IFERROR(SUM(V141:V148),"0")</f>
        <v/>
      </c>
      <c r="W150" s="674">
        <f>IFERROR(SUM(W141:W148),"0")</f>
        <v/>
      </c>
      <c r="X150" s="43" t="n"/>
      <c r="Y150" s="675" t="n"/>
      <c r="Z150" s="675" t="n"/>
    </row>
    <row r="151" ht="16.5" customHeight="1">
      <c r="A151" s="370" t="inlineStr">
        <is>
          <t>Сочинка</t>
        </is>
      </c>
      <c r="B151" s="623" t="n"/>
      <c r="C151" s="623" t="n"/>
      <c r="D151" s="623" t="n"/>
      <c r="E151" s="623" t="n"/>
      <c r="F151" s="623" t="n"/>
      <c r="G151" s="623" t="n"/>
      <c r="H151" s="623" t="n"/>
      <c r="I151" s="623" t="n"/>
      <c r="J151" s="623" t="n"/>
      <c r="K151" s="623" t="n"/>
      <c r="L151" s="623" t="n"/>
      <c r="M151" s="623" t="n"/>
      <c r="N151" s="623" t="n"/>
      <c r="O151" s="623" t="n"/>
      <c r="P151" s="623" t="n"/>
      <c r="Q151" s="623" t="n"/>
      <c r="R151" s="623" t="n"/>
      <c r="S151" s="623" t="n"/>
      <c r="T151" s="623" t="n"/>
      <c r="U151" s="623" t="n"/>
      <c r="V151" s="623" t="n"/>
      <c r="W151" s="623" t="n"/>
      <c r="X151" s="623" t="n"/>
      <c r="Y151" s="370" t="n"/>
      <c r="Z151" s="370" t="n"/>
    </row>
    <row r="152" ht="14.25" customHeight="1">
      <c r="A152" s="371" t="inlineStr">
        <is>
          <t>Вареные колбасы</t>
        </is>
      </c>
      <c r="B152" s="623" t="n"/>
      <c r="C152" s="623" t="n"/>
      <c r="D152" s="623" t="n"/>
      <c r="E152" s="623" t="n"/>
      <c r="F152" s="623" t="n"/>
      <c r="G152" s="623" t="n"/>
      <c r="H152" s="623" t="n"/>
      <c r="I152" s="623" t="n"/>
      <c r="J152" s="623" t="n"/>
      <c r="K152" s="623" t="n"/>
      <c r="L152" s="623" t="n"/>
      <c r="M152" s="623" t="n"/>
      <c r="N152" s="623" t="n"/>
      <c r="O152" s="623" t="n"/>
      <c r="P152" s="623" t="n"/>
      <c r="Q152" s="623" t="n"/>
      <c r="R152" s="623" t="n"/>
      <c r="S152" s="623" t="n"/>
      <c r="T152" s="623" t="n"/>
      <c r="U152" s="623" t="n"/>
      <c r="V152" s="623" t="n"/>
      <c r="W152" s="623" t="n"/>
      <c r="X152" s="623" t="n"/>
      <c r="Y152" s="371" t="n"/>
      <c r="Z152" s="371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2" t="n">
        <v>4680115881402</v>
      </c>
      <c r="E153" s="635" t="n"/>
      <c r="F153" s="667" t="n">
        <v>1.35</v>
      </c>
      <c r="G153" s="38" t="n">
        <v>8</v>
      </c>
      <c r="H153" s="667" t="n">
        <v>10.8</v>
      </c>
      <c r="I153" s="667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9" t="n"/>
      <c r="P153" s="669" t="n"/>
      <c r="Q153" s="669" t="n"/>
      <c r="R153" s="635" t="n"/>
      <c r="S153" s="40" t="inlineStr"/>
      <c r="T153" s="40" t="inlineStr"/>
      <c r="U153" s="41" t="inlineStr">
        <is>
          <t>кг</t>
        </is>
      </c>
      <c r="V153" s="670" t="n">
        <v>0</v>
      </c>
      <c r="W153" s="671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2" t="n">
        <v>4680115881396</v>
      </c>
      <c r="E154" s="635" t="n"/>
      <c r="F154" s="667" t="n">
        <v>0.45</v>
      </c>
      <c r="G154" s="38" t="n">
        <v>6</v>
      </c>
      <c r="H154" s="667" t="n">
        <v>2.7</v>
      </c>
      <c r="I154" s="667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9" t="n"/>
      <c r="P154" s="669" t="n"/>
      <c r="Q154" s="669" t="n"/>
      <c r="R154" s="635" t="n"/>
      <c r="S154" s="40" t="inlineStr"/>
      <c r="T154" s="40" t="inlineStr"/>
      <c r="U154" s="41" t="inlineStr">
        <is>
          <t>кг</t>
        </is>
      </c>
      <c r="V154" s="670" t="n">
        <v>0</v>
      </c>
      <c r="W154" s="671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80" t="n"/>
      <c r="B155" s="623" t="n"/>
      <c r="C155" s="623" t="n"/>
      <c r="D155" s="623" t="n"/>
      <c r="E155" s="623" t="n"/>
      <c r="F155" s="623" t="n"/>
      <c r="G155" s="623" t="n"/>
      <c r="H155" s="623" t="n"/>
      <c r="I155" s="623" t="n"/>
      <c r="J155" s="623" t="n"/>
      <c r="K155" s="623" t="n"/>
      <c r="L155" s="623" t="n"/>
      <c r="M155" s="672" t="n"/>
      <c r="N155" s="673" t="inlineStr">
        <is>
          <t>Итого</t>
        </is>
      </c>
      <c r="O155" s="643" t="n"/>
      <c r="P155" s="643" t="n"/>
      <c r="Q155" s="643" t="n"/>
      <c r="R155" s="643" t="n"/>
      <c r="S155" s="643" t="n"/>
      <c r="T155" s="644" t="n"/>
      <c r="U155" s="43" t="inlineStr">
        <is>
          <t>кор</t>
        </is>
      </c>
      <c r="V155" s="674">
        <f>IFERROR(V153/H153,"0")+IFERROR(V154/H154,"0")</f>
        <v/>
      </c>
      <c r="W155" s="674">
        <f>IFERROR(W153/H153,"0")+IFERROR(W154/H154,"0")</f>
        <v/>
      </c>
      <c r="X155" s="674">
        <f>IFERROR(IF(X153="",0,X153),"0")+IFERROR(IF(X154="",0,X154),"0")</f>
        <v/>
      </c>
      <c r="Y155" s="675" t="n"/>
      <c r="Z155" s="675" t="n"/>
    </row>
    <row r="156">
      <c r="A156" s="623" t="n"/>
      <c r="B156" s="623" t="n"/>
      <c r="C156" s="623" t="n"/>
      <c r="D156" s="623" t="n"/>
      <c r="E156" s="623" t="n"/>
      <c r="F156" s="623" t="n"/>
      <c r="G156" s="623" t="n"/>
      <c r="H156" s="623" t="n"/>
      <c r="I156" s="623" t="n"/>
      <c r="J156" s="623" t="n"/>
      <c r="K156" s="623" t="n"/>
      <c r="L156" s="623" t="n"/>
      <c r="M156" s="672" t="n"/>
      <c r="N156" s="673" t="inlineStr">
        <is>
          <t>Итого</t>
        </is>
      </c>
      <c r="O156" s="643" t="n"/>
      <c r="P156" s="643" t="n"/>
      <c r="Q156" s="643" t="n"/>
      <c r="R156" s="643" t="n"/>
      <c r="S156" s="643" t="n"/>
      <c r="T156" s="644" t="n"/>
      <c r="U156" s="43" t="inlineStr">
        <is>
          <t>кг</t>
        </is>
      </c>
      <c r="V156" s="674">
        <f>IFERROR(SUM(V153:V154),"0")</f>
        <v/>
      </c>
      <c r="W156" s="674">
        <f>IFERROR(SUM(W153:W154),"0")</f>
        <v/>
      </c>
      <c r="X156" s="43" t="n"/>
      <c r="Y156" s="675" t="n"/>
      <c r="Z156" s="675" t="n"/>
    </row>
    <row r="157" ht="14.25" customHeight="1">
      <c r="A157" s="371" t="inlineStr">
        <is>
          <t>Ветчины</t>
        </is>
      </c>
      <c r="B157" s="623" t="n"/>
      <c r="C157" s="623" t="n"/>
      <c r="D157" s="623" t="n"/>
      <c r="E157" s="623" t="n"/>
      <c r="F157" s="623" t="n"/>
      <c r="G157" s="623" t="n"/>
      <c r="H157" s="623" t="n"/>
      <c r="I157" s="623" t="n"/>
      <c r="J157" s="623" t="n"/>
      <c r="K157" s="623" t="n"/>
      <c r="L157" s="623" t="n"/>
      <c r="M157" s="623" t="n"/>
      <c r="N157" s="623" t="n"/>
      <c r="O157" s="623" t="n"/>
      <c r="P157" s="623" t="n"/>
      <c r="Q157" s="623" t="n"/>
      <c r="R157" s="623" t="n"/>
      <c r="S157" s="623" t="n"/>
      <c r="T157" s="623" t="n"/>
      <c r="U157" s="623" t="n"/>
      <c r="V157" s="623" t="n"/>
      <c r="W157" s="623" t="n"/>
      <c r="X157" s="623" t="n"/>
      <c r="Y157" s="371" t="n"/>
      <c r="Z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5" t="n"/>
      <c r="F158" s="667" t="n">
        <v>1.35</v>
      </c>
      <c r="G158" s="38" t="n">
        <v>8</v>
      </c>
      <c r="H158" s="667" t="n">
        <v>10.8</v>
      </c>
      <c r="I158" s="667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4" t="inlineStr">
        <is>
          <t>Ветчина «Сочинка с сочным окороком» Весовой п/а ТМ «Стародворье»</t>
        </is>
      </c>
      <c r="O158" s="669" t="n"/>
      <c r="P158" s="669" t="n"/>
      <c r="Q158" s="669" t="n"/>
      <c r="R158" s="635" t="n"/>
      <c r="S158" s="40" t="inlineStr"/>
      <c r="T158" s="40" t="inlineStr"/>
      <c r="U158" s="41" t="inlineStr">
        <is>
          <t>кг</t>
        </is>
      </c>
      <c r="V158" s="670" t="n">
        <v>0</v>
      </c>
      <c r="W158" s="67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2" t="n">
        <v>4680115880764</v>
      </c>
      <c r="E159" s="635" t="n"/>
      <c r="F159" s="667" t="n">
        <v>0.35</v>
      </c>
      <c r="G159" s="38" t="n">
        <v>6</v>
      </c>
      <c r="H159" s="667" t="n">
        <v>2.1</v>
      </c>
      <c r="I159" s="667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9" t="n"/>
      <c r="P159" s="669" t="n"/>
      <c r="Q159" s="669" t="n"/>
      <c r="R159" s="635" t="n"/>
      <c r="S159" s="40" t="inlineStr"/>
      <c r="T159" s="40" t="inlineStr"/>
      <c r="U159" s="41" t="inlineStr">
        <is>
          <t>кг</t>
        </is>
      </c>
      <c r="V159" s="670" t="n">
        <v>0</v>
      </c>
      <c r="W159" s="67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80" t="n"/>
      <c r="B160" s="623" t="n"/>
      <c r="C160" s="623" t="n"/>
      <c r="D160" s="623" t="n"/>
      <c r="E160" s="623" t="n"/>
      <c r="F160" s="623" t="n"/>
      <c r="G160" s="623" t="n"/>
      <c r="H160" s="623" t="n"/>
      <c r="I160" s="623" t="n"/>
      <c r="J160" s="623" t="n"/>
      <c r="K160" s="623" t="n"/>
      <c r="L160" s="623" t="n"/>
      <c r="M160" s="672" t="n"/>
      <c r="N160" s="673" t="inlineStr">
        <is>
          <t>Итого</t>
        </is>
      </c>
      <c r="O160" s="643" t="n"/>
      <c r="P160" s="643" t="n"/>
      <c r="Q160" s="643" t="n"/>
      <c r="R160" s="643" t="n"/>
      <c r="S160" s="643" t="n"/>
      <c r="T160" s="644" t="n"/>
      <c r="U160" s="43" t="inlineStr">
        <is>
          <t>кор</t>
        </is>
      </c>
      <c r="V160" s="674">
        <f>IFERROR(V158/H158,"0")+IFERROR(V159/H159,"0")</f>
        <v/>
      </c>
      <c r="W160" s="674">
        <f>IFERROR(W158/H158,"0")+IFERROR(W159/H159,"0")</f>
        <v/>
      </c>
      <c r="X160" s="674">
        <f>IFERROR(IF(X158="",0,X158),"0")+IFERROR(IF(X159="",0,X159),"0")</f>
        <v/>
      </c>
      <c r="Y160" s="675" t="n"/>
      <c r="Z160" s="675" t="n"/>
    </row>
    <row r="161">
      <c r="A161" s="623" t="n"/>
      <c r="B161" s="623" t="n"/>
      <c r="C161" s="623" t="n"/>
      <c r="D161" s="623" t="n"/>
      <c r="E161" s="623" t="n"/>
      <c r="F161" s="623" t="n"/>
      <c r="G161" s="623" t="n"/>
      <c r="H161" s="623" t="n"/>
      <c r="I161" s="623" t="n"/>
      <c r="J161" s="623" t="n"/>
      <c r="K161" s="623" t="n"/>
      <c r="L161" s="623" t="n"/>
      <c r="M161" s="672" t="n"/>
      <c r="N161" s="673" t="inlineStr">
        <is>
          <t>Итого</t>
        </is>
      </c>
      <c r="O161" s="643" t="n"/>
      <c r="P161" s="643" t="n"/>
      <c r="Q161" s="643" t="n"/>
      <c r="R161" s="643" t="n"/>
      <c r="S161" s="643" t="n"/>
      <c r="T161" s="644" t="n"/>
      <c r="U161" s="43" t="inlineStr">
        <is>
          <t>кг</t>
        </is>
      </c>
      <c r="V161" s="674">
        <f>IFERROR(SUM(V158:V159),"0")</f>
        <v/>
      </c>
      <c r="W161" s="674">
        <f>IFERROR(SUM(W158:W159),"0")</f>
        <v/>
      </c>
      <c r="X161" s="43" t="n"/>
      <c r="Y161" s="675" t="n"/>
      <c r="Z161" s="675" t="n"/>
    </row>
    <row r="162" ht="14.25" customHeight="1">
      <c r="A162" s="371" t="inlineStr">
        <is>
          <t>Копченые колбасы</t>
        </is>
      </c>
      <c r="B162" s="623" t="n"/>
      <c r="C162" s="623" t="n"/>
      <c r="D162" s="623" t="n"/>
      <c r="E162" s="623" t="n"/>
      <c r="F162" s="623" t="n"/>
      <c r="G162" s="623" t="n"/>
      <c r="H162" s="623" t="n"/>
      <c r="I162" s="623" t="n"/>
      <c r="J162" s="623" t="n"/>
      <c r="K162" s="623" t="n"/>
      <c r="L162" s="623" t="n"/>
      <c r="M162" s="623" t="n"/>
      <c r="N162" s="623" t="n"/>
      <c r="O162" s="623" t="n"/>
      <c r="P162" s="623" t="n"/>
      <c r="Q162" s="623" t="n"/>
      <c r="R162" s="623" t="n"/>
      <c r="S162" s="623" t="n"/>
      <c r="T162" s="623" t="n"/>
      <c r="U162" s="623" t="n"/>
      <c r="V162" s="623" t="n"/>
      <c r="W162" s="623" t="n"/>
      <c r="X162" s="623" t="n"/>
      <c r="Y162" s="371" t="n"/>
      <c r="Z162" s="371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2" t="n">
        <v>4680115882683</v>
      </c>
      <c r="E163" s="635" t="n"/>
      <c r="F163" s="667" t="n">
        <v>0.9</v>
      </c>
      <c r="G163" s="38" t="n">
        <v>6</v>
      </c>
      <c r="H163" s="667" t="n">
        <v>5.4</v>
      </c>
      <c r="I163" s="66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9" t="n"/>
      <c r="P163" s="669" t="n"/>
      <c r="Q163" s="669" t="n"/>
      <c r="R163" s="635" t="n"/>
      <c r="S163" s="40" t="inlineStr"/>
      <c r="T163" s="40" t="inlineStr"/>
      <c r="U163" s="41" t="inlineStr">
        <is>
          <t>кг</t>
        </is>
      </c>
      <c r="V163" s="670" t="n">
        <v>0</v>
      </c>
      <c r="W163" s="67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2" t="n">
        <v>4680115882690</v>
      </c>
      <c r="E164" s="635" t="n"/>
      <c r="F164" s="667" t="n">
        <v>0.9</v>
      </c>
      <c r="G164" s="38" t="n">
        <v>6</v>
      </c>
      <c r="H164" s="667" t="n">
        <v>5.4</v>
      </c>
      <c r="I164" s="66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9" t="n"/>
      <c r="P164" s="669" t="n"/>
      <c r="Q164" s="669" t="n"/>
      <c r="R164" s="635" t="n"/>
      <c r="S164" s="40" t="inlineStr"/>
      <c r="T164" s="40" t="inlineStr"/>
      <c r="U164" s="41" t="inlineStr">
        <is>
          <t>кг</t>
        </is>
      </c>
      <c r="V164" s="670" t="n">
        <v>0</v>
      </c>
      <c r="W164" s="67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2" t="n">
        <v>4680115882669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2" t="n">
        <v>4680115882676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80" t="n"/>
      <c r="B167" s="623" t="n"/>
      <c r="C167" s="623" t="n"/>
      <c r="D167" s="623" t="n"/>
      <c r="E167" s="623" t="n"/>
      <c r="F167" s="623" t="n"/>
      <c r="G167" s="623" t="n"/>
      <c r="H167" s="623" t="n"/>
      <c r="I167" s="623" t="n"/>
      <c r="J167" s="623" t="n"/>
      <c r="K167" s="623" t="n"/>
      <c r="L167" s="623" t="n"/>
      <c r="M167" s="672" t="n"/>
      <c r="N167" s="673" t="inlineStr">
        <is>
          <t>Итого</t>
        </is>
      </c>
      <c r="O167" s="643" t="n"/>
      <c r="P167" s="643" t="n"/>
      <c r="Q167" s="643" t="n"/>
      <c r="R167" s="643" t="n"/>
      <c r="S167" s="643" t="n"/>
      <c r="T167" s="644" t="n"/>
      <c r="U167" s="43" t="inlineStr">
        <is>
          <t>кор</t>
        </is>
      </c>
      <c r="V167" s="674">
        <f>IFERROR(V163/H163,"0")+IFERROR(V164/H164,"0")+IFERROR(V165/H165,"0")+IFERROR(V166/H166,"0")</f>
        <v/>
      </c>
      <c r="W167" s="674">
        <f>IFERROR(W163/H163,"0")+IFERROR(W164/H164,"0")+IFERROR(W165/H165,"0")+IFERROR(W166/H166,"0")</f>
        <v/>
      </c>
      <c r="X167" s="674">
        <f>IFERROR(IF(X163="",0,X163),"0")+IFERROR(IF(X164="",0,X164),"0")+IFERROR(IF(X165="",0,X165),"0")+IFERROR(IF(X166="",0,X166),"0")</f>
        <v/>
      </c>
      <c r="Y167" s="675" t="n"/>
      <c r="Z167" s="675" t="n"/>
    </row>
    <row r="168">
      <c r="A168" s="623" t="n"/>
      <c r="B168" s="623" t="n"/>
      <c r="C168" s="623" t="n"/>
      <c r="D168" s="623" t="n"/>
      <c r="E168" s="623" t="n"/>
      <c r="F168" s="623" t="n"/>
      <c r="G168" s="623" t="n"/>
      <c r="H168" s="623" t="n"/>
      <c r="I168" s="623" t="n"/>
      <c r="J168" s="623" t="n"/>
      <c r="K168" s="623" t="n"/>
      <c r="L168" s="623" t="n"/>
      <c r="M168" s="672" t="n"/>
      <c r="N168" s="673" t="inlineStr">
        <is>
          <t>Итого</t>
        </is>
      </c>
      <c r="O168" s="643" t="n"/>
      <c r="P168" s="643" t="n"/>
      <c r="Q168" s="643" t="n"/>
      <c r="R168" s="643" t="n"/>
      <c r="S168" s="643" t="n"/>
      <c r="T168" s="644" t="n"/>
      <c r="U168" s="43" t="inlineStr">
        <is>
          <t>кг</t>
        </is>
      </c>
      <c r="V168" s="674">
        <f>IFERROR(SUM(V163:V166),"0")</f>
        <v/>
      </c>
      <c r="W168" s="674">
        <f>IFERROR(SUM(W163:W166),"0")</f>
        <v/>
      </c>
      <c r="X168" s="43" t="n"/>
      <c r="Y168" s="675" t="n"/>
      <c r="Z168" s="675" t="n"/>
    </row>
    <row r="169" ht="14.25" customHeight="1">
      <c r="A169" s="371" t="inlineStr">
        <is>
          <t>Сосиски</t>
        </is>
      </c>
      <c r="B169" s="623" t="n"/>
      <c r="C169" s="623" t="n"/>
      <c r="D169" s="623" t="n"/>
      <c r="E169" s="623" t="n"/>
      <c r="F169" s="623" t="n"/>
      <c r="G169" s="623" t="n"/>
      <c r="H169" s="623" t="n"/>
      <c r="I169" s="623" t="n"/>
      <c r="J169" s="623" t="n"/>
      <c r="K169" s="623" t="n"/>
      <c r="L169" s="623" t="n"/>
      <c r="M169" s="623" t="n"/>
      <c r="N169" s="623" t="n"/>
      <c r="O169" s="623" t="n"/>
      <c r="P169" s="623" t="n"/>
      <c r="Q169" s="623" t="n"/>
      <c r="R169" s="623" t="n"/>
      <c r="S169" s="623" t="n"/>
      <c r="T169" s="623" t="n"/>
      <c r="U169" s="623" t="n"/>
      <c r="V169" s="623" t="n"/>
      <c r="W169" s="623" t="n"/>
      <c r="X169" s="623" t="n"/>
      <c r="Y169" s="371" t="n"/>
      <c r="Z169" s="371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2" t="n">
        <v>4680115881556</v>
      </c>
      <c r="E170" s="635" t="n"/>
      <c r="F170" s="667" t="n">
        <v>1</v>
      </c>
      <c r="G170" s="38" t="n">
        <v>4</v>
      </c>
      <c r="H170" s="667" t="n">
        <v>4</v>
      </c>
      <c r="I170" s="667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9" t="n"/>
      <c r="P170" s="669" t="n"/>
      <c r="Q170" s="669" t="n"/>
      <c r="R170" s="635" t="n"/>
      <c r="S170" s="40" t="inlineStr"/>
      <c r="T170" s="40" t="inlineStr"/>
      <c r="U170" s="41" t="inlineStr">
        <is>
          <t>кг</t>
        </is>
      </c>
      <c r="V170" s="670" t="n">
        <v>0</v>
      </c>
      <c r="W170" s="671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2" t="n">
        <v>4680115880573</v>
      </c>
      <c r="E171" s="635" t="n"/>
      <c r="F171" s="667" t="n">
        <v>1.45</v>
      </c>
      <c r="G171" s="38" t="n">
        <v>6</v>
      </c>
      <c r="H171" s="667" t="n">
        <v>8.699999999999999</v>
      </c>
      <c r="I171" s="667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61" t="inlineStr">
        <is>
          <t>Сосиски «Сочинки» Весовой п/а ТМ «Стародворье»</t>
        </is>
      </c>
      <c r="O171" s="669" t="n"/>
      <c r="P171" s="669" t="n"/>
      <c r="Q171" s="669" t="n"/>
      <c r="R171" s="635" t="n"/>
      <c r="S171" s="40" t="inlineStr"/>
      <c r="T171" s="40" t="inlineStr"/>
      <c r="U171" s="41" t="inlineStr">
        <is>
          <t>кг</t>
        </is>
      </c>
      <c r="V171" s="670" t="n">
        <v>0</v>
      </c>
      <c r="W171" s="67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2" t="n">
        <v>4680115881594</v>
      </c>
      <c r="E172" s="635" t="n"/>
      <c r="F172" s="667" t="n">
        <v>1.35</v>
      </c>
      <c r="G172" s="38" t="n">
        <v>6</v>
      </c>
      <c r="H172" s="667" t="n">
        <v>8.1</v>
      </c>
      <c r="I172" s="667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2" t="n">
        <v>4680115881587</v>
      </c>
      <c r="E173" s="635" t="n"/>
      <c r="F173" s="667" t="n">
        <v>1</v>
      </c>
      <c r="G173" s="38" t="n">
        <v>4</v>
      </c>
      <c r="H173" s="667" t="n">
        <v>4</v>
      </c>
      <c r="I173" s="667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3" t="inlineStr">
        <is>
          <t>Сосиски «Сочинки по-баварски с сыром» вес п/а ТМ «Стародворье» 1,0 кг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2" t="n">
        <v>4680115880962</v>
      </c>
      <c r="E174" s="635" t="n"/>
      <c r="F174" s="667" t="n">
        <v>1.3</v>
      </c>
      <c r="G174" s="38" t="n">
        <v>6</v>
      </c>
      <c r="H174" s="667" t="n">
        <v>7.8</v>
      </c>
      <c r="I174" s="667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2" t="n">
        <v>4680115881617</v>
      </c>
      <c r="E175" s="635" t="n"/>
      <c r="F175" s="667" t="n">
        <v>1.35</v>
      </c>
      <c r="G175" s="38" t="n">
        <v>6</v>
      </c>
      <c r="H175" s="667" t="n">
        <v>8.1</v>
      </c>
      <c r="I175" s="667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72" t="n">
        <v>4680115881228</v>
      </c>
      <c r="E176" s="635" t="n"/>
      <c r="F176" s="667" t="n">
        <v>0.4</v>
      </c>
      <c r="G176" s="38" t="n">
        <v>6</v>
      </c>
      <c r="H176" s="667" t="n">
        <v>2.4</v>
      </c>
      <c r="I176" s="667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6" t="inlineStr">
        <is>
          <t>Сосиски «Сочинки по-баварски с сыром» Фикс.вес 0,4 П/а мгс ТМ «Стародворье»</t>
        </is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72" t="n">
        <v>4680115881037</v>
      </c>
      <c r="E177" s="635" t="n"/>
      <c r="F177" s="667" t="n">
        <v>0.84</v>
      </c>
      <c r="G177" s="38" t="n">
        <v>4</v>
      </c>
      <c r="H177" s="667" t="n">
        <v>3.36</v>
      </c>
      <c r="I177" s="667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7" t="inlineStr">
        <is>
          <t>Сосиски «Сочинки по-баварски с сыром» Фикс.вес 0,84 кг п/а мгс ТМ «Стародворье»</t>
        </is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2" t="n">
        <v>4680115881211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40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2" t="n">
        <v>4680115881020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2" t="n">
        <v>4680115882195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72" t="n">
        <v>4680115882607</v>
      </c>
      <c r="E181" s="635" t="n"/>
      <c r="F181" s="667" t="n">
        <v>0.3</v>
      </c>
      <c r="G181" s="38" t="n">
        <v>6</v>
      </c>
      <c r="H181" s="667" t="n">
        <v>1.8</v>
      </c>
      <c r="I181" s="667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72" t="n">
        <v>4680115880092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32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72" t="n">
        <v>4680115880221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72" t="n">
        <v>4680115882942</v>
      </c>
      <c r="E184" s="635" t="n"/>
      <c r="F184" s="667" t="n">
        <v>0.3</v>
      </c>
      <c r="G184" s="38" t="n">
        <v>6</v>
      </c>
      <c r="H184" s="667" t="n">
        <v>1.8</v>
      </c>
      <c r="I184" s="667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72" t="n">
        <v>4680115880504</v>
      </c>
      <c r="E185" s="635" t="n"/>
      <c r="F185" s="667" t="n">
        <v>0.4</v>
      </c>
      <c r="G185" s="38" t="n">
        <v>6</v>
      </c>
      <c r="H185" s="667" t="n">
        <v>2.4</v>
      </c>
      <c r="I185" s="667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24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72" t="n">
        <v>4680115882164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80" t="n"/>
      <c r="B187" s="623" t="n"/>
      <c r="C187" s="623" t="n"/>
      <c r="D187" s="623" t="n"/>
      <c r="E187" s="623" t="n"/>
      <c r="F187" s="623" t="n"/>
      <c r="G187" s="623" t="n"/>
      <c r="H187" s="623" t="n"/>
      <c r="I187" s="623" t="n"/>
      <c r="J187" s="623" t="n"/>
      <c r="K187" s="623" t="n"/>
      <c r="L187" s="623" t="n"/>
      <c r="M187" s="672" t="n"/>
      <c r="N187" s="673" t="inlineStr">
        <is>
          <t>Итого</t>
        </is>
      </c>
      <c r="O187" s="643" t="n"/>
      <c r="P187" s="643" t="n"/>
      <c r="Q187" s="643" t="n"/>
      <c r="R187" s="643" t="n"/>
      <c r="S187" s="643" t="n"/>
      <c r="T187" s="644" t="n"/>
      <c r="U187" s="43" t="inlineStr">
        <is>
          <t>кор</t>
        </is>
      </c>
      <c r="V187" s="67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5" t="n"/>
      <c r="Z187" s="675" t="n"/>
    </row>
    <row r="188">
      <c r="A188" s="623" t="n"/>
      <c r="B188" s="623" t="n"/>
      <c r="C188" s="623" t="n"/>
      <c r="D188" s="623" t="n"/>
      <c r="E188" s="623" t="n"/>
      <c r="F188" s="623" t="n"/>
      <c r="G188" s="623" t="n"/>
      <c r="H188" s="623" t="n"/>
      <c r="I188" s="623" t="n"/>
      <c r="J188" s="623" t="n"/>
      <c r="K188" s="623" t="n"/>
      <c r="L188" s="623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кг</t>
        </is>
      </c>
      <c r="V188" s="674">
        <f>IFERROR(SUM(V170:V186),"0")</f>
        <v/>
      </c>
      <c r="W188" s="674">
        <f>IFERROR(SUM(W170:W186),"0")</f>
        <v/>
      </c>
      <c r="X188" s="43" t="n"/>
      <c r="Y188" s="675" t="n"/>
      <c r="Z188" s="675" t="n"/>
    </row>
    <row r="189" ht="14.25" customHeight="1">
      <c r="A189" s="371" t="inlineStr">
        <is>
          <t>Сардельки</t>
        </is>
      </c>
      <c r="B189" s="623" t="n"/>
      <c r="C189" s="623" t="n"/>
      <c r="D189" s="623" t="n"/>
      <c r="E189" s="623" t="n"/>
      <c r="F189" s="623" t="n"/>
      <c r="G189" s="623" t="n"/>
      <c r="H189" s="623" t="n"/>
      <c r="I189" s="623" t="n"/>
      <c r="J189" s="623" t="n"/>
      <c r="K189" s="623" t="n"/>
      <c r="L189" s="623" t="n"/>
      <c r="M189" s="623" t="n"/>
      <c r="N189" s="623" t="n"/>
      <c r="O189" s="623" t="n"/>
      <c r="P189" s="623" t="n"/>
      <c r="Q189" s="623" t="n"/>
      <c r="R189" s="623" t="n"/>
      <c r="S189" s="623" t="n"/>
      <c r="T189" s="623" t="n"/>
      <c r="U189" s="623" t="n"/>
      <c r="V189" s="623" t="n"/>
      <c r="W189" s="623" t="n"/>
      <c r="X189" s="623" t="n"/>
      <c r="Y189" s="371" t="n"/>
      <c r="Z189" s="371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72" t="n">
        <v>4680115880801</v>
      </c>
      <c r="E190" s="635" t="n"/>
      <c r="F190" s="667" t="n">
        <v>0.4</v>
      </c>
      <c r="G190" s="38" t="n">
        <v>6</v>
      </c>
      <c r="H190" s="667" t="n">
        <v>2.4</v>
      </c>
      <c r="I190" s="66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9" t="n"/>
      <c r="P190" s="669" t="n"/>
      <c r="Q190" s="669" t="n"/>
      <c r="R190" s="635" t="n"/>
      <c r="S190" s="40" t="inlineStr"/>
      <c r="T190" s="40" t="inlineStr"/>
      <c r="U190" s="41" t="inlineStr">
        <is>
          <t>кг</t>
        </is>
      </c>
      <c r="V190" s="670" t="n">
        <v>8</v>
      </c>
      <c r="W190" s="6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72" t="n">
        <v>4680115880818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8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80" t="n"/>
      <c r="B192" s="623" t="n"/>
      <c r="C192" s="623" t="n"/>
      <c r="D192" s="623" t="n"/>
      <c r="E192" s="623" t="n"/>
      <c r="F192" s="623" t="n"/>
      <c r="G192" s="623" t="n"/>
      <c r="H192" s="623" t="n"/>
      <c r="I192" s="623" t="n"/>
      <c r="J192" s="623" t="n"/>
      <c r="K192" s="623" t="n"/>
      <c r="L192" s="623" t="n"/>
      <c r="M192" s="672" t="n"/>
      <c r="N192" s="673" t="inlineStr">
        <is>
          <t>Итого</t>
        </is>
      </c>
      <c r="O192" s="643" t="n"/>
      <c r="P192" s="643" t="n"/>
      <c r="Q192" s="643" t="n"/>
      <c r="R192" s="643" t="n"/>
      <c r="S192" s="643" t="n"/>
      <c r="T192" s="644" t="n"/>
      <c r="U192" s="43" t="inlineStr">
        <is>
          <t>кор</t>
        </is>
      </c>
      <c r="V192" s="674">
        <f>IFERROR(V190/H190,"0")+IFERROR(V191/H191,"0")</f>
        <v/>
      </c>
      <c r="W192" s="674">
        <f>IFERROR(W190/H190,"0")+IFERROR(W191/H191,"0")</f>
        <v/>
      </c>
      <c r="X192" s="674">
        <f>IFERROR(IF(X190="",0,X190),"0")+IFERROR(IF(X191="",0,X191),"0")</f>
        <v/>
      </c>
      <c r="Y192" s="675" t="n"/>
      <c r="Z192" s="675" t="n"/>
    </row>
    <row r="193">
      <c r="A193" s="623" t="n"/>
      <c r="B193" s="623" t="n"/>
      <c r="C193" s="623" t="n"/>
      <c r="D193" s="623" t="n"/>
      <c r="E193" s="623" t="n"/>
      <c r="F193" s="623" t="n"/>
      <c r="G193" s="623" t="n"/>
      <c r="H193" s="623" t="n"/>
      <c r="I193" s="623" t="n"/>
      <c r="J193" s="623" t="n"/>
      <c r="K193" s="623" t="n"/>
      <c r="L193" s="623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кг</t>
        </is>
      </c>
      <c r="V193" s="674">
        <f>IFERROR(SUM(V190:V191),"0")</f>
        <v/>
      </c>
      <c r="W193" s="674">
        <f>IFERROR(SUM(W190:W191),"0")</f>
        <v/>
      </c>
      <c r="X193" s="43" t="n"/>
      <c r="Y193" s="675" t="n"/>
      <c r="Z193" s="675" t="n"/>
    </row>
    <row r="194" ht="16.5" customHeight="1">
      <c r="A194" s="370" t="inlineStr">
        <is>
          <t>Бордо</t>
        </is>
      </c>
      <c r="B194" s="623" t="n"/>
      <c r="C194" s="623" t="n"/>
      <c r="D194" s="623" t="n"/>
      <c r="E194" s="623" t="n"/>
      <c r="F194" s="623" t="n"/>
      <c r="G194" s="623" t="n"/>
      <c r="H194" s="623" t="n"/>
      <c r="I194" s="623" t="n"/>
      <c r="J194" s="623" t="n"/>
      <c r="K194" s="623" t="n"/>
      <c r="L194" s="623" t="n"/>
      <c r="M194" s="623" t="n"/>
      <c r="N194" s="623" t="n"/>
      <c r="O194" s="623" t="n"/>
      <c r="P194" s="623" t="n"/>
      <c r="Q194" s="623" t="n"/>
      <c r="R194" s="623" t="n"/>
      <c r="S194" s="623" t="n"/>
      <c r="T194" s="623" t="n"/>
      <c r="U194" s="623" t="n"/>
      <c r="V194" s="623" t="n"/>
      <c r="W194" s="623" t="n"/>
      <c r="X194" s="623" t="n"/>
      <c r="Y194" s="370" t="n"/>
      <c r="Z194" s="370" t="n"/>
    </row>
    <row r="195" ht="14.25" customHeight="1">
      <c r="A195" s="371" t="inlineStr">
        <is>
          <t>Вареные колбасы</t>
        </is>
      </c>
      <c r="B195" s="623" t="n"/>
      <c r="C195" s="623" t="n"/>
      <c r="D195" s="623" t="n"/>
      <c r="E195" s="623" t="n"/>
      <c r="F195" s="623" t="n"/>
      <c r="G195" s="623" t="n"/>
      <c r="H195" s="623" t="n"/>
      <c r="I195" s="623" t="n"/>
      <c r="J195" s="623" t="n"/>
      <c r="K195" s="623" t="n"/>
      <c r="L195" s="623" t="n"/>
      <c r="M195" s="623" t="n"/>
      <c r="N195" s="623" t="n"/>
      <c r="O195" s="623" t="n"/>
      <c r="P195" s="623" t="n"/>
      <c r="Q195" s="623" t="n"/>
      <c r="R195" s="623" t="n"/>
      <c r="S195" s="623" t="n"/>
      <c r="T195" s="623" t="n"/>
      <c r="U195" s="623" t="n"/>
      <c r="V195" s="623" t="n"/>
      <c r="W195" s="623" t="n"/>
      <c r="X195" s="623" t="n"/>
      <c r="Y195" s="371" t="n"/>
      <c r="Z195" s="371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72" t="n">
        <v>4607091387445</v>
      </c>
      <c r="E196" s="635" t="n"/>
      <c r="F196" s="667" t="n">
        <v>0.9</v>
      </c>
      <c r="G196" s="38" t="n">
        <v>10</v>
      </c>
      <c r="H196" s="667" t="n">
        <v>9</v>
      </c>
      <c r="I196" s="667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9" t="n"/>
      <c r="P196" s="669" t="n"/>
      <c r="Q196" s="669" t="n"/>
      <c r="R196" s="635" t="n"/>
      <c r="S196" s="40" t="inlineStr"/>
      <c r="T196" s="40" t="inlineStr"/>
      <c r="U196" s="41" t="inlineStr">
        <is>
          <t>кг</t>
        </is>
      </c>
      <c r="V196" s="670" t="n">
        <v>0</v>
      </c>
      <c r="W196" s="671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72" t="n">
        <v>4607091386004</v>
      </c>
      <c r="E197" s="635" t="n"/>
      <c r="F197" s="667" t="n">
        <v>1.35</v>
      </c>
      <c r="G197" s="38" t="n">
        <v>8</v>
      </c>
      <c r="H197" s="667" t="n">
        <v>10.8</v>
      </c>
      <c r="I197" s="667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72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72" t="n">
        <v>4607091386073</v>
      </c>
      <c r="E199" s="635" t="n"/>
      <c r="F199" s="667" t="n">
        <v>0.9</v>
      </c>
      <c r="G199" s="38" t="n">
        <v>10</v>
      </c>
      <c r="H199" s="667" t="n">
        <v>9</v>
      </c>
      <c r="I199" s="667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2" t="n">
        <v>4607091387322</v>
      </c>
      <c r="E200" s="635" t="n"/>
      <c r="F200" s="667" t="n">
        <v>1.35</v>
      </c>
      <c r="G200" s="38" t="n">
        <v>8</v>
      </c>
      <c r="H200" s="667" t="n">
        <v>10.8</v>
      </c>
      <c r="I200" s="667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72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72" t="n">
        <v>4607091387377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72" t="n">
        <v>4607091387353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72" t="n">
        <v>4607091386011</v>
      </c>
      <c r="E204" s="635" t="n"/>
      <c r="F204" s="667" t="n">
        <v>0.5</v>
      </c>
      <c r="G204" s="38" t="n">
        <v>10</v>
      </c>
      <c r="H204" s="667" t="n">
        <v>5</v>
      </c>
      <c r="I204" s="667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15</v>
      </c>
      <c r="W204" s="671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72" t="n">
        <v>4607091387308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72" t="n">
        <v>4607091387339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72" t="n">
        <v>4680115882638</v>
      </c>
      <c r="E207" s="635" t="n"/>
      <c r="F207" s="667" t="n">
        <v>0.4</v>
      </c>
      <c r="G207" s="38" t="n">
        <v>10</v>
      </c>
      <c r="H207" s="667" t="n">
        <v>4</v>
      </c>
      <c r="I207" s="6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72" t="n">
        <v>4680115881938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72" t="n">
        <v>4607091387346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72" t="n">
        <v>4607091389807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80" t="n"/>
      <c r="B211" s="623" t="n"/>
      <c r="C211" s="623" t="n"/>
      <c r="D211" s="623" t="n"/>
      <c r="E211" s="623" t="n"/>
      <c r="F211" s="623" t="n"/>
      <c r="G211" s="623" t="n"/>
      <c r="H211" s="623" t="n"/>
      <c r="I211" s="623" t="n"/>
      <c r="J211" s="623" t="n"/>
      <c r="K211" s="623" t="n"/>
      <c r="L211" s="623" t="n"/>
      <c r="M211" s="672" t="n"/>
      <c r="N211" s="673" t="inlineStr">
        <is>
          <t>Итого</t>
        </is>
      </c>
      <c r="O211" s="643" t="n"/>
      <c r="P211" s="643" t="n"/>
      <c r="Q211" s="643" t="n"/>
      <c r="R211" s="643" t="n"/>
      <c r="S211" s="643" t="n"/>
      <c r="T211" s="644" t="n"/>
      <c r="U211" s="43" t="inlineStr">
        <is>
          <t>кор</t>
        </is>
      </c>
      <c r="V211" s="67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5" t="n"/>
      <c r="Z211" s="675" t="n"/>
    </row>
    <row r="212">
      <c r="A212" s="623" t="n"/>
      <c r="B212" s="623" t="n"/>
      <c r="C212" s="623" t="n"/>
      <c r="D212" s="623" t="n"/>
      <c r="E212" s="623" t="n"/>
      <c r="F212" s="623" t="n"/>
      <c r="G212" s="623" t="n"/>
      <c r="H212" s="623" t="n"/>
      <c r="I212" s="623" t="n"/>
      <c r="J212" s="623" t="n"/>
      <c r="K212" s="623" t="n"/>
      <c r="L212" s="623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кг</t>
        </is>
      </c>
      <c r="V212" s="674">
        <f>IFERROR(SUM(V196:V210),"0")</f>
        <v/>
      </c>
      <c r="W212" s="674">
        <f>IFERROR(SUM(W196:W210),"0")</f>
        <v/>
      </c>
      <c r="X212" s="43" t="n"/>
      <c r="Y212" s="675" t="n"/>
      <c r="Z212" s="675" t="n"/>
    </row>
    <row r="213" ht="14.25" customHeight="1">
      <c r="A213" s="371" t="inlineStr">
        <is>
          <t>Ветчины</t>
        </is>
      </c>
      <c r="B213" s="623" t="n"/>
      <c r="C213" s="623" t="n"/>
      <c r="D213" s="623" t="n"/>
      <c r="E213" s="623" t="n"/>
      <c r="F213" s="623" t="n"/>
      <c r="G213" s="623" t="n"/>
      <c r="H213" s="623" t="n"/>
      <c r="I213" s="623" t="n"/>
      <c r="J213" s="623" t="n"/>
      <c r="K213" s="623" t="n"/>
      <c r="L213" s="623" t="n"/>
      <c r="M213" s="623" t="n"/>
      <c r="N213" s="623" t="n"/>
      <c r="O213" s="623" t="n"/>
      <c r="P213" s="623" t="n"/>
      <c r="Q213" s="623" t="n"/>
      <c r="R213" s="623" t="n"/>
      <c r="S213" s="623" t="n"/>
      <c r="T213" s="623" t="n"/>
      <c r="U213" s="623" t="n"/>
      <c r="V213" s="623" t="n"/>
      <c r="W213" s="623" t="n"/>
      <c r="X213" s="623" t="n"/>
      <c r="Y213" s="371" t="n"/>
      <c r="Z213" s="371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72" t="n">
        <v>4680115881914</v>
      </c>
      <c r="E214" s="635" t="n"/>
      <c r="F214" s="667" t="n">
        <v>0.4</v>
      </c>
      <c r="G214" s="38" t="n">
        <v>10</v>
      </c>
      <c r="H214" s="667" t="n">
        <v>4</v>
      </c>
      <c r="I214" s="66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9" t="n"/>
      <c r="P214" s="669" t="n"/>
      <c r="Q214" s="669" t="n"/>
      <c r="R214" s="635" t="n"/>
      <c r="S214" s="40" t="inlineStr"/>
      <c r="T214" s="40" t="inlineStr"/>
      <c r="U214" s="41" t="inlineStr">
        <is>
          <t>кг</t>
        </is>
      </c>
      <c r="V214" s="670" t="n">
        <v>0</v>
      </c>
      <c r="W214" s="67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80" t="n"/>
      <c r="B215" s="623" t="n"/>
      <c r="C215" s="623" t="n"/>
      <c r="D215" s="623" t="n"/>
      <c r="E215" s="623" t="n"/>
      <c r="F215" s="623" t="n"/>
      <c r="G215" s="623" t="n"/>
      <c r="H215" s="623" t="n"/>
      <c r="I215" s="623" t="n"/>
      <c r="J215" s="623" t="n"/>
      <c r="K215" s="623" t="n"/>
      <c r="L215" s="623" t="n"/>
      <c r="M215" s="672" t="n"/>
      <c r="N215" s="673" t="inlineStr">
        <is>
          <t>Итого</t>
        </is>
      </c>
      <c r="O215" s="643" t="n"/>
      <c r="P215" s="643" t="n"/>
      <c r="Q215" s="643" t="n"/>
      <c r="R215" s="643" t="n"/>
      <c r="S215" s="643" t="n"/>
      <c r="T215" s="644" t="n"/>
      <c r="U215" s="43" t="inlineStr">
        <is>
          <t>кор</t>
        </is>
      </c>
      <c r="V215" s="674">
        <f>IFERROR(V214/H214,"0")</f>
        <v/>
      </c>
      <c r="W215" s="674">
        <f>IFERROR(W214/H214,"0")</f>
        <v/>
      </c>
      <c r="X215" s="674">
        <f>IFERROR(IF(X214="",0,X214),"0")</f>
        <v/>
      </c>
      <c r="Y215" s="675" t="n"/>
      <c r="Z215" s="675" t="n"/>
    </row>
    <row r="216">
      <c r="A216" s="623" t="n"/>
      <c r="B216" s="623" t="n"/>
      <c r="C216" s="623" t="n"/>
      <c r="D216" s="623" t="n"/>
      <c r="E216" s="623" t="n"/>
      <c r="F216" s="623" t="n"/>
      <c r="G216" s="623" t="n"/>
      <c r="H216" s="623" t="n"/>
      <c r="I216" s="623" t="n"/>
      <c r="J216" s="623" t="n"/>
      <c r="K216" s="623" t="n"/>
      <c r="L216" s="623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кг</t>
        </is>
      </c>
      <c r="V216" s="674">
        <f>IFERROR(SUM(V214:V214),"0")</f>
        <v/>
      </c>
      <c r="W216" s="674">
        <f>IFERROR(SUM(W214:W214),"0")</f>
        <v/>
      </c>
      <c r="X216" s="43" t="n"/>
      <c r="Y216" s="675" t="n"/>
      <c r="Z216" s="675" t="n"/>
    </row>
    <row r="217" ht="14.25" customHeight="1">
      <c r="A217" s="371" t="inlineStr">
        <is>
          <t>Копченые колбасы</t>
        </is>
      </c>
      <c r="B217" s="623" t="n"/>
      <c r="C217" s="623" t="n"/>
      <c r="D217" s="623" t="n"/>
      <c r="E217" s="623" t="n"/>
      <c r="F217" s="623" t="n"/>
      <c r="G217" s="623" t="n"/>
      <c r="H217" s="623" t="n"/>
      <c r="I217" s="623" t="n"/>
      <c r="J217" s="623" t="n"/>
      <c r="K217" s="623" t="n"/>
      <c r="L217" s="623" t="n"/>
      <c r="M217" s="623" t="n"/>
      <c r="N217" s="623" t="n"/>
      <c r="O217" s="623" t="n"/>
      <c r="P217" s="623" t="n"/>
      <c r="Q217" s="623" t="n"/>
      <c r="R217" s="623" t="n"/>
      <c r="S217" s="623" t="n"/>
      <c r="T217" s="623" t="n"/>
      <c r="U217" s="623" t="n"/>
      <c r="V217" s="623" t="n"/>
      <c r="W217" s="623" t="n"/>
      <c r="X217" s="623" t="n"/>
      <c r="Y217" s="371" t="n"/>
      <c r="Z217" s="371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72" t="n">
        <v>4607091387193</v>
      </c>
      <c r="E218" s="635" t="n"/>
      <c r="F218" s="667" t="n">
        <v>0.7</v>
      </c>
      <c r="G218" s="38" t="n">
        <v>6</v>
      </c>
      <c r="H218" s="667" t="n">
        <v>4.2</v>
      </c>
      <c r="I218" s="667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9" t="n"/>
      <c r="P218" s="669" t="n"/>
      <c r="Q218" s="669" t="n"/>
      <c r="R218" s="635" t="n"/>
      <c r="S218" s="40" t="inlineStr"/>
      <c r="T218" s="40" t="inlineStr"/>
      <c r="U218" s="41" t="inlineStr">
        <is>
          <t>кг</t>
        </is>
      </c>
      <c r="V218" s="670" t="n">
        <v>0</v>
      </c>
      <c r="W218" s="671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72" t="n">
        <v>4607091387230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200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72" t="n">
        <v>4607091387285</v>
      </c>
      <c r="E220" s="635" t="n"/>
      <c r="F220" s="667" t="n">
        <v>0.35</v>
      </c>
      <c r="G220" s="38" t="n">
        <v>6</v>
      </c>
      <c r="H220" s="667" t="n">
        <v>2.1</v>
      </c>
      <c r="I220" s="667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44</v>
      </c>
      <c r="W220" s="671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72" t="n">
        <v>4607091389845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49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80" t="n"/>
      <c r="B222" s="623" t="n"/>
      <c r="C222" s="623" t="n"/>
      <c r="D222" s="623" t="n"/>
      <c r="E222" s="623" t="n"/>
      <c r="F222" s="623" t="n"/>
      <c r="G222" s="623" t="n"/>
      <c r="H222" s="623" t="n"/>
      <c r="I222" s="623" t="n"/>
      <c r="J222" s="623" t="n"/>
      <c r="K222" s="623" t="n"/>
      <c r="L222" s="623" t="n"/>
      <c r="M222" s="672" t="n"/>
      <c r="N222" s="673" t="inlineStr">
        <is>
          <t>Итого</t>
        </is>
      </c>
      <c r="O222" s="643" t="n"/>
      <c r="P222" s="643" t="n"/>
      <c r="Q222" s="643" t="n"/>
      <c r="R222" s="643" t="n"/>
      <c r="S222" s="643" t="n"/>
      <c r="T222" s="644" t="n"/>
      <c r="U222" s="43" t="inlineStr">
        <is>
          <t>кор</t>
        </is>
      </c>
      <c r="V222" s="674">
        <f>IFERROR(V218/H218,"0")+IFERROR(V219/H219,"0")+IFERROR(V220/H220,"0")+IFERROR(V221/H221,"0")</f>
        <v/>
      </c>
      <c r="W222" s="674">
        <f>IFERROR(W218/H218,"0")+IFERROR(W219/H219,"0")+IFERROR(W220/H220,"0")+IFERROR(W221/H221,"0")</f>
        <v/>
      </c>
      <c r="X222" s="674">
        <f>IFERROR(IF(X218="",0,X218),"0")+IFERROR(IF(X219="",0,X219),"0")+IFERROR(IF(X220="",0,X220),"0")+IFERROR(IF(X221="",0,X221),"0")</f>
        <v/>
      </c>
      <c r="Y222" s="675" t="n"/>
      <c r="Z222" s="675" t="n"/>
    </row>
    <row r="223">
      <c r="A223" s="623" t="n"/>
      <c r="B223" s="623" t="n"/>
      <c r="C223" s="623" t="n"/>
      <c r="D223" s="623" t="n"/>
      <c r="E223" s="623" t="n"/>
      <c r="F223" s="623" t="n"/>
      <c r="G223" s="623" t="n"/>
      <c r="H223" s="623" t="n"/>
      <c r="I223" s="623" t="n"/>
      <c r="J223" s="623" t="n"/>
      <c r="K223" s="623" t="n"/>
      <c r="L223" s="623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кг</t>
        </is>
      </c>
      <c r="V223" s="674">
        <f>IFERROR(SUM(V218:V221),"0")</f>
        <v/>
      </c>
      <c r="W223" s="674">
        <f>IFERROR(SUM(W218:W221),"0")</f>
        <v/>
      </c>
      <c r="X223" s="43" t="n"/>
      <c r="Y223" s="675" t="n"/>
      <c r="Z223" s="675" t="n"/>
    </row>
    <row r="224" ht="14.25" customHeight="1">
      <c r="A224" s="371" t="inlineStr">
        <is>
          <t>Сосиски</t>
        </is>
      </c>
      <c r="B224" s="623" t="n"/>
      <c r="C224" s="623" t="n"/>
      <c r="D224" s="623" t="n"/>
      <c r="E224" s="623" t="n"/>
      <c r="F224" s="623" t="n"/>
      <c r="G224" s="623" t="n"/>
      <c r="H224" s="623" t="n"/>
      <c r="I224" s="623" t="n"/>
      <c r="J224" s="623" t="n"/>
      <c r="K224" s="623" t="n"/>
      <c r="L224" s="623" t="n"/>
      <c r="M224" s="623" t="n"/>
      <c r="N224" s="623" t="n"/>
      <c r="O224" s="623" t="n"/>
      <c r="P224" s="623" t="n"/>
      <c r="Q224" s="623" t="n"/>
      <c r="R224" s="623" t="n"/>
      <c r="S224" s="623" t="n"/>
      <c r="T224" s="623" t="n"/>
      <c r="U224" s="623" t="n"/>
      <c r="V224" s="623" t="n"/>
      <c r="W224" s="623" t="n"/>
      <c r="X224" s="623" t="n"/>
      <c r="Y224" s="371" t="n"/>
      <c r="Z224" s="371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72" t="n">
        <v>4607091387766</v>
      </c>
      <c r="E225" s="635" t="n"/>
      <c r="F225" s="667" t="n">
        <v>1.35</v>
      </c>
      <c r="G225" s="38" t="n">
        <v>6</v>
      </c>
      <c r="H225" s="667" t="n">
        <v>8.1</v>
      </c>
      <c r="I225" s="667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9" t="n"/>
      <c r="P225" s="669" t="n"/>
      <c r="Q225" s="669" t="n"/>
      <c r="R225" s="635" t="n"/>
      <c r="S225" s="40" t="inlineStr"/>
      <c r="T225" s="40" t="inlineStr"/>
      <c r="U225" s="41" t="inlineStr">
        <is>
          <t>кг</t>
        </is>
      </c>
      <c r="V225" s="670" t="n">
        <v>218</v>
      </c>
      <c r="W225" s="671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72" t="n">
        <v>4607091387957</v>
      </c>
      <c r="E226" s="635" t="n"/>
      <c r="F226" s="667" t="n">
        <v>1.3</v>
      </c>
      <c r="G226" s="38" t="n">
        <v>6</v>
      </c>
      <c r="H226" s="667" t="n">
        <v>7.8</v>
      </c>
      <c r="I226" s="667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72" t="n">
        <v>4607091387964</v>
      </c>
      <c r="E227" s="635" t="n"/>
      <c r="F227" s="667" t="n">
        <v>1.35</v>
      </c>
      <c r="G227" s="38" t="n">
        <v>6</v>
      </c>
      <c r="H227" s="667" t="n">
        <v>8.1</v>
      </c>
      <c r="I227" s="667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2" t="n">
        <v>4607091381672</v>
      </c>
      <c r="E228" s="635" t="n"/>
      <c r="F228" s="667" t="n">
        <v>0.6</v>
      </c>
      <c r="G228" s="38" t="n">
        <v>6</v>
      </c>
      <c r="H228" s="667" t="n">
        <v>3.6</v>
      </c>
      <c r="I228" s="667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128</v>
      </c>
      <c r="W228" s="671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2" t="n">
        <v>4607091387537</v>
      </c>
      <c r="E229" s="635" t="n"/>
      <c r="F229" s="667" t="n">
        <v>0.45</v>
      </c>
      <c r="G229" s="38" t="n">
        <v>6</v>
      </c>
      <c r="H229" s="667" t="n">
        <v>2.7</v>
      </c>
      <c r="I229" s="667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2" t="n">
        <v>4607091387513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2" t="n">
        <v>4680115880511</v>
      </c>
      <c r="E231" s="635" t="n"/>
      <c r="F231" s="667" t="n">
        <v>0.33</v>
      </c>
      <c r="G231" s="38" t="n">
        <v>6</v>
      </c>
      <c r="H231" s="667" t="n">
        <v>1.98</v>
      </c>
      <c r="I231" s="667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80" t="n"/>
      <c r="B232" s="623" t="n"/>
      <c r="C232" s="623" t="n"/>
      <c r="D232" s="623" t="n"/>
      <c r="E232" s="623" t="n"/>
      <c r="F232" s="623" t="n"/>
      <c r="G232" s="623" t="n"/>
      <c r="H232" s="623" t="n"/>
      <c r="I232" s="623" t="n"/>
      <c r="J232" s="623" t="n"/>
      <c r="K232" s="623" t="n"/>
      <c r="L232" s="623" t="n"/>
      <c r="M232" s="672" t="n"/>
      <c r="N232" s="673" t="inlineStr">
        <is>
          <t>Итого</t>
        </is>
      </c>
      <c r="O232" s="643" t="n"/>
      <c r="P232" s="643" t="n"/>
      <c r="Q232" s="643" t="n"/>
      <c r="R232" s="643" t="n"/>
      <c r="S232" s="643" t="n"/>
      <c r="T232" s="644" t="n"/>
      <c r="U232" s="43" t="inlineStr">
        <is>
          <t>кор</t>
        </is>
      </c>
      <c r="V232" s="674">
        <f>IFERROR(V225/H225,"0")+IFERROR(V226/H226,"0")+IFERROR(V227/H227,"0")+IFERROR(V228/H228,"0")+IFERROR(V229/H229,"0")+IFERROR(V230/H230,"0")+IFERROR(V231/H231,"0")</f>
        <v/>
      </c>
      <c r="W232" s="674">
        <f>IFERROR(W225/H225,"0")+IFERROR(W226/H226,"0")+IFERROR(W227/H227,"0")+IFERROR(W228/H228,"0")+IFERROR(W229/H229,"0")+IFERROR(W230/H230,"0")+IFERROR(W231/H231,"0")</f>
        <v/>
      </c>
      <c r="X232" s="674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5" t="n"/>
      <c r="Z232" s="675" t="n"/>
    </row>
    <row r="233">
      <c r="A233" s="623" t="n"/>
      <c r="B233" s="623" t="n"/>
      <c r="C233" s="623" t="n"/>
      <c r="D233" s="623" t="n"/>
      <c r="E233" s="623" t="n"/>
      <c r="F233" s="623" t="n"/>
      <c r="G233" s="623" t="n"/>
      <c r="H233" s="623" t="n"/>
      <c r="I233" s="623" t="n"/>
      <c r="J233" s="623" t="n"/>
      <c r="K233" s="623" t="n"/>
      <c r="L233" s="623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кг</t>
        </is>
      </c>
      <c r="V233" s="674">
        <f>IFERROR(SUM(V225:V231),"0")</f>
        <v/>
      </c>
      <c r="W233" s="674">
        <f>IFERROR(SUM(W225:W231),"0")</f>
        <v/>
      </c>
      <c r="X233" s="43" t="n"/>
      <c r="Y233" s="675" t="n"/>
      <c r="Z233" s="675" t="n"/>
    </row>
    <row r="234" ht="14.25" customHeight="1">
      <c r="A234" s="371" t="inlineStr">
        <is>
          <t>Сардельки</t>
        </is>
      </c>
      <c r="B234" s="623" t="n"/>
      <c r="C234" s="623" t="n"/>
      <c r="D234" s="623" t="n"/>
      <c r="E234" s="623" t="n"/>
      <c r="F234" s="623" t="n"/>
      <c r="G234" s="623" t="n"/>
      <c r="H234" s="623" t="n"/>
      <c r="I234" s="623" t="n"/>
      <c r="J234" s="623" t="n"/>
      <c r="K234" s="623" t="n"/>
      <c r="L234" s="623" t="n"/>
      <c r="M234" s="623" t="n"/>
      <c r="N234" s="623" t="n"/>
      <c r="O234" s="623" t="n"/>
      <c r="P234" s="623" t="n"/>
      <c r="Q234" s="623" t="n"/>
      <c r="R234" s="623" t="n"/>
      <c r="S234" s="623" t="n"/>
      <c r="T234" s="623" t="n"/>
      <c r="U234" s="623" t="n"/>
      <c r="V234" s="623" t="n"/>
      <c r="W234" s="623" t="n"/>
      <c r="X234" s="623" t="n"/>
      <c r="Y234" s="371" t="n"/>
      <c r="Z234" s="371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2" t="n">
        <v>4607091380880</v>
      </c>
      <c r="E235" s="635" t="n"/>
      <c r="F235" s="667" t="n">
        <v>1.4</v>
      </c>
      <c r="G235" s="38" t="n">
        <v>6</v>
      </c>
      <c r="H235" s="667" t="n">
        <v>8.4</v>
      </c>
      <c r="I235" s="667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9" t="n"/>
      <c r="P235" s="669" t="n"/>
      <c r="Q235" s="669" t="n"/>
      <c r="R235" s="635" t="n"/>
      <c r="S235" s="40" t="inlineStr"/>
      <c r="T235" s="40" t="inlineStr"/>
      <c r="U235" s="41" t="inlineStr">
        <is>
          <t>кг</t>
        </is>
      </c>
      <c r="V235" s="670" t="n">
        <v>0</v>
      </c>
      <c r="W235" s="67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2" t="n">
        <v>4607091384482</v>
      </c>
      <c r="E236" s="635" t="n"/>
      <c r="F236" s="667" t="n">
        <v>1.3</v>
      </c>
      <c r="G236" s="38" t="n">
        <v>6</v>
      </c>
      <c r="H236" s="667" t="n">
        <v>7.8</v>
      </c>
      <c r="I236" s="66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2" t="n">
        <v>4607091380897</v>
      </c>
      <c r="E237" s="635" t="n"/>
      <c r="F237" s="667" t="n">
        <v>1.4</v>
      </c>
      <c r="G237" s="38" t="n">
        <v>6</v>
      </c>
      <c r="H237" s="667" t="n">
        <v>8.4</v>
      </c>
      <c r="I237" s="667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80" t="n"/>
      <c r="B238" s="623" t="n"/>
      <c r="C238" s="623" t="n"/>
      <c r="D238" s="623" t="n"/>
      <c r="E238" s="623" t="n"/>
      <c r="F238" s="623" t="n"/>
      <c r="G238" s="623" t="n"/>
      <c r="H238" s="623" t="n"/>
      <c r="I238" s="623" t="n"/>
      <c r="J238" s="623" t="n"/>
      <c r="K238" s="623" t="n"/>
      <c r="L238" s="623" t="n"/>
      <c r="M238" s="672" t="n"/>
      <c r="N238" s="673" t="inlineStr">
        <is>
          <t>Итого</t>
        </is>
      </c>
      <c r="O238" s="643" t="n"/>
      <c r="P238" s="643" t="n"/>
      <c r="Q238" s="643" t="n"/>
      <c r="R238" s="643" t="n"/>
      <c r="S238" s="643" t="n"/>
      <c r="T238" s="644" t="n"/>
      <c r="U238" s="43" t="inlineStr">
        <is>
          <t>кор</t>
        </is>
      </c>
      <c r="V238" s="674">
        <f>IFERROR(V235/H235,"0")+IFERROR(V236/H236,"0")+IFERROR(V237/H237,"0")</f>
        <v/>
      </c>
      <c r="W238" s="674">
        <f>IFERROR(W235/H235,"0")+IFERROR(W236/H236,"0")+IFERROR(W237/H237,"0")</f>
        <v/>
      </c>
      <c r="X238" s="674">
        <f>IFERROR(IF(X235="",0,X235),"0")+IFERROR(IF(X236="",0,X236),"0")+IFERROR(IF(X237="",0,X237),"0")</f>
        <v/>
      </c>
      <c r="Y238" s="675" t="n"/>
      <c r="Z238" s="675" t="n"/>
    </row>
    <row r="239">
      <c r="A239" s="623" t="n"/>
      <c r="B239" s="623" t="n"/>
      <c r="C239" s="623" t="n"/>
      <c r="D239" s="623" t="n"/>
      <c r="E239" s="623" t="n"/>
      <c r="F239" s="623" t="n"/>
      <c r="G239" s="623" t="n"/>
      <c r="H239" s="623" t="n"/>
      <c r="I239" s="623" t="n"/>
      <c r="J239" s="623" t="n"/>
      <c r="K239" s="623" t="n"/>
      <c r="L239" s="623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кг</t>
        </is>
      </c>
      <c r="V239" s="674">
        <f>IFERROR(SUM(V235:V237),"0")</f>
        <v/>
      </c>
      <c r="W239" s="674">
        <f>IFERROR(SUM(W235:W237),"0")</f>
        <v/>
      </c>
      <c r="X239" s="43" t="n"/>
      <c r="Y239" s="675" t="n"/>
      <c r="Z239" s="675" t="n"/>
    </row>
    <row r="240" ht="14.25" customHeight="1">
      <c r="A240" s="371" t="inlineStr">
        <is>
          <t>Сырокопченые колбасы</t>
        </is>
      </c>
      <c r="B240" s="623" t="n"/>
      <c r="C240" s="623" t="n"/>
      <c r="D240" s="623" t="n"/>
      <c r="E240" s="623" t="n"/>
      <c r="F240" s="623" t="n"/>
      <c r="G240" s="623" t="n"/>
      <c r="H240" s="623" t="n"/>
      <c r="I240" s="623" t="n"/>
      <c r="J240" s="623" t="n"/>
      <c r="K240" s="623" t="n"/>
      <c r="L240" s="623" t="n"/>
      <c r="M240" s="623" t="n"/>
      <c r="N240" s="623" t="n"/>
      <c r="O240" s="623" t="n"/>
      <c r="P240" s="623" t="n"/>
      <c r="Q240" s="623" t="n"/>
      <c r="R240" s="623" t="n"/>
      <c r="S240" s="623" t="n"/>
      <c r="T240" s="623" t="n"/>
      <c r="U240" s="623" t="n"/>
      <c r="V240" s="623" t="n"/>
      <c r="W240" s="623" t="n"/>
      <c r="X240" s="623" t="n"/>
      <c r="Y240" s="371" t="n"/>
      <c r="Z240" s="371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2" t="n">
        <v>4607091388374</v>
      </c>
      <c r="E241" s="635" t="n"/>
      <c r="F241" s="667" t="n">
        <v>0.38</v>
      </c>
      <c r="G241" s="38" t="n">
        <v>8</v>
      </c>
      <c r="H241" s="667" t="n">
        <v>3.04</v>
      </c>
      <c r="I241" s="667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9" t="inlineStr">
        <is>
          <t>С/к колбасы Княжеская Бордо Весовые б/о терм/п Стародворье</t>
        </is>
      </c>
      <c r="O241" s="669" t="n"/>
      <c r="P241" s="669" t="n"/>
      <c r="Q241" s="669" t="n"/>
      <c r="R241" s="635" t="n"/>
      <c r="S241" s="40" t="inlineStr"/>
      <c r="T241" s="40" t="inlineStr"/>
      <c r="U241" s="41" t="inlineStr">
        <is>
          <t>кг</t>
        </is>
      </c>
      <c r="V241" s="670" t="n">
        <v>0</v>
      </c>
      <c r="W241" s="67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2" t="n">
        <v>4607091388381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Салями Охотничья Бордо Весовые б/о терм/п 180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2" t="n">
        <v>4607091388404</v>
      </c>
      <c r="E243" s="635" t="n"/>
      <c r="F243" s="667" t="n">
        <v>0.17</v>
      </c>
      <c r="G243" s="38" t="n">
        <v>15</v>
      </c>
      <c r="H243" s="667" t="n">
        <v>2.55</v>
      </c>
      <c r="I243" s="667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9" t="n"/>
      <c r="P243" s="669" t="n"/>
      <c r="Q243" s="669" t="n"/>
      <c r="R243" s="635" t="n"/>
      <c r="S243" s="40" t="inlineStr"/>
      <c r="T243" s="40" t="inlineStr">
        <is>
          <t>15.11.2023</t>
        </is>
      </c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P003319</t>
        </is>
      </c>
      <c r="C244" s="37" t="n">
        <v>4301032040</v>
      </c>
      <c r="D244" s="372" t="n">
        <v>4680115881860</v>
      </c>
      <c r="E244" s="635" t="n"/>
      <c r="F244" s="667" t="n">
        <v>0.17</v>
      </c>
      <c r="G244" s="38" t="n">
        <v>10</v>
      </c>
      <c r="H244" s="667" t="n">
        <v>1.7</v>
      </c>
      <c r="I244" s="667" t="n">
        <v>1.9</v>
      </c>
      <c r="J244" s="38" t="n">
        <v>234</v>
      </c>
      <c r="K244" s="38" t="inlineStr">
        <is>
          <t>18</t>
        </is>
      </c>
      <c r="L244" s="39" t="inlineStr">
        <is>
          <t>ДУБ</t>
        </is>
      </c>
      <c r="M244" s="38" t="n">
        <v>120</v>
      </c>
      <c r="N244" s="812" t="inlineStr">
        <is>
          <t>С/к колбасы «Швейцарская» Фикс.вес 0,17 Фиброуз терм/п ТМ «Стародворье»</t>
        </is>
      </c>
      <c r="O244" s="669" t="n"/>
      <c r="P244" s="669" t="n"/>
      <c r="Q244" s="669" t="n"/>
      <c r="R244" s="635" t="n"/>
      <c r="S244" s="40" t="inlineStr">
        <is>
          <t>16.11.2023</t>
        </is>
      </c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80" t="n"/>
      <c r="B245" s="623" t="n"/>
      <c r="C245" s="623" t="n"/>
      <c r="D245" s="623" t="n"/>
      <c r="E245" s="623" t="n"/>
      <c r="F245" s="623" t="n"/>
      <c r="G245" s="623" t="n"/>
      <c r="H245" s="623" t="n"/>
      <c r="I245" s="623" t="n"/>
      <c r="J245" s="623" t="n"/>
      <c r="K245" s="623" t="n"/>
      <c r="L245" s="623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IFERROR(V241/H241,"0")+IFERROR(V242/H242,"0")+IFERROR(V243/H243,"0")+IFERROR(V244/H244,"0")</f>
        <v/>
      </c>
      <c r="W245" s="674">
        <f>IFERROR(W241/H241,"0")+IFERROR(W242/H242,"0")+IFERROR(W243/H243,"0")+IFERROR(W244/H244,"0")</f>
        <v/>
      </c>
      <c r="X245" s="674">
        <f>IFERROR(IF(X241="",0,X241),"0")+IFERROR(IF(X242="",0,X242),"0")+IFERROR(IF(X243="",0,X243),"0")+IFERROR(IF(X244="",0,X244),"0")</f>
        <v/>
      </c>
      <c r="Y245" s="675" t="n"/>
      <c r="Z245" s="675" t="n"/>
    </row>
    <row r="246">
      <c r="A246" s="623" t="n"/>
      <c r="B246" s="623" t="n"/>
      <c r="C246" s="623" t="n"/>
      <c r="D246" s="623" t="n"/>
      <c r="E246" s="623" t="n"/>
      <c r="F246" s="623" t="n"/>
      <c r="G246" s="623" t="n"/>
      <c r="H246" s="623" t="n"/>
      <c r="I246" s="623" t="n"/>
      <c r="J246" s="623" t="n"/>
      <c r="K246" s="623" t="n"/>
      <c r="L246" s="623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IFERROR(SUM(V241:V244),"0")</f>
        <v/>
      </c>
      <c r="W246" s="674">
        <f>IFERROR(SUM(W241:W244),"0")</f>
        <v/>
      </c>
      <c r="X246" s="43" t="n"/>
      <c r="Y246" s="675" t="n"/>
      <c r="Z246" s="675" t="n"/>
    </row>
    <row r="247" ht="14.25" customHeight="1">
      <c r="A247" s="371" t="inlineStr">
        <is>
          <t>Паштеты</t>
        </is>
      </c>
      <c r="B247" s="623" t="n"/>
      <c r="C247" s="623" t="n"/>
      <c r="D247" s="623" t="n"/>
      <c r="E247" s="623" t="n"/>
      <c r="F247" s="623" t="n"/>
      <c r="G247" s="623" t="n"/>
      <c r="H247" s="623" t="n"/>
      <c r="I247" s="623" t="n"/>
      <c r="J247" s="623" t="n"/>
      <c r="K247" s="623" t="n"/>
      <c r="L247" s="623" t="n"/>
      <c r="M247" s="623" t="n"/>
      <c r="N247" s="623" t="n"/>
      <c r="O247" s="623" t="n"/>
      <c r="P247" s="623" t="n"/>
      <c r="Q247" s="623" t="n"/>
      <c r="R247" s="623" t="n"/>
      <c r="S247" s="623" t="n"/>
      <c r="T247" s="623" t="n"/>
      <c r="U247" s="623" t="n"/>
      <c r="V247" s="623" t="n"/>
      <c r="W247" s="623" t="n"/>
      <c r="X247" s="623" t="n"/>
      <c r="Y247" s="371" t="n"/>
      <c r="Z247" s="371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72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5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72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72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80" t="n"/>
      <c r="B251" s="623" t="n"/>
      <c r="C251" s="623" t="n"/>
      <c r="D251" s="623" t="n"/>
      <c r="E251" s="623" t="n"/>
      <c r="F251" s="623" t="n"/>
      <c r="G251" s="623" t="n"/>
      <c r="H251" s="623" t="n"/>
      <c r="I251" s="623" t="n"/>
      <c r="J251" s="623" t="n"/>
      <c r="K251" s="623" t="n"/>
      <c r="L251" s="623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623" t="n"/>
      <c r="B252" s="623" t="n"/>
      <c r="C252" s="623" t="n"/>
      <c r="D252" s="623" t="n"/>
      <c r="E252" s="623" t="n"/>
      <c r="F252" s="623" t="n"/>
      <c r="G252" s="623" t="n"/>
      <c r="H252" s="623" t="n"/>
      <c r="I252" s="623" t="n"/>
      <c r="J252" s="623" t="n"/>
      <c r="K252" s="623" t="n"/>
      <c r="L252" s="623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70" t="inlineStr">
        <is>
          <t>Фирменная</t>
        </is>
      </c>
      <c r="B253" s="623" t="n"/>
      <c r="C253" s="623" t="n"/>
      <c r="D253" s="623" t="n"/>
      <c r="E253" s="623" t="n"/>
      <c r="F253" s="623" t="n"/>
      <c r="G253" s="623" t="n"/>
      <c r="H253" s="623" t="n"/>
      <c r="I253" s="623" t="n"/>
      <c r="J253" s="623" t="n"/>
      <c r="K253" s="623" t="n"/>
      <c r="L253" s="623" t="n"/>
      <c r="M253" s="623" t="n"/>
      <c r="N253" s="623" t="n"/>
      <c r="O253" s="623" t="n"/>
      <c r="P253" s="623" t="n"/>
      <c r="Q253" s="623" t="n"/>
      <c r="R253" s="623" t="n"/>
      <c r="S253" s="623" t="n"/>
      <c r="T253" s="623" t="n"/>
      <c r="U253" s="623" t="n"/>
      <c r="V253" s="623" t="n"/>
      <c r="W253" s="623" t="n"/>
      <c r="X253" s="623" t="n"/>
      <c r="Y253" s="370" t="n"/>
      <c r="Z253" s="370" t="n"/>
    </row>
    <row r="254" ht="14.25" customHeight="1">
      <c r="A254" s="371" t="inlineStr">
        <is>
          <t>Вареные колбасы</t>
        </is>
      </c>
      <c r="B254" s="623" t="n"/>
      <c r="C254" s="623" t="n"/>
      <c r="D254" s="623" t="n"/>
      <c r="E254" s="623" t="n"/>
      <c r="F254" s="623" t="n"/>
      <c r="G254" s="623" t="n"/>
      <c r="H254" s="623" t="n"/>
      <c r="I254" s="623" t="n"/>
      <c r="J254" s="623" t="n"/>
      <c r="K254" s="623" t="n"/>
      <c r="L254" s="623" t="n"/>
      <c r="M254" s="623" t="n"/>
      <c r="N254" s="623" t="n"/>
      <c r="O254" s="623" t="n"/>
      <c r="P254" s="623" t="n"/>
      <c r="Q254" s="623" t="n"/>
      <c r="R254" s="623" t="n"/>
      <c r="S254" s="623" t="n"/>
      <c r="T254" s="623" t="n"/>
      <c r="U254" s="623" t="n"/>
      <c r="V254" s="623" t="n"/>
      <c r="W254" s="623" t="n"/>
      <c r="X254" s="623" t="n"/>
      <c r="Y254" s="371" t="n"/>
      <c r="Z254" s="371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72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72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72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72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72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72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72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80" t="n"/>
      <c r="B262" s="623" t="n"/>
      <c r="C262" s="623" t="n"/>
      <c r="D262" s="623" t="n"/>
      <c r="E262" s="623" t="n"/>
      <c r="F262" s="623" t="n"/>
      <c r="G262" s="623" t="n"/>
      <c r="H262" s="623" t="n"/>
      <c r="I262" s="623" t="n"/>
      <c r="J262" s="623" t="n"/>
      <c r="K262" s="623" t="n"/>
      <c r="L262" s="623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623" t="n"/>
      <c r="B263" s="623" t="n"/>
      <c r="C263" s="623" t="n"/>
      <c r="D263" s="623" t="n"/>
      <c r="E263" s="623" t="n"/>
      <c r="F263" s="623" t="n"/>
      <c r="G263" s="623" t="n"/>
      <c r="H263" s="623" t="n"/>
      <c r="I263" s="623" t="n"/>
      <c r="J263" s="623" t="n"/>
      <c r="K263" s="623" t="n"/>
      <c r="L263" s="623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71" t="inlineStr">
        <is>
          <t>Копченые колбасы</t>
        </is>
      </c>
      <c r="B264" s="623" t="n"/>
      <c r="C264" s="623" t="n"/>
      <c r="D264" s="623" t="n"/>
      <c r="E264" s="623" t="n"/>
      <c r="F264" s="623" t="n"/>
      <c r="G264" s="623" t="n"/>
      <c r="H264" s="623" t="n"/>
      <c r="I264" s="623" t="n"/>
      <c r="J264" s="623" t="n"/>
      <c r="K264" s="623" t="n"/>
      <c r="L264" s="623" t="n"/>
      <c r="M264" s="623" t="n"/>
      <c r="N264" s="623" t="n"/>
      <c r="O264" s="623" t="n"/>
      <c r="P264" s="623" t="n"/>
      <c r="Q264" s="623" t="n"/>
      <c r="R264" s="623" t="n"/>
      <c r="S264" s="623" t="n"/>
      <c r="T264" s="623" t="n"/>
      <c r="U264" s="623" t="n"/>
      <c r="V264" s="623" t="n"/>
      <c r="W264" s="623" t="n"/>
      <c r="X264" s="623" t="n"/>
      <c r="Y264" s="371" t="n"/>
      <c r="Z264" s="371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72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72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80" t="n"/>
      <c r="B267" s="623" t="n"/>
      <c r="C267" s="623" t="n"/>
      <c r="D267" s="623" t="n"/>
      <c r="E267" s="623" t="n"/>
      <c r="F267" s="623" t="n"/>
      <c r="G267" s="623" t="n"/>
      <c r="H267" s="623" t="n"/>
      <c r="I267" s="623" t="n"/>
      <c r="J267" s="623" t="n"/>
      <c r="K267" s="623" t="n"/>
      <c r="L267" s="623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623" t="n"/>
      <c r="B268" s="623" t="n"/>
      <c r="C268" s="623" t="n"/>
      <c r="D268" s="623" t="n"/>
      <c r="E268" s="623" t="n"/>
      <c r="F268" s="623" t="n"/>
      <c r="G268" s="623" t="n"/>
      <c r="H268" s="623" t="n"/>
      <c r="I268" s="623" t="n"/>
      <c r="J268" s="623" t="n"/>
      <c r="K268" s="623" t="n"/>
      <c r="L268" s="623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70" t="inlineStr">
        <is>
          <t>Бавария</t>
        </is>
      </c>
      <c r="B269" s="623" t="n"/>
      <c r="C269" s="623" t="n"/>
      <c r="D269" s="623" t="n"/>
      <c r="E269" s="623" t="n"/>
      <c r="F269" s="623" t="n"/>
      <c r="G269" s="623" t="n"/>
      <c r="H269" s="623" t="n"/>
      <c r="I269" s="623" t="n"/>
      <c r="J269" s="623" t="n"/>
      <c r="K269" s="623" t="n"/>
      <c r="L269" s="623" t="n"/>
      <c r="M269" s="623" t="n"/>
      <c r="N269" s="623" t="n"/>
      <c r="O269" s="623" t="n"/>
      <c r="P269" s="623" t="n"/>
      <c r="Q269" s="623" t="n"/>
      <c r="R269" s="623" t="n"/>
      <c r="S269" s="623" t="n"/>
      <c r="T269" s="623" t="n"/>
      <c r="U269" s="623" t="n"/>
      <c r="V269" s="623" t="n"/>
      <c r="W269" s="623" t="n"/>
      <c r="X269" s="623" t="n"/>
      <c r="Y269" s="370" t="n"/>
      <c r="Z269" s="370" t="n"/>
    </row>
    <row r="270" ht="14.25" customHeight="1">
      <c r="A270" s="371" t="inlineStr">
        <is>
          <t>Копченые колбасы</t>
        </is>
      </c>
      <c r="B270" s="623" t="n"/>
      <c r="C270" s="623" t="n"/>
      <c r="D270" s="623" t="n"/>
      <c r="E270" s="623" t="n"/>
      <c r="F270" s="623" t="n"/>
      <c r="G270" s="623" t="n"/>
      <c r="H270" s="623" t="n"/>
      <c r="I270" s="623" t="n"/>
      <c r="J270" s="623" t="n"/>
      <c r="K270" s="623" t="n"/>
      <c r="L270" s="623" t="n"/>
      <c r="M270" s="623" t="n"/>
      <c r="N270" s="623" t="n"/>
      <c r="O270" s="623" t="n"/>
      <c r="P270" s="623" t="n"/>
      <c r="Q270" s="623" t="n"/>
      <c r="R270" s="623" t="n"/>
      <c r="S270" s="623" t="n"/>
      <c r="T270" s="623" t="n"/>
      <c r="U270" s="623" t="n"/>
      <c r="V270" s="623" t="n"/>
      <c r="W270" s="623" t="n"/>
      <c r="X270" s="623" t="n"/>
      <c r="Y270" s="371" t="n"/>
      <c r="Z270" s="371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72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15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80" t="n"/>
      <c r="B272" s="623" t="n"/>
      <c r="C272" s="623" t="n"/>
      <c r="D272" s="623" t="n"/>
      <c r="E272" s="623" t="n"/>
      <c r="F272" s="623" t="n"/>
      <c r="G272" s="623" t="n"/>
      <c r="H272" s="623" t="n"/>
      <c r="I272" s="623" t="n"/>
      <c r="J272" s="623" t="n"/>
      <c r="K272" s="623" t="n"/>
      <c r="L272" s="623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623" t="n"/>
      <c r="B273" s="623" t="n"/>
      <c r="C273" s="623" t="n"/>
      <c r="D273" s="623" t="n"/>
      <c r="E273" s="623" t="n"/>
      <c r="F273" s="623" t="n"/>
      <c r="G273" s="623" t="n"/>
      <c r="H273" s="623" t="n"/>
      <c r="I273" s="623" t="n"/>
      <c r="J273" s="623" t="n"/>
      <c r="K273" s="623" t="n"/>
      <c r="L273" s="623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71" t="inlineStr">
        <is>
          <t>Сосиски</t>
        </is>
      </c>
      <c r="B274" s="623" t="n"/>
      <c r="C274" s="623" t="n"/>
      <c r="D274" s="623" t="n"/>
      <c r="E274" s="623" t="n"/>
      <c r="F274" s="623" t="n"/>
      <c r="G274" s="623" t="n"/>
      <c r="H274" s="623" t="n"/>
      <c r="I274" s="623" t="n"/>
      <c r="J274" s="623" t="n"/>
      <c r="K274" s="623" t="n"/>
      <c r="L274" s="623" t="n"/>
      <c r="M274" s="623" t="n"/>
      <c r="N274" s="623" t="n"/>
      <c r="O274" s="623" t="n"/>
      <c r="P274" s="623" t="n"/>
      <c r="Q274" s="623" t="n"/>
      <c r="R274" s="623" t="n"/>
      <c r="S274" s="623" t="n"/>
      <c r="T274" s="623" t="n"/>
      <c r="U274" s="623" t="n"/>
      <c r="V274" s="623" t="n"/>
      <c r="W274" s="623" t="n"/>
      <c r="X274" s="623" t="n"/>
      <c r="Y274" s="371" t="n"/>
      <c r="Z274" s="371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72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72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126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72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38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80" t="n"/>
      <c r="B278" s="623" t="n"/>
      <c r="C278" s="623" t="n"/>
      <c r="D278" s="623" t="n"/>
      <c r="E278" s="623" t="n"/>
      <c r="F278" s="623" t="n"/>
      <c r="G278" s="623" t="n"/>
      <c r="H278" s="623" t="n"/>
      <c r="I278" s="623" t="n"/>
      <c r="J278" s="623" t="n"/>
      <c r="K278" s="623" t="n"/>
      <c r="L278" s="623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623" t="n"/>
      <c r="B279" s="623" t="n"/>
      <c r="C279" s="623" t="n"/>
      <c r="D279" s="623" t="n"/>
      <c r="E279" s="623" t="n"/>
      <c r="F279" s="623" t="n"/>
      <c r="G279" s="623" t="n"/>
      <c r="H279" s="623" t="n"/>
      <c r="I279" s="623" t="n"/>
      <c r="J279" s="623" t="n"/>
      <c r="K279" s="623" t="n"/>
      <c r="L279" s="623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71" t="inlineStr">
        <is>
          <t>Сардельки</t>
        </is>
      </c>
      <c r="B280" s="623" t="n"/>
      <c r="C280" s="623" t="n"/>
      <c r="D280" s="623" t="n"/>
      <c r="E280" s="623" t="n"/>
      <c r="F280" s="623" t="n"/>
      <c r="G280" s="623" t="n"/>
      <c r="H280" s="623" t="n"/>
      <c r="I280" s="623" t="n"/>
      <c r="J280" s="623" t="n"/>
      <c r="K280" s="623" t="n"/>
      <c r="L280" s="623" t="n"/>
      <c r="M280" s="623" t="n"/>
      <c r="N280" s="623" t="n"/>
      <c r="O280" s="623" t="n"/>
      <c r="P280" s="623" t="n"/>
      <c r="Q280" s="623" t="n"/>
      <c r="R280" s="623" t="n"/>
      <c r="S280" s="623" t="n"/>
      <c r="T280" s="623" t="n"/>
      <c r="U280" s="623" t="n"/>
      <c r="V280" s="623" t="n"/>
      <c r="W280" s="623" t="n"/>
      <c r="X280" s="623" t="n"/>
      <c r="Y280" s="371" t="n"/>
      <c r="Z280" s="371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72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12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80" t="n"/>
      <c r="B282" s="623" t="n"/>
      <c r="C282" s="623" t="n"/>
      <c r="D282" s="623" t="n"/>
      <c r="E282" s="623" t="n"/>
      <c r="F282" s="623" t="n"/>
      <c r="G282" s="623" t="n"/>
      <c r="H282" s="623" t="n"/>
      <c r="I282" s="623" t="n"/>
      <c r="J282" s="623" t="n"/>
      <c r="K282" s="623" t="n"/>
      <c r="L282" s="623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623" t="n"/>
      <c r="B283" s="623" t="n"/>
      <c r="C283" s="623" t="n"/>
      <c r="D283" s="623" t="n"/>
      <c r="E283" s="623" t="n"/>
      <c r="F283" s="623" t="n"/>
      <c r="G283" s="623" t="n"/>
      <c r="H283" s="623" t="n"/>
      <c r="I283" s="623" t="n"/>
      <c r="J283" s="623" t="n"/>
      <c r="K283" s="623" t="n"/>
      <c r="L283" s="623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71" t="inlineStr">
        <is>
          <t>Сырокопченые колбасы</t>
        </is>
      </c>
      <c r="B284" s="623" t="n"/>
      <c r="C284" s="623" t="n"/>
      <c r="D284" s="623" t="n"/>
      <c r="E284" s="623" t="n"/>
      <c r="F284" s="623" t="n"/>
      <c r="G284" s="623" t="n"/>
      <c r="H284" s="623" t="n"/>
      <c r="I284" s="623" t="n"/>
      <c r="J284" s="623" t="n"/>
      <c r="K284" s="623" t="n"/>
      <c r="L284" s="623" t="n"/>
      <c r="M284" s="623" t="n"/>
      <c r="N284" s="623" t="n"/>
      <c r="O284" s="623" t="n"/>
      <c r="P284" s="623" t="n"/>
      <c r="Q284" s="623" t="n"/>
      <c r="R284" s="623" t="n"/>
      <c r="S284" s="623" t="n"/>
      <c r="T284" s="623" t="n"/>
      <c r="U284" s="623" t="n"/>
      <c r="V284" s="623" t="n"/>
      <c r="W284" s="623" t="n"/>
      <c r="X284" s="623" t="n"/>
      <c r="Y284" s="371" t="n"/>
      <c r="Z284" s="371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72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80" t="n"/>
      <c r="B286" s="623" t="n"/>
      <c r="C286" s="623" t="n"/>
      <c r="D286" s="623" t="n"/>
      <c r="E286" s="623" t="n"/>
      <c r="F286" s="623" t="n"/>
      <c r="G286" s="623" t="n"/>
      <c r="H286" s="623" t="n"/>
      <c r="I286" s="623" t="n"/>
      <c r="J286" s="623" t="n"/>
      <c r="K286" s="623" t="n"/>
      <c r="L286" s="623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623" t="n"/>
      <c r="B287" s="623" t="n"/>
      <c r="C287" s="623" t="n"/>
      <c r="D287" s="623" t="n"/>
      <c r="E287" s="623" t="n"/>
      <c r="F287" s="623" t="n"/>
      <c r="G287" s="623" t="n"/>
      <c r="H287" s="623" t="n"/>
      <c r="I287" s="623" t="n"/>
      <c r="J287" s="623" t="n"/>
      <c r="K287" s="623" t="n"/>
      <c r="L287" s="623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69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70" t="inlineStr">
        <is>
          <t>Особая</t>
        </is>
      </c>
      <c r="B289" s="623" t="n"/>
      <c r="C289" s="623" t="n"/>
      <c r="D289" s="623" t="n"/>
      <c r="E289" s="623" t="n"/>
      <c r="F289" s="623" t="n"/>
      <c r="G289" s="623" t="n"/>
      <c r="H289" s="623" t="n"/>
      <c r="I289" s="623" t="n"/>
      <c r="J289" s="623" t="n"/>
      <c r="K289" s="623" t="n"/>
      <c r="L289" s="623" t="n"/>
      <c r="M289" s="623" t="n"/>
      <c r="N289" s="623" t="n"/>
      <c r="O289" s="623" t="n"/>
      <c r="P289" s="623" t="n"/>
      <c r="Q289" s="623" t="n"/>
      <c r="R289" s="623" t="n"/>
      <c r="S289" s="623" t="n"/>
      <c r="T289" s="623" t="n"/>
      <c r="U289" s="623" t="n"/>
      <c r="V289" s="623" t="n"/>
      <c r="W289" s="623" t="n"/>
      <c r="X289" s="623" t="n"/>
      <c r="Y289" s="370" t="n"/>
      <c r="Z289" s="370" t="n"/>
    </row>
    <row r="290" ht="14.25" customHeight="1">
      <c r="A290" s="371" t="inlineStr">
        <is>
          <t>Вареные колбасы</t>
        </is>
      </c>
      <c r="B290" s="623" t="n"/>
      <c r="C290" s="623" t="n"/>
      <c r="D290" s="623" t="n"/>
      <c r="E290" s="623" t="n"/>
      <c r="F290" s="623" t="n"/>
      <c r="G290" s="623" t="n"/>
      <c r="H290" s="623" t="n"/>
      <c r="I290" s="623" t="n"/>
      <c r="J290" s="623" t="n"/>
      <c r="K290" s="623" t="n"/>
      <c r="L290" s="623" t="n"/>
      <c r="M290" s="623" t="n"/>
      <c r="N290" s="623" t="n"/>
      <c r="O290" s="623" t="n"/>
      <c r="P290" s="623" t="n"/>
      <c r="Q290" s="623" t="n"/>
      <c r="R290" s="623" t="n"/>
      <c r="S290" s="623" t="n"/>
      <c r="T290" s="623" t="n"/>
      <c r="U290" s="623" t="n"/>
      <c r="V290" s="623" t="n"/>
      <c r="W290" s="623" t="n"/>
      <c r="X290" s="623" t="n"/>
      <c r="Y290" s="371" t="n"/>
      <c r="Z290" s="371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2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72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72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23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72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72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72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72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135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72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80" t="n"/>
      <c r="B299" s="623" t="n"/>
      <c r="C299" s="623" t="n"/>
      <c r="D299" s="623" t="n"/>
      <c r="E299" s="623" t="n"/>
      <c r="F299" s="623" t="n"/>
      <c r="G299" s="623" t="n"/>
      <c r="H299" s="623" t="n"/>
      <c r="I299" s="623" t="n"/>
      <c r="J299" s="623" t="n"/>
      <c r="K299" s="623" t="n"/>
      <c r="L299" s="623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623" t="n"/>
      <c r="B300" s="623" t="n"/>
      <c r="C300" s="623" t="n"/>
      <c r="D300" s="623" t="n"/>
      <c r="E300" s="623" t="n"/>
      <c r="F300" s="623" t="n"/>
      <c r="G300" s="623" t="n"/>
      <c r="H300" s="623" t="n"/>
      <c r="I300" s="623" t="n"/>
      <c r="J300" s="623" t="n"/>
      <c r="K300" s="623" t="n"/>
      <c r="L300" s="623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71" t="inlineStr">
        <is>
          <t>Ветчины</t>
        </is>
      </c>
      <c r="B301" s="623" t="n"/>
      <c r="C301" s="623" t="n"/>
      <c r="D301" s="623" t="n"/>
      <c r="E301" s="623" t="n"/>
      <c r="F301" s="623" t="n"/>
      <c r="G301" s="623" t="n"/>
      <c r="H301" s="623" t="n"/>
      <c r="I301" s="623" t="n"/>
      <c r="J301" s="623" t="n"/>
      <c r="K301" s="623" t="n"/>
      <c r="L301" s="623" t="n"/>
      <c r="M301" s="623" t="n"/>
      <c r="N301" s="623" t="n"/>
      <c r="O301" s="623" t="n"/>
      <c r="P301" s="623" t="n"/>
      <c r="Q301" s="623" t="n"/>
      <c r="R301" s="623" t="n"/>
      <c r="S301" s="623" t="n"/>
      <c r="T301" s="623" t="n"/>
      <c r="U301" s="623" t="n"/>
      <c r="V301" s="623" t="n"/>
      <c r="W301" s="623" t="n"/>
      <c r="X301" s="623" t="n"/>
      <c r="Y301" s="371" t="n"/>
      <c r="Z301" s="371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72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72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10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80" t="n"/>
      <c r="B304" s="623" t="n"/>
      <c r="C304" s="623" t="n"/>
      <c r="D304" s="623" t="n"/>
      <c r="E304" s="623" t="n"/>
      <c r="F304" s="623" t="n"/>
      <c r="G304" s="623" t="n"/>
      <c r="H304" s="623" t="n"/>
      <c r="I304" s="623" t="n"/>
      <c r="J304" s="623" t="n"/>
      <c r="K304" s="623" t="n"/>
      <c r="L304" s="623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623" t="n"/>
      <c r="B305" s="623" t="n"/>
      <c r="C305" s="623" t="n"/>
      <c r="D305" s="623" t="n"/>
      <c r="E305" s="623" t="n"/>
      <c r="F305" s="623" t="n"/>
      <c r="G305" s="623" t="n"/>
      <c r="H305" s="623" t="n"/>
      <c r="I305" s="623" t="n"/>
      <c r="J305" s="623" t="n"/>
      <c r="K305" s="623" t="n"/>
      <c r="L305" s="623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71" t="inlineStr">
        <is>
          <t>Сосиски</t>
        </is>
      </c>
      <c r="B306" s="623" t="n"/>
      <c r="C306" s="623" t="n"/>
      <c r="D306" s="623" t="n"/>
      <c r="E306" s="623" t="n"/>
      <c r="F306" s="623" t="n"/>
      <c r="G306" s="623" t="n"/>
      <c r="H306" s="623" t="n"/>
      <c r="I306" s="623" t="n"/>
      <c r="J306" s="623" t="n"/>
      <c r="K306" s="623" t="n"/>
      <c r="L306" s="623" t="n"/>
      <c r="M306" s="623" t="n"/>
      <c r="N306" s="623" t="n"/>
      <c r="O306" s="623" t="n"/>
      <c r="P306" s="623" t="n"/>
      <c r="Q306" s="623" t="n"/>
      <c r="R306" s="623" t="n"/>
      <c r="S306" s="623" t="n"/>
      <c r="T306" s="623" t="n"/>
      <c r="U306" s="623" t="n"/>
      <c r="V306" s="623" t="n"/>
      <c r="W306" s="623" t="n"/>
      <c r="X306" s="623" t="n"/>
      <c r="Y306" s="371" t="n"/>
      <c r="Z306" s="371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72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80" t="n"/>
      <c r="B308" s="623" t="n"/>
      <c r="C308" s="623" t="n"/>
      <c r="D308" s="623" t="n"/>
      <c r="E308" s="623" t="n"/>
      <c r="F308" s="623" t="n"/>
      <c r="G308" s="623" t="n"/>
      <c r="H308" s="623" t="n"/>
      <c r="I308" s="623" t="n"/>
      <c r="J308" s="623" t="n"/>
      <c r="K308" s="623" t="n"/>
      <c r="L308" s="623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623" t="n"/>
      <c r="B309" s="623" t="n"/>
      <c r="C309" s="623" t="n"/>
      <c r="D309" s="623" t="n"/>
      <c r="E309" s="623" t="n"/>
      <c r="F309" s="623" t="n"/>
      <c r="G309" s="623" t="n"/>
      <c r="H309" s="623" t="n"/>
      <c r="I309" s="623" t="n"/>
      <c r="J309" s="623" t="n"/>
      <c r="K309" s="623" t="n"/>
      <c r="L309" s="623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71" t="inlineStr">
        <is>
          <t>Сардельки</t>
        </is>
      </c>
      <c r="B310" s="623" t="n"/>
      <c r="C310" s="623" t="n"/>
      <c r="D310" s="623" t="n"/>
      <c r="E310" s="623" t="n"/>
      <c r="F310" s="623" t="n"/>
      <c r="G310" s="623" t="n"/>
      <c r="H310" s="623" t="n"/>
      <c r="I310" s="623" t="n"/>
      <c r="J310" s="623" t="n"/>
      <c r="K310" s="623" t="n"/>
      <c r="L310" s="623" t="n"/>
      <c r="M310" s="623" t="n"/>
      <c r="N310" s="623" t="n"/>
      <c r="O310" s="623" t="n"/>
      <c r="P310" s="623" t="n"/>
      <c r="Q310" s="623" t="n"/>
      <c r="R310" s="623" t="n"/>
      <c r="S310" s="623" t="n"/>
      <c r="T310" s="623" t="n"/>
      <c r="U310" s="623" t="n"/>
      <c r="V310" s="623" t="n"/>
      <c r="W310" s="623" t="n"/>
      <c r="X310" s="623" t="n"/>
      <c r="Y310" s="371" t="n"/>
      <c r="Z310" s="371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72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80" t="n"/>
      <c r="B312" s="623" t="n"/>
      <c r="C312" s="623" t="n"/>
      <c r="D312" s="623" t="n"/>
      <c r="E312" s="623" t="n"/>
      <c r="F312" s="623" t="n"/>
      <c r="G312" s="623" t="n"/>
      <c r="H312" s="623" t="n"/>
      <c r="I312" s="623" t="n"/>
      <c r="J312" s="623" t="n"/>
      <c r="K312" s="623" t="n"/>
      <c r="L312" s="623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623" t="n"/>
      <c r="B313" s="623" t="n"/>
      <c r="C313" s="623" t="n"/>
      <c r="D313" s="623" t="n"/>
      <c r="E313" s="623" t="n"/>
      <c r="F313" s="623" t="n"/>
      <c r="G313" s="623" t="n"/>
      <c r="H313" s="623" t="n"/>
      <c r="I313" s="623" t="n"/>
      <c r="J313" s="623" t="n"/>
      <c r="K313" s="623" t="n"/>
      <c r="L313" s="623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70" t="inlineStr">
        <is>
          <t>Особая Без свинины</t>
        </is>
      </c>
      <c r="B314" s="623" t="n"/>
      <c r="C314" s="623" t="n"/>
      <c r="D314" s="623" t="n"/>
      <c r="E314" s="623" t="n"/>
      <c r="F314" s="623" t="n"/>
      <c r="G314" s="623" t="n"/>
      <c r="H314" s="623" t="n"/>
      <c r="I314" s="623" t="n"/>
      <c r="J314" s="623" t="n"/>
      <c r="K314" s="623" t="n"/>
      <c r="L314" s="623" t="n"/>
      <c r="M314" s="623" t="n"/>
      <c r="N314" s="623" t="n"/>
      <c r="O314" s="623" t="n"/>
      <c r="P314" s="623" t="n"/>
      <c r="Q314" s="623" t="n"/>
      <c r="R314" s="623" t="n"/>
      <c r="S314" s="623" t="n"/>
      <c r="T314" s="623" t="n"/>
      <c r="U314" s="623" t="n"/>
      <c r="V314" s="623" t="n"/>
      <c r="W314" s="623" t="n"/>
      <c r="X314" s="623" t="n"/>
      <c r="Y314" s="370" t="n"/>
      <c r="Z314" s="370" t="n"/>
    </row>
    <row r="315" ht="14.25" customHeight="1">
      <c r="A315" s="371" t="inlineStr">
        <is>
          <t>Вареные колбасы</t>
        </is>
      </c>
      <c r="B315" s="623" t="n"/>
      <c r="C315" s="623" t="n"/>
      <c r="D315" s="623" t="n"/>
      <c r="E315" s="623" t="n"/>
      <c r="F315" s="623" t="n"/>
      <c r="G315" s="623" t="n"/>
      <c r="H315" s="623" t="n"/>
      <c r="I315" s="623" t="n"/>
      <c r="J315" s="623" t="n"/>
      <c r="K315" s="623" t="n"/>
      <c r="L315" s="623" t="n"/>
      <c r="M315" s="623" t="n"/>
      <c r="N315" s="623" t="n"/>
      <c r="O315" s="623" t="n"/>
      <c r="P315" s="623" t="n"/>
      <c r="Q315" s="623" t="n"/>
      <c r="R315" s="623" t="n"/>
      <c r="S315" s="623" t="n"/>
      <c r="T315" s="623" t="n"/>
      <c r="U315" s="623" t="n"/>
      <c r="V315" s="623" t="n"/>
      <c r="W315" s="623" t="n"/>
      <c r="X315" s="623" t="n"/>
      <c r="Y315" s="371" t="n"/>
      <c r="Z315" s="371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72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72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72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72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4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80" t="n"/>
      <c r="B320" s="623" t="n"/>
      <c r="C320" s="623" t="n"/>
      <c r="D320" s="623" t="n"/>
      <c r="E320" s="623" t="n"/>
      <c r="F320" s="623" t="n"/>
      <c r="G320" s="623" t="n"/>
      <c r="H320" s="623" t="n"/>
      <c r="I320" s="623" t="n"/>
      <c r="J320" s="623" t="n"/>
      <c r="K320" s="623" t="n"/>
      <c r="L320" s="623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623" t="n"/>
      <c r="B321" s="623" t="n"/>
      <c r="C321" s="623" t="n"/>
      <c r="D321" s="623" t="n"/>
      <c r="E321" s="623" t="n"/>
      <c r="F321" s="623" t="n"/>
      <c r="G321" s="623" t="n"/>
      <c r="H321" s="623" t="n"/>
      <c r="I321" s="623" t="n"/>
      <c r="J321" s="623" t="n"/>
      <c r="K321" s="623" t="n"/>
      <c r="L321" s="623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71" t="inlineStr">
        <is>
          <t>Копченые колбасы</t>
        </is>
      </c>
      <c r="B322" s="623" t="n"/>
      <c r="C322" s="623" t="n"/>
      <c r="D322" s="623" t="n"/>
      <c r="E322" s="623" t="n"/>
      <c r="F322" s="623" t="n"/>
      <c r="G322" s="623" t="n"/>
      <c r="H322" s="623" t="n"/>
      <c r="I322" s="623" t="n"/>
      <c r="J322" s="623" t="n"/>
      <c r="K322" s="623" t="n"/>
      <c r="L322" s="623" t="n"/>
      <c r="M322" s="623" t="n"/>
      <c r="N322" s="623" t="n"/>
      <c r="O322" s="623" t="n"/>
      <c r="P322" s="623" t="n"/>
      <c r="Q322" s="623" t="n"/>
      <c r="R322" s="623" t="n"/>
      <c r="S322" s="623" t="n"/>
      <c r="T322" s="623" t="n"/>
      <c r="U322" s="623" t="n"/>
      <c r="V322" s="623" t="n"/>
      <c r="W322" s="623" t="n"/>
      <c r="X322" s="623" t="n"/>
      <c r="Y322" s="371" t="n"/>
      <c r="Z322" s="371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72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72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80" t="n"/>
      <c r="B325" s="623" t="n"/>
      <c r="C325" s="623" t="n"/>
      <c r="D325" s="623" t="n"/>
      <c r="E325" s="623" t="n"/>
      <c r="F325" s="623" t="n"/>
      <c r="G325" s="623" t="n"/>
      <c r="H325" s="623" t="n"/>
      <c r="I325" s="623" t="n"/>
      <c r="J325" s="623" t="n"/>
      <c r="K325" s="623" t="n"/>
      <c r="L325" s="623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623" t="n"/>
      <c r="B326" s="623" t="n"/>
      <c r="C326" s="623" t="n"/>
      <c r="D326" s="623" t="n"/>
      <c r="E326" s="623" t="n"/>
      <c r="F326" s="623" t="n"/>
      <c r="G326" s="623" t="n"/>
      <c r="H326" s="623" t="n"/>
      <c r="I326" s="623" t="n"/>
      <c r="J326" s="623" t="n"/>
      <c r="K326" s="623" t="n"/>
      <c r="L326" s="623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71" t="inlineStr">
        <is>
          <t>Сосиски</t>
        </is>
      </c>
      <c r="B327" s="623" t="n"/>
      <c r="C327" s="623" t="n"/>
      <c r="D327" s="623" t="n"/>
      <c r="E327" s="623" t="n"/>
      <c r="F327" s="623" t="n"/>
      <c r="G327" s="623" t="n"/>
      <c r="H327" s="623" t="n"/>
      <c r="I327" s="623" t="n"/>
      <c r="J327" s="623" t="n"/>
      <c r="K327" s="623" t="n"/>
      <c r="L327" s="623" t="n"/>
      <c r="M327" s="623" t="n"/>
      <c r="N327" s="623" t="n"/>
      <c r="O327" s="623" t="n"/>
      <c r="P327" s="623" t="n"/>
      <c r="Q327" s="623" t="n"/>
      <c r="R327" s="623" t="n"/>
      <c r="S327" s="623" t="n"/>
      <c r="T327" s="623" t="n"/>
      <c r="U327" s="623" t="n"/>
      <c r="V327" s="623" t="n"/>
      <c r="W327" s="623" t="n"/>
      <c r="X327" s="623" t="n"/>
      <c r="Y327" s="371" t="n"/>
      <c r="Z327" s="371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72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72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72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6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72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80" t="n"/>
      <c r="B332" s="623" t="n"/>
      <c r="C332" s="623" t="n"/>
      <c r="D332" s="623" t="n"/>
      <c r="E332" s="623" t="n"/>
      <c r="F332" s="623" t="n"/>
      <c r="G332" s="623" t="n"/>
      <c r="H332" s="623" t="n"/>
      <c r="I332" s="623" t="n"/>
      <c r="J332" s="623" t="n"/>
      <c r="K332" s="623" t="n"/>
      <c r="L332" s="623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623" t="n"/>
      <c r="B333" s="623" t="n"/>
      <c r="C333" s="623" t="n"/>
      <c r="D333" s="623" t="n"/>
      <c r="E333" s="623" t="n"/>
      <c r="F333" s="623" t="n"/>
      <c r="G333" s="623" t="n"/>
      <c r="H333" s="623" t="n"/>
      <c r="I333" s="623" t="n"/>
      <c r="J333" s="623" t="n"/>
      <c r="K333" s="623" t="n"/>
      <c r="L333" s="623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71" t="inlineStr">
        <is>
          <t>Сардельки</t>
        </is>
      </c>
      <c r="B334" s="623" t="n"/>
      <c r="C334" s="623" t="n"/>
      <c r="D334" s="623" t="n"/>
      <c r="E334" s="623" t="n"/>
      <c r="F334" s="623" t="n"/>
      <c r="G334" s="623" t="n"/>
      <c r="H334" s="623" t="n"/>
      <c r="I334" s="623" t="n"/>
      <c r="J334" s="623" t="n"/>
      <c r="K334" s="623" t="n"/>
      <c r="L334" s="623" t="n"/>
      <c r="M334" s="623" t="n"/>
      <c r="N334" s="623" t="n"/>
      <c r="O334" s="623" t="n"/>
      <c r="P334" s="623" t="n"/>
      <c r="Q334" s="623" t="n"/>
      <c r="R334" s="623" t="n"/>
      <c r="S334" s="623" t="n"/>
      <c r="T334" s="623" t="n"/>
      <c r="U334" s="623" t="n"/>
      <c r="V334" s="623" t="n"/>
      <c r="W334" s="623" t="n"/>
      <c r="X334" s="623" t="n"/>
      <c r="Y334" s="371" t="n"/>
      <c r="Z334" s="371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72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80" t="n"/>
      <c r="B336" s="623" t="n"/>
      <c r="C336" s="623" t="n"/>
      <c r="D336" s="623" t="n"/>
      <c r="E336" s="623" t="n"/>
      <c r="F336" s="623" t="n"/>
      <c r="G336" s="623" t="n"/>
      <c r="H336" s="623" t="n"/>
      <c r="I336" s="623" t="n"/>
      <c r="J336" s="623" t="n"/>
      <c r="K336" s="623" t="n"/>
      <c r="L336" s="623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623" t="n"/>
      <c r="B337" s="623" t="n"/>
      <c r="C337" s="623" t="n"/>
      <c r="D337" s="623" t="n"/>
      <c r="E337" s="623" t="n"/>
      <c r="F337" s="623" t="n"/>
      <c r="G337" s="623" t="n"/>
      <c r="H337" s="623" t="n"/>
      <c r="I337" s="623" t="n"/>
      <c r="J337" s="623" t="n"/>
      <c r="K337" s="623" t="n"/>
      <c r="L337" s="623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69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70" t="inlineStr">
        <is>
          <t>Филейбургская</t>
        </is>
      </c>
      <c r="B339" s="623" t="n"/>
      <c r="C339" s="623" t="n"/>
      <c r="D339" s="623" t="n"/>
      <c r="E339" s="623" t="n"/>
      <c r="F339" s="623" t="n"/>
      <c r="G339" s="623" t="n"/>
      <c r="H339" s="623" t="n"/>
      <c r="I339" s="623" t="n"/>
      <c r="J339" s="623" t="n"/>
      <c r="K339" s="623" t="n"/>
      <c r="L339" s="623" t="n"/>
      <c r="M339" s="623" t="n"/>
      <c r="N339" s="623" t="n"/>
      <c r="O339" s="623" t="n"/>
      <c r="P339" s="623" t="n"/>
      <c r="Q339" s="623" t="n"/>
      <c r="R339" s="623" t="n"/>
      <c r="S339" s="623" t="n"/>
      <c r="T339" s="623" t="n"/>
      <c r="U339" s="623" t="n"/>
      <c r="V339" s="623" t="n"/>
      <c r="W339" s="623" t="n"/>
      <c r="X339" s="623" t="n"/>
      <c r="Y339" s="370" t="n"/>
      <c r="Z339" s="370" t="n"/>
    </row>
    <row r="340" ht="14.25" customHeight="1">
      <c r="A340" s="371" t="inlineStr">
        <is>
          <t>Вареные колбасы</t>
        </is>
      </c>
      <c r="B340" s="623" t="n"/>
      <c r="C340" s="623" t="n"/>
      <c r="D340" s="623" t="n"/>
      <c r="E340" s="623" t="n"/>
      <c r="F340" s="623" t="n"/>
      <c r="G340" s="623" t="n"/>
      <c r="H340" s="623" t="n"/>
      <c r="I340" s="623" t="n"/>
      <c r="J340" s="623" t="n"/>
      <c r="K340" s="623" t="n"/>
      <c r="L340" s="623" t="n"/>
      <c r="M340" s="623" t="n"/>
      <c r="N340" s="623" t="n"/>
      <c r="O340" s="623" t="n"/>
      <c r="P340" s="623" t="n"/>
      <c r="Q340" s="623" t="n"/>
      <c r="R340" s="623" t="n"/>
      <c r="S340" s="623" t="n"/>
      <c r="T340" s="623" t="n"/>
      <c r="U340" s="623" t="n"/>
      <c r="V340" s="623" t="n"/>
      <c r="W340" s="623" t="n"/>
      <c r="X340" s="623" t="n"/>
      <c r="Y340" s="371" t="n"/>
      <c r="Z340" s="371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72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72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17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80" t="n"/>
      <c r="B343" s="623" t="n"/>
      <c r="C343" s="623" t="n"/>
      <c r="D343" s="623" t="n"/>
      <c r="E343" s="623" t="n"/>
      <c r="F343" s="623" t="n"/>
      <c r="G343" s="623" t="n"/>
      <c r="H343" s="623" t="n"/>
      <c r="I343" s="623" t="n"/>
      <c r="J343" s="623" t="n"/>
      <c r="K343" s="623" t="n"/>
      <c r="L343" s="623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623" t="n"/>
      <c r="B344" s="623" t="n"/>
      <c r="C344" s="623" t="n"/>
      <c r="D344" s="623" t="n"/>
      <c r="E344" s="623" t="n"/>
      <c r="F344" s="623" t="n"/>
      <c r="G344" s="623" t="n"/>
      <c r="H344" s="623" t="n"/>
      <c r="I344" s="623" t="n"/>
      <c r="J344" s="623" t="n"/>
      <c r="K344" s="623" t="n"/>
      <c r="L344" s="623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71" t="inlineStr">
        <is>
          <t>Копченые колбасы</t>
        </is>
      </c>
      <c r="B345" s="623" t="n"/>
      <c r="C345" s="623" t="n"/>
      <c r="D345" s="623" t="n"/>
      <c r="E345" s="623" t="n"/>
      <c r="F345" s="623" t="n"/>
      <c r="G345" s="623" t="n"/>
      <c r="H345" s="623" t="n"/>
      <c r="I345" s="623" t="n"/>
      <c r="J345" s="623" t="n"/>
      <c r="K345" s="623" t="n"/>
      <c r="L345" s="623" t="n"/>
      <c r="M345" s="623" t="n"/>
      <c r="N345" s="623" t="n"/>
      <c r="O345" s="623" t="n"/>
      <c r="P345" s="623" t="n"/>
      <c r="Q345" s="623" t="n"/>
      <c r="R345" s="623" t="n"/>
      <c r="S345" s="623" t="n"/>
      <c r="T345" s="623" t="n"/>
      <c r="U345" s="623" t="n"/>
      <c r="V345" s="623" t="n"/>
      <c r="W345" s="623" t="n"/>
      <c r="X345" s="623" t="n"/>
      <c r="Y345" s="371" t="n"/>
      <c r="Z345" s="371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72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72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72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72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72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72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11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72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72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11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72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72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72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72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11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72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80" t="n"/>
      <c r="B359" s="623" t="n"/>
      <c r="C359" s="623" t="n"/>
      <c r="D359" s="623" t="n"/>
      <c r="E359" s="623" t="n"/>
      <c r="F359" s="623" t="n"/>
      <c r="G359" s="623" t="n"/>
      <c r="H359" s="623" t="n"/>
      <c r="I359" s="623" t="n"/>
      <c r="J359" s="623" t="n"/>
      <c r="K359" s="623" t="n"/>
      <c r="L359" s="623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623" t="n"/>
      <c r="B360" s="623" t="n"/>
      <c r="C360" s="623" t="n"/>
      <c r="D360" s="623" t="n"/>
      <c r="E360" s="623" t="n"/>
      <c r="F360" s="623" t="n"/>
      <c r="G360" s="623" t="n"/>
      <c r="H360" s="623" t="n"/>
      <c r="I360" s="623" t="n"/>
      <c r="J360" s="623" t="n"/>
      <c r="K360" s="623" t="n"/>
      <c r="L360" s="623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71" t="inlineStr">
        <is>
          <t>Сосиски</t>
        </is>
      </c>
      <c r="B361" s="623" t="n"/>
      <c r="C361" s="623" t="n"/>
      <c r="D361" s="623" t="n"/>
      <c r="E361" s="623" t="n"/>
      <c r="F361" s="623" t="n"/>
      <c r="G361" s="623" t="n"/>
      <c r="H361" s="623" t="n"/>
      <c r="I361" s="623" t="n"/>
      <c r="J361" s="623" t="n"/>
      <c r="K361" s="623" t="n"/>
      <c r="L361" s="623" t="n"/>
      <c r="M361" s="623" t="n"/>
      <c r="N361" s="623" t="n"/>
      <c r="O361" s="623" t="n"/>
      <c r="P361" s="623" t="n"/>
      <c r="Q361" s="623" t="n"/>
      <c r="R361" s="623" t="n"/>
      <c r="S361" s="623" t="n"/>
      <c r="T361" s="623" t="n"/>
      <c r="U361" s="623" t="n"/>
      <c r="V361" s="623" t="n"/>
      <c r="W361" s="623" t="n"/>
      <c r="X361" s="623" t="n"/>
      <c r="Y361" s="371" t="n"/>
      <c r="Z361" s="371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72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72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72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72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80" t="n"/>
      <c r="B366" s="623" t="n"/>
      <c r="C366" s="623" t="n"/>
      <c r="D366" s="623" t="n"/>
      <c r="E366" s="623" t="n"/>
      <c r="F366" s="623" t="n"/>
      <c r="G366" s="623" t="n"/>
      <c r="H366" s="623" t="n"/>
      <c r="I366" s="623" t="n"/>
      <c r="J366" s="623" t="n"/>
      <c r="K366" s="623" t="n"/>
      <c r="L366" s="623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623" t="n"/>
      <c r="B367" s="623" t="n"/>
      <c r="C367" s="623" t="n"/>
      <c r="D367" s="623" t="n"/>
      <c r="E367" s="623" t="n"/>
      <c r="F367" s="623" t="n"/>
      <c r="G367" s="623" t="n"/>
      <c r="H367" s="623" t="n"/>
      <c r="I367" s="623" t="n"/>
      <c r="J367" s="623" t="n"/>
      <c r="K367" s="623" t="n"/>
      <c r="L367" s="623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71" t="inlineStr">
        <is>
          <t>Сардельки</t>
        </is>
      </c>
      <c r="B368" s="623" t="n"/>
      <c r="C368" s="623" t="n"/>
      <c r="D368" s="623" t="n"/>
      <c r="E368" s="623" t="n"/>
      <c r="F368" s="623" t="n"/>
      <c r="G368" s="623" t="n"/>
      <c r="H368" s="623" t="n"/>
      <c r="I368" s="623" t="n"/>
      <c r="J368" s="623" t="n"/>
      <c r="K368" s="623" t="n"/>
      <c r="L368" s="623" t="n"/>
      <c r="M368" s="623" t="n"/>
      <c r="N368" s="623" t="n"/>
      <c r="O368" s="623" t="n"/>
      <c r="P368" s="623" t="n"/>
      <c r="Q368" s="623" t="n"/>
      <c r="R368" s="623" t="n"/>
      <c r="S368" s="623" t="n"/>
      <c r="T368" s="623" t="n"/>
      <c r="U368" s="623" t="n"/>
      <c r="V368" s="623" t="n"/>
      <c r="W368" s="623" t="n"/>
      <c r="X368" s="623" t="n"/>
      <c r="Y368" s="371" t="n"/>
      <c r="Z368" s="371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72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80" t="n"/>
      <c r="B370" s="623" t="n"/>
      <c r="C370" s="623" t="n"/>
      <c r="D370" s="623" t="n"/>
      <c r="E370" s="623" t="n"/>
      <c r="F370" s="623" t="n"/>
      <c r="G370" s="623" t="n"/>
      <c r="H370" s="623" t="n"/>
      <c r="I370" s="623" t="n"/>
      <c r="J370" s="623" t="n"/>
      <c r="K370" s="623" t="n"/>
      <c r="L370" s="623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623" t="n"/>
      <c r="B371" s="623" t="n"/>
      <c r="C371" s="623" t="n"/>
      <c r="D371" s="623" t="n"/>
      <c r="E371" s="623" t="n"/>
      <c r="F371" s="623" t="n"/>
      <c r="G371" s="623" t="n"/>
      <c r="H371" s="623" t="n"/>
      <c r="I371" s="623" t="n"/>
      <c r="J371" s="623" t="n"/>
      <c r="K371" s="623" t="n"/>
      <c r="L371" s="623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71" t="inlineStr">
        <is>
          <t>Сыровяленые колбасы</t>
        </is>
      </c>
      <c r="B372" s="623" t="n"/>
      <c r="C372" s="623" t="n"/>
      <c r="D372" s="623" t="n"/>
      <c r="E372" s="623" t="n"/>
      <c r="F372" s="623" t="n"/>
      <c r="G372" s="623" t="n"/>
      <c r="H372" s="623" t="n"/>
      <c r="I372" s="623" t="n"/>
      <c r="J372" s="623" t="n"/>
      <c r="K372" s="623" t="n"/>
      <c r="L372" s="623" t="n"/>
      <c r="M372" s="623" t="n"/>
      <c r="N372" s="623" t="n"/>
      <c r="O372" s="623" t="n"/>
      <c r="P372" s="623" t="n"/>
      <c r="Q372" s="623" t="n"/>
      <c r="R372" s="623" t="n"/>
      <c r="S372" s="623" t="n"/>
      <c r="T372" s="623" t="n"/>
      <c r="U372" s="623" t="n"/>
      <c r="V372" s="623" t="n"/>
      <c r="W372" s="623" t="n"/>
      <c r="X372" s="623" t="n"/>
      <c r="Y372" s="371" t="n"/>
      <c r="Z372" s="37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2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80" t="n"/>
      <c r="B374" s="623" t="n"/>
      <c r="C374" s="623" t="n"/>
      <c r="D374" s="623" t="n"/>
      <c r="E374" s="623" t="n"/>
      <c r="F374" s="623" t="n"/>
      <c r="G374" s="623" t="n"/>
      <c r="H374" s="623" t="n"/>
      <c r="I374" s="623" t="n"/>
      <c r="J374" s="623" t="n"/>
      <c r="K374" s="623" t="n"/>
      <c r="L374" s="623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623" t="n"/>
      <c r="B375" s="623" t="n"/>
      <c r="C375" s="623" t="n"/>
      <c r="D375" s="623" t="n"/>
      <c r="E375" s="623" t="n"/>
      <c r="F375" s="623" t="n"/>
      <c r="G375" s="623" t="n"/>
      <c r="H375" s="623" t="n"/>
      <c r="I375" s="623" t="n"/>
      <c r="J375" s="623" t="n"/>
      <c r="K375" s="623" t="n"/>
      <c r="L375" s="623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70" t="inlineStr">
        <is>
          <t>Балыкбургская</t>
        </is>
      </c>
      <c r="B376" s="623" t="n"/>
      <c r="C376" s="623" t="n"/>
      <c r="D376" s="623" t="n"/>
      <c r="E376" s="623" t="n"/>
      <c r="F376" s="623" t="n"/>
      <c r="G376" s="623" t="n"/>
      <c r="H376" s="623" t="n"/>
      <c r="I376" s="623" t="n"/>
      <c r="J376" s="623" t="n"/>
      <c r="K376" s="623" t="n"/>
      <c r="L376" s="623" t="n"/>
      <c r="M376" s="623" t="n"/>
      <c r="N376" s="623" t="n"/>
      <c r="O376" s="623" t="n"/>
      <c r="P376" s="623" t="n"/>
      <c r="Q376" s="623" t="n"/>
      <c r="R376" s="623" t="n"/>
      <c r="S376" s="623" t="n"/>
      <c r="T376" s="623" t="n"/>
      <c r="U376" s="623" t="n"/>
      <c r="V376" s="623" t="n"/>
      <c r="W376" s="623" t="n"/>
      <c r="X376" s="623" t="n"/>
      <c r="Y376" s="370" t="n"/>
      <c r="Z376" s="370" t="n"/>
    </row>
    <row r="377" ht="14.25" customHeight="1">
      <c r="A377" s="371" t="inlineStr">
        <is>
          <t>Ветчины</t>
        </is>
      </c>
      <c r="B377" s="623" t="n"/>
      <c r="C377" s="623" t="n"/>
      <c r="D377" s="623" t="n"/>
      <c r="E377" s="623" t="n"/>
      <c r="F377" s="623" t="n"/>
      <c r="G377" s="623" t="n"/>
      <c r="H377" s="623" t="n"/>
      <c r="I377" s="623" t="n"/>
      <c r="J377" s="623" t="n"/>
      <c r="K377" s="623" t="n"/>
      <c r="L377" s="623" t="n"/>
      <c r="M377" s="623" t="n"/>
      <c r="N377" s="623" t="n"/>
      <c r="O377" s="623" t="n"/>
      <c r="P377" s="623" t="n"/>
      <c r="Q377" s="623" t="n"/>
      <c r="R377" s="623" t="n"/>
      <c r="S377" s="623" t="n"/>
      <c r="T377" s="623" t="n"/>
      <c r="U377" s="623" t="n"/>
      <c r="V377" s="623" t="n"/>
      <c r="W377" s="623" t="n"/>
      <c r="X377" s="623" t="n"/>
      <c r="Y377" s="371" t="n"/>
      <c r="Z377" s="37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2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2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80" t="n"/>
      <c r="B380" s="623" t="n"/>
      <c r="C380" s="623" t="n"/>
      <c r="D380" s="623" t="n"/>
      <c r="E380" s="623" t="n"/>
      <c r="F380" s="623" t="n"/>
      <c r="G380" s="623" t="n"/>
      <c r="H380" s="623" t="n"/>
      <c r="I380" s="623" t="n"/>
      <c r="J380" s="623" t="n"/>
      <c r="K380" s="623" t="n"/>
      <c r="L380" s="623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623" t="n"/>
      <c r="B381" s="623" t="n"/>
      <c r="C381" s="623" t="n"/>
      <c r="D381" s="623" t="n"/>
      <c r="E381" s="623" t="n"/>
      <c r="F381" s="623" t="n"/>
      <c r="G381" s="623" t="n"/>
      <c r="H381" s="623" t="n"/>
      <c r="I381" s="623" t="n"/>
      <c r="J381" s="623" t="n"/>
      <c r="K381" s="623" t="n"/>
      <c r="L381" s="623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71" t="inlineStr">
        <is>
          <t>Копченые колбасы</t>
        </is>
      </c>
      <c r="B382" s="623" t="n"/>
      <c r="C382" s="623" t="n"/>
      <c r="D382" s="623" t="n"/>
      <c r="E382" s="623" t="n"/>
      <c r="F382" s="623" t="n"/>
      <c r="G382" s="623" t="n"/>
      <c r="H382" s="623" t="n"/>
      <c r="I382" s="623" t="n"/>
      <c r="J382" s="623" t="n"/>
      <c r="K382" s="623" t="n"/>
      <c r="L382" s="623" t="n"/>
      <c r="M382" s="623" t="n"/>
      <c r="N382" s="623" t="n"/>
      <c r="O382" s="623" t="n"/>
      <c r="P382" s="623" t="n"/>
      <c r="Q382" s="623" t="n"/>
      <c r="R382" s="623" t="n"/>
      <c r="S382" s="623" t="n"/>
      <c r="T382" s="623" t="n"/>
      <c r="U382" s="623" t="n"/>
      <c r="V382" s="623" t="n"/>
      <c r="W382" s="623" t="n"/>
      <c r="X382" s="623" t="n"/>
      <c r="Y382" s="371" t="n"/>
      <c r="Z382" s="37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2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2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2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0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2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2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2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2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80" t="n"/>
      <c r="B390" s="623" t="n"/>
      <c r="C390" s="623" t="n"/>
      <c r="D390" s="623" t="n"/>
      <c r="E390" s="623" t="n"/>
      <c r="F390" s="623" t="n"/>
      <c r="G390" s="623" t="n"/>
      <c r="H390" s="623" t="n"/>
      <c r="I390" s="623" t="n"/>
      <c r="J390" s="623" t="n"/>
      <c r="K390" s="623" t="n"/>
      <c r="L390" s="623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623" t="n"/>
      <c r="B391" s="623" t="n"/>
      <c r="C391" s="623" t="n"/>
      <c r="D391" s="623" t="n"/>
      <c r="E391" s="623" t="n"/>
      <c r="F391" s="623" t="n"/>
      <c r="G391" s="623" t="n"/>
      <c r="H391" s="623" t="n"/>
      <c r="I391" s="623" t="n"/>
      <c r="J391" s="623" t="n"/>
      <c r="K391" s="623" t="n"/>
      <c r="L391" s="623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71" t="inlineStr">
        <is>
          <t>Сыровяленые колбасы</t>
        </is>
      </c>
      <c r="B392" s="623" t="n"/>
      <c r="C392" s="623" t="n"/>
      <c r="D392" s="623" t="n"/>
      <c r="E392" s="623" t="n"/>
      <c r="F392" s="623" t="n"/>
      <c r="G392" s="623" t="n"/>
      <c r="H392" s="623" t="n"/>
      <c r="I392" s="623" t="n"/>
      <c r="J392" s="623" t="n"/>
      <c r="K392" s="623" t="n"/>
      <c r="L392" s="623" t="n"/>
      <c r="M392" s="623" t="n"/>
      <c r="N392" s="623" t="n"/>
      <c r="O392" s="623" t="n"/>
      <c r="P392" s="623" t="n"/>
      <c r="Q392" s="623" t="n"/>
      <c r="R392" s="623" t="n"/>
      <c r="S392" s="623" t="n"/>
      <c r="T392" s="623" t="n"/>
      <c r="U392" s="623" t="n"/>
      <c r="V392" s="623" t="n"/>
      <c r="W392" s="623" t="n"/>
      <c r="X392" s="623" t="n"/>
      <c r="Y392" s="371" t="n"/>
      <c r="Z392" s="371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72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80" t="n"/>
      <c r="B394" s="623" t="n"/>
      <c r="C394" s="623" t="n"/>
      <c r="D394" s="623" t="n"/>
      <c r="E394" s="623" t="n"/>
      <c r="F394" s="623" t="n"/>
      <c r="G394" s="623" t="n"/>
      <c r="H394" s="623" t="n"/>
      <c r="I394" s="623" t="n"/>
      <c r="J394" s="623" t="n"/>
      <c r="K394" s="623" t="n"/>
      <c r="L394" s="623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623" t="n"/>
      <c r="B395" s="623" t="n"/>
      <c r="C395" s="623" t="n"/>
      <c r="D395" s="623" t="n"/>
      <c r="E395" s="623" t="n"/>
      <c r="F395" s="623" t="n"/>
      <c r="G395" s="623" t="n"/>
      <c r="H395" s="623" t="n"/>
      <c r="I395" s="623" t="n"/>
      <c r="J395" s="623" t="n"/>
      <c r="K395" s="623" t="n"/>
      <c r="L395" s="623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69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70" t="inlineStr">
        <is>
          <t>Дугушка</t>
        </is>
      </c>
      <c r="B397" s="623" t="n"/>
      <c r="C397" s="623" t="n"/>
      <c r="D397" s="623" t="n"/>
      <c r="E397" s="623" t="n"/>
      <c r="F397" s="623" t="n"/>
      <c r="G397" s="623" t="n"/>
      <c r="H397" s="623" t="n"/>
      <c r="I397" s="623" t="n"/>
      <c r="J397" s="623" t="n"/>
      <c r="K397" s="623" t="n"/>
      <c r="L397" s="623" t="n"/>
      <c r="M397" s="623" t="n"/>
      <c r="N397" s="623" t="n"/>
      <c r="O397" s="623" t="n"/>
      <c r="P397" s="623" t="n"/>
      <c r="Q397" s="623" t="n"/>
      <c r="R397" s="623" t="n"/>
      <c r="S397" s="623" t="n"/>
      <c r="T397" s="623" t="n"/>
      <c r="U397" s="623" t="n"/>
      <c r="V397" s="623" t="n"/>
      <c r="W397" s="623" t="n"/>
      <c r="X397" s="623" t="n"/>
      <c r="Y397" s="370" t="n"/>
      <c r="Z397" s="370" t="n"/>
    </row>
    <row r="398" ht="14.25" customHeight="1">
      <c r="A398" s="371" t="inlineStr">
        <is>
          <t>Вареные колбасы</t>
        </is>
      </c>
      <c r="B398" s="623" t="n"/>
      <c r="C398" s="623" t="n"/>
      <c r="D398" s="623" t="n"/>
      <c r="E398" s="623" t="n"/>
      <c r="F398" s="623" t="n"/>
      <c r="G398" s="623" t="n"/>
      <c r="H398" s="623" t="n"/>
      <c r="I398" s="623" t="n"/>
      <c r="J398" s="623" t="n"/>
      <c r="K398" s="623" t="n"/>
      <c r="L398" s="623" t="n"/>
      <c r="M398" s="623" t="n"/>
      <c r="N398" s="623" t="n"/>
      <c r="O398" s="623" t="n"/>
      <c r="P398" s="623" t="n"/>
      <c r="Q398" s="623" t="n"/>
      <c r="R398" s="623" t="n"/>
      <c r="S398" s="623" t="n"/>
      <c r="T398" s="623" t="n"/>
      <c r="U398" s="623" t="n"/>
      <c r="V398" s="623" t="n"/>
      <c r="W398" s="623" t="n"/>
      <c r="X398" s="623" t="n"/>
      <c r="Y398" s="371" t="n"/>
      <c r="Z398" s="371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72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72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72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72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72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72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72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72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72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80" t="n"/>
      <c r="B408" s="623" t="n"/>
      <c r="C408" s="623" t="n"/>
      <c r="D408" s="623" t="n"/>
      <c r="E408" s="623" t="n"/>
      <c r="F408" s="623" t="n"/>
      <c r="G408" s="623" t="n"/>
      <c r="H408" s="623" t="n"/>
      <c r="I408" s="623" t="n"/>
      <c r="J408" s="623" t="n"/>
      <c r="K408" s="623" t="n"/>
      <c r="L408" s="623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623" t="n"/>
      <c r="B409" s="623" t="n"/>
      <c r="C409" s="623" t="n"/>
      <c r="D409" s="623" t="n"/>
      <c r="E409" s="623" t="n"/>
      <c r="F409" s="623" t="n"/>
      <c r="G409" s="623" t="n"/>
      <c r="H409" s="623" t="n"/>
      <c r="I409" s="623" t="n"/>
      <c r="J409" s="623" t="n"/>
      <c r="K409" s="623" t="n"/>
      <c r="L409" s="623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71" t="inlineStr">
        <is>
          <t>Ветчины</t>
        </is>
      </c>
      <c r="B410" s="623" t="n"/>
      <c r="C410" s="623" t="n"/>
      <c r="D410" s="623" t="n"/>
      <c r="E410" s="623" t="n"/>
      <c r="F410" s="623" t="n"/>
      <c r="G410" s="623" t="n"/>
      <c r="H410" s="623" t="n"/>
      <c r="I410" s="623" t="n"/>
      <c r="J410" s="623" t="n"/>
      <c r="K410" s="623" t="n"/>
      <c r="L410" s="623" t="n"/>
      <c r="M410" s="623" t="n"/>
      <c r="N410" s="623" t="n"/>
      <c r="O410" s="623" t="n"/>
      <c r="P410" s="623" t="n"/>
      <c r="Q410" s="623" t="n"/>
      <c r="R410" s="623" t="n"/>
      <c r="S410" s="623" t="n"/>
      <c r="T410" s="623" t="n"/>
      <c r="U410" s="623" t="n"/>
      <c r="V410" s="623" t="n"/>
      <c r="W410" s="623" t="n"/>
      <c r="X410" s="623" t="n"/>
      <c r="Y410" s="371" t="n"/>
      <c r="Z410" s="371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72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72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80" t="n"/>
      <c r="B413" s="623" t="n"/>
      <c r="C413" s="623" t="n"/>
      <c r="D413" s="623" t="n"/>
      <c r="E413" s="623" t="n"/>
      <c r="F413" s="623" t="n"/>
      <c r="G413" s="623" t="n"/>
      <c r="H413" s="623" t="n"/>
      <c r="I413" s="623" t="n"/>
      <c r="J413" s="623" t="n"/>
      <c r="K413" s="623" t="n"/>
      <c r="L413" s="623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623" t="n"/>
      <c r="B414" s="623" t="n"/>
      <c r="C414" s="623" t="n"/>
      <c r="D414" s="623" t="n"/>
      <c r="E414" s="623" t="n"/>
      <c r="F414" s="623" t="n"/>
      <c r="G414" s="623" t="n"/>
      <c r="H414" s="623" t="n"/>
      <c r="I414" s="623" t="n"/>
      <c r="J414" s="623" t="n"/>
      <c r="K414" s="623" t="n"/>
      <c r="L414" s="623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71" t="inlineStr">
        <is>
          <t>Копченые колбасы</t>
        </is>
      </c>
      <c r="B415" s="623" t="n"/>
      <c r="C415" s="623" t="n"/>
      <c r="D415" s="623" t="n"/>
      <c r="E415" s="623" t="n"/>
      <c r="F415" s="623" t="n"/>
      <c r="G415" s="623" t="n"/>
      <c r="H415" s="623" t="n"/>
      <c r="I415" s="623" t="n"/>
      <c r="J415" s="623" t="n"/>
      <c r="K415" s="623" t="n"/>
      <c r="L415" s="623" t="n"/>
      <c r="M415" s="623" t="n"/>
      <c r="N415" s="623" t="n"/>
      <c r="O415" s="623" t="n"/>
      <c r="P415" s="623" t="n"/>
      <c r="Q415" s="623" t="n"/>
      <c r="R415" s="623" t="n"/>
      <c r="S415" s="623" t="n"/>
      <c r="T415" s="623" t="n"/>
      <c r="U415" s="623" t="n"/>
      <c r="V415" s="623" t="n"/>
      <c r="W415" s="623" t="n"/>
      <c r="X415" s="623" t="n"/>
      <c r="Y415" s="371" t="n"/>
      <c r="Z415" s="371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72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72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72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72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3.81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11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72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11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72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6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80" t="n"/>
      <c r="B422" s="623" t="n"/>
      <c r="C422" s="623" t="n"/>
      <c r="D422" s="623" t="n"/>
      <c r="E422" s="623" t="n"/>
      <c r="F422" s="623" t="n"/>
      <c r="G422" s="623" t="n"/>
      <c r="H422" s="623" t="n"/>
      <c r="I422" s="623" t="n"/>
      <c r="J422" s="623" t="n"/>
      <c r="K422" s="623" t="n"/>
      <c r="L422" s="623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623" t="n"/>
      <c r="B423" s="623" t="n"/>
      <c r="C423" s="623" t="n"/>
      <c r="D423" s="623" t="n"/>
      <c r="E423" s="623" t="n"/>
      <c r="F423" s="623" t="n"/>
      <c r="G423" s="623" t="n"/>
      <c r="H423" s="623" t="n"/>
      <c r="I423" s="623" t="n"/>
      <c r="J423" s="623" t="n"/>
      <c r="K423" s="623" t="n"/>
      <c r="L423" s="623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71" t="inlineStr">
        <is>
          <t>Сосиски</t>
        </is>
      </c>
      <c r="B424" s="623" t="n"/>
      <c r="C424" s="623" t="n"/>
      <c r="D424" s="623" t="n"/>
      <c r="E424" s="623" t="n"/>
      <c r="F424" s="623" t="n"/>
      <c r="G424" s="623" t="n"/>
      <c r="H424" s="623" t="n"/>
      <c r="I424" s="623" t="n"/>
      <c r="J424" s="623" t="n"/>
      <c r="K424" s="623" t="n"/>
      <c r="L424" s="623" t="n"/>
      <c r="M424" s="623" t="n"/>
      <c r="N424" s="623" t="n"/>
      <c r="O424" s="623" t="n"/>
      <c r="P424" s="623" t="n"/>
      <c r="Q424" s="623" t="n"/>
      <c r="R424" s="623" t="n"/>
      <c r="S424" s="623" t="n"/>
      <c r="T424" s="623" t="n"/>
      <c r="U424" s="623" t="n"/>
      <c r="V424" s="623" t="n"/>
      <c r="W424" s="623" t="n"/>
      <c r="X424" s="623" t="n"/>
      <c r="Y424" s="371" t="n"/>
      <c r="Z424" s="371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72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72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80" t="n"/>
      <c r="B427" s="623" t="n"/>
      <c r="C427" s="623" t="n"/>
      <c r="D427" s="623" t="n"/>
      <c r="E427" s="623" t="n"/>
      <c r="F427" s="623" t="n"/>
      <c r="G427" s="623" t="n"/>
      <c r="H427" s="623" t="n"/>
      <c r="I427" s="623" t="n"/>
      <c r="J427" s="623" t="n"/>
      <c r="K427" s="623" t="n"/>
      <c r="L427" s="623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623" t="n"/>
      <c r="B428" s="623" t="n"/>
      <c r="C428" s="623" t="n"/>
      <c r="D428" s="623" t="n"/>
      <c r="E428" s="623" t="n"/>
      <c r="F428" s="623" t="n"/>
      <c r="G428" s="623" t="n"/>
      <c r="H428" s="623" t="n"/>
      <c r="I428" s="623" t="n"/>
      <c r="J428" s="623" t="n"/>
      <c r="K428" s="623" t="n"/>
      <c r="L428" s="623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69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70" t="inlineStr">
        <is>
          <t>Зареченские продукты</t>
        </is>
      </c>
      <c r="B430" s="623" t="n"/>
      <c r="C430" s="623" t="n"/>
      <c r="D430" s="623" t="n"/>
      <c r="E430" s="623" t="n"/>
      <c r="F430" s="623" t="n"/>
      <c r="G430" s="623" t="n"/>
      <c r="H430" s="623" t="n"/>
      <c r="I430" s="623" t="n"/>
      <c r="J430" s="623" t="n"/>
      <c r="K430" s="623" t="n"/>
      <c r="L430" s="623" t="n"/>
      <c r="M430" s="623" t="n"/>
      <c r="N430" s="623" t="n"/>
      <c r="O430" s="623" t="n"/>
      <c r="P430" s="623" t="n"/>
      <c r="Q430" s="623" t="n"/>
      <c r="R430" s="623" t="n"/>
      <c r="S430" s="623" t="n"/>
      <c r="T430" s="623" t="n"/>
      <c r="U430" s="623" t="n"/>
      <c r="V430" s="623" t="n"/>
      <c r="W430" s="623" t="n"/>
      <c r="X430" s="623" t="n"/>
      <c r="Y430" s="370" t="n"/>
      <c r="Z430" s="370" t="n"/>
    </row>
    <row r="431" ht="14.25" customHeight="1">
      <c r="A431" s="371" t="inlineStr">
        <is>
          <t>Вареные колбасы</t>
        </is>
      </c>
      <c r="B431" s="623" t="n"/>
      <c r="C431" s="623" t="n"/>
      <c r="D431" s="623" t="n"/>
      <c r="E431" s="623" t="n"/>
      <c r="F431" s="623" t="n"/>
      <c r="G431" s="623" t="n"/>
      <c r="H431" s="623" t="n"/>
      <c r="I431" s="623" t="n"/>
      <c r="J431" s="623" t="n"/>
      <c r="K431" s="623" t="n"/>
      <c r="L431" s="623" t="n"/>
      <c r="M431" s="623" t="n"/>
      <c r="N431" s="623" t="n"/>
      <c r="O431" s="623" t="n"/>
      <c r="P431" s="623" t="n"/>
      <c r="Q431" s="623" t="n"/>
      <c r="R431" s="623" t="n"/>
      <c r="S431" s="623" t="n"/>
      <c r="T431" s="623" t="n"/>
      <c r="U431" s="623" t="n"/>
      <c r="V431" s="623" t="n"/>
      <c r="W431" s="623" t="n"/>
      <c r="X431" s="623" t="n"/>
      <c r="Y431" s="371" t="n"/>
      <c r="Z431" s="371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72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72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80" t="n"/>
      <c r="B434" s="623" t="n"/>
      <c r="C434" s="623" t="n"/>
      <c r="D434" s="623" t="n"/>
      <c r="E434" s="623" t="n"/>
      <c r="F434" s="623" t="n"/>
      <c r="G434" s="623" t="n"/>
      <c r="H434" s="623" t="n"/>
      <c r="I434" s="623" t="n"/>
      <c r="J434" s="623" t="n"/>
      <c r="K434" s="623" t="n"/>
      <c r="L434" s="623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623" t="n"/>
      <c r="B435" s="623" t="n"/>
      <c r="C435" s="623" t="n"/>
      <c r="D435" s="623" t="n"/>
      <c r="E435" s="623" t="n"/>
      <c r="F435" s="623" t="n"/>
      <c r="G435" s="623" t="n"/>
      <c r="H435" s="623" t="n"/>
      <c r="I435" s="623" t="n"/>
      <c r="J435" s="623" t="n"/>
      <c r="K435" s="623" t="n"/>
      <c r="L435" s="623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71" t="inlineStr">
        <is>
          <t>Ветчины</t>
        </is>
      </c>
      <c r="B436" s="623" t="n"/>
      <c r="C436" s="623" t="n"/>
      <c r="D436" s="623" t="n"/>
      <c r="E436" s="623" t="n"/>
      <c r="F436" s="623" t="n"/>
      <c r="G436" s="623" t="n"/>
      <c r="H436" s="623" t="n"/>
      <c r="I436" s="623" t="n"/>
      <c r="J436" s="623" t="n"/>
      <c r="K436" s="623" t="n"/>
      <c r="L436" s="623" t="n"/>
      <c r="M436" s="623" t="n"/>
      <c r="N436" s="623" t="n"/>
      <c r="O436" s="623" t="n"/>
      <c r="P436" s="623" t="n"/>
      <c r="Q436" s="623" t="n"/>
      <c r="R436" s="623" t="n"/>
      <c r="S436" s="623" t="n"/>
      <c r="T436" s="623" t="n"/>
      <c r="U436" s="623" t="n"/>
      <c r="V436" s="623" t="n"/>
      <c r="W436" s="623" t="n"/>
      <c r="X436" s="623" t="n"/>
      <c r="Y436" s="371" t="n"/>
      <c r="Z436" s="371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72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72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80" t="n"/>
      <c r="B439" s="623" t="n"/>
      <c r="C439" s="623" t="n"/>
      <c r="D439" s="623" t="n"/>
      <c r="E439" s="623" t="n"/>
      <c r="F439" s="623" t="n"/>
      <c r="G439" s="623" t="n"/>
      <c r="H439" s="623" t="n"/>
      <c r="I439" s="623" t="n"/>
      <c r="J439" s="623" t="n"/>
      <c r="K439" s="623" t="n"/>
      <c r="L439" s="623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623" t="n"/>
      <c r="B440" s="623" t="n"/>
      <c r="C440" s="623" t="n"/>
      <c r="D440" s="623" t="n"/>
      <c r="E440" s="623" t="n"/>
      <c r="F440" s="623" t="n"/>
      <c r="G440" s="623" t="n"/>
      <c r="H440" s="623" t="n"/>
      <c r="I440" s="623" t="n"/>
      <c r="J440" s="623" t="n"/>
      <c r="K440" s="623" t="n"/>
      <c r="L440" s="623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71" t="inlineStr">
        <is>
          <t>Копченые колбасы</t>
        </is>
      </c>
      <c r="B441" s="623" t="n"/>
      <c r="C441" s="623" t="n"/>
      <c r="D441" s="623" t="n"/>
      <c r="E441" s="623" t="n"/>
      <c r="F441" s="623" t="n"/>
      <c r="G441" s="623" t="n"/>
      <c r="H441" s="623" t="n"/>
      <c r="I441" s="623" t="n"/>
      <c r="J441" s="623" t="n"/>
      <c r="K441" s="623" t="n"/>
      <c r="L441" s="623" t="n"/>
      <c r="M441" s="623" t="n"/>
      <c r="N441" s="623" t="n"/>
      <c r="O441" s="623" t="n"/>
      <c r="P441" s="623" t="n"/>
      <c r="Q441" s="623" t="n"/>
      <c r="R441" s="623" t="n"/>
      <c r="S441" s="623" t="n"/>
      <c r="T441" s="623" t="n"/>
      <c r="U441" s="623" t="n"/>
      <c r="V441" s="623" t="n"/>
      <c r="W441" s="623" t="n"/>
      <c r="X441" s="623" t="n"/>
      <c r="Y441" s="371" t="n"/>
      <c r="Z441" s="371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72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72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80" t="n"/>
      <c r="B444" s="623" t="n"/>
      <c r="C444" s="623" t="n"/>
      <c r="D444" s="623" t="n"/>
      <c r="E444" s="623" t="n"/>
      <c r="F444" s="623" t="n"/>
      <c r="G444" s="623" t="n"/>
      <c r="H444" s="623" t="n"/>
      <c r="I444" s="623" t="n"/>
      <c r="J444" s="623" t="n"/>
      <c r="K444" s="623" t="n"/>
      <c r="L444" s="623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623" t="n"/>
      <c r="B445" s="623" t="n"/>
      <c r="C445" s="623" t="n"/>
      <c r="D445" s="623" t="n"/>
      <c r="E445" s="623" t="n"/>
      <c r="F445" s="623" t="n"/>
      <c r="G445" s="623" t="n"/>
      <c r="H445" s="623" t="n"/>
      <c r="I445" s="623" t="n"/>
      <c r="J445" s="623" t="n"/>
      <c r="K445" s="623" t="n"/>
      <c r="L445" s="623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71" t="inlineStr">
        <is>
          <t>Сосиски</t>
        </is>
      </c>
      <c r="B446" s="623" t="n"/>
      <c r="C446" s="623" t="n"/>
      <c r="D446" s="623" t="n"/>
      <c r="E446" s="623" t="n"/>
      <c r="F446" s="623" t="n"/>
      <c r="G446" s="623" t="n"/>
      <c r="H446" s="623" t="n"/>
      <c r="I446" s="623" t="n"/>
      <c r="J446" s="623" t="n"/>
      <c r="K446" s="623" t="n"/>
      <c r="L446" s="623" t="n"/>
      <c r="M446" s="623" t="n"/>
      <c r="N446" s="623" t="n"/>
      <c r="O446" s="623" t="n"/>
      <c r="P446" s="623" t="n"/>
      <c r="Q446" s="623" t="n"/>
      <c r="R446" s="623" t="n"/>
      <c r="S446" s="623" t="n"/>
      <c r="T446" s="623" t="n"/>
      <c r="U446" s="623" t="n"/>
      <c r="V446" s="623" t="n"/>
      <c r="W446" s="623" t="n"/>
      <c r="X446" s="623" t="n"/>
      <c r="Y446" s="371" t="n"/>
      <c r="Z446" s="371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72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72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80" t="n"/>
      <c r="B449" s="623" t="n"/>
      <c r="C449" s="623" t="n"/>
      <c r="D449" s="623" t="n"/>
      <c r="E449" s="623" t="n"/>
      <c r="F449" s="623" t="n"/>
      <c r="G449" s="623" t="n"/>
      <c r="H449" s="623" t="n"/>
      <c r="I449" s="623" t="n"/>
      <c r="J449" s="623" t="n"/>
      <c r="K449" s="623" t="n"/>
      <c r="L449" s="623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623" t="n"/>
      <c r="B450" s="623" t="n"/>
      <c r="C450" s="623" t="n"/>
      <c r="D450" s="623" t="n"/>
      <c r="E450" s="623" t="n"/>
      <c r="F450" s="623" t="n"/>
      <c r="G450" s="623" t="n"/>
      <c r="H450" s="623" t="n"/>
      <c r="I450" s="623" t="n"/>
      <c r="J450" s="623" t="n"/>
      <c r="K450" s="623" t="n"/>
      <c r="L450" s="623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70" t="inlineStr">
        <is>
          <t>Выгодная цена</t>
        </is>
      </c>
      <c r="B451" s="623" t="n"/>
      <c r="C451" s="623" t="n"/>
      <c r="D451" s="623" t="n"/>
      <c r="E451" s="623" t="n"/>
      <c r="F451" s="623" t="n"/>
      <c r="G451" s="623" t="n"/>
      <c r="H451" s="623" t="n"/>
      <c r="I451" s="623" t="n"/>
      <c r="J451" s="623" t="n"/>
      <c r="K451" s="623" t="n"/>
      <c r="L451" s="623" t="n"/>
      <c r="M451" s="623" t="n"/>
      <c r="N451" s="623" t="n"/>
      <c r="O451" s="623" t="n"/>
      <c r="P451" s="623" t="n"/>
      <c r="Q451" s="623" t="n"/>
      <c r="R451" s="623" t="n"/>
      <c r="S451" s="623" t="n"/>
      <c r="T451" s="623" t="n"/>
      <c r="U451" s="623" t="n"/>
      <c r="V451" s="623" t="n"/>
      <c r="W451" s="623" t="n"/>
      <c r="X451" s="623" t="n"/>
      <c r="Y451" s="370" t="n"/>
      <c r="Z451" s="370" t="n"/>
    </row>
    <row r="452" ht="14.25" customHeight="1">
      <c r="A452" s="371" t="inlineStr">
        <is>
          <t>Сосиски</t>
        </is>
      </c>
      <c r="B452" s="623" t="n"/>
      <c r="C452" s="623" t="n"/>
      <c r="D452" s="623" t="n"/>
      <c r="E452" s="623" t="n"/>
      <c r="F452" s="623" t="n"/>
      <c r="G452" s="623" t="n"/>
      <c r="H452" s="623" t="n"/>
      <c r="I452" s="623" t="n"/>
      <c r="J452" s="623" t="n"/>
      <c r="K452" s="623" t="n"/>
      <c r="L452" s="623" t="n"/>
      <c r="M452" s="623" t="n"/>
      <c r="N452" s="623" t="n"/>
      <c r="O452" s="623" t="n"/>
      <c r="P452" s="623" t="n"/>
      <c r="Q452" s="623" t="n"/>
      <c r="R452" s="623" t="n"/>
      <c r="S452" s="623" t="n"/>
      <c r="T452" s="623" t="n"/>
      <c r="U452" s="623" t="n"/>
      <c r="V452" s="623" t="n"/>
      <c r="W452" s="623" t="n"/>
      <c r="X452" s="623" t="n"/>
      <c r="Y452" s="371" t="n"/>
      <c r="Z452" s="371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72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80" t="n"/>
      <c r="B454" s="623" t="n"/>
      <c r="C454" s="623" t="n"/>
      <c r="D454" s="623" t="n"/>
      <c r="E454" s="623" t="n"/>
      <c r="F454" s="623" t="n"/>
      <c r="G454" s="623" t="n"/>
      <c r="H454" s="623" t="n"/>
      <c r="I454" s="623" t="n"/>
      <c r="J454" s="623" t="n"/>
      <c r="K454" s="623" t="n"/>
      <c r="L454" s="623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623" t="n"/>
      <c r="B455" s="623" t="n"/>
      <c r="C455" s="623" t="n"/>
      <c r="D455" s="623" t="n"/>
      <c r="E455" s="623" t="n"/>
      <c r="F455" s="623" t="n"/>
      <c r="G455" s="623" t="n"/>
      <c r="H455" s="623" t="n"/>
      <c r="I455" s="623" t="n"/>
      <c r="J455" s="623" t="n"/>
      <c r="K455" s="623" t="n"/>
      <c r="L455" s="623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621" t="n"/>
      <c r="B456" s="623" t="n"/>
      <c r="C456" s="623" t="n"/>
      <c r="D456" s="623" t="n"/>
      <c r="E456" s="623" t="n"/>
      <c r="F456" s="623" t="n"/>
      <c r="G456" s="623" t="n"/>
      <c r="H456" s="623" t="n"/>
      <c r="I456" s="623" t="n"/>
      <c r="J456" s="623" t="n"/>
      <c r="K456" s="623" t="n"/>
      <c r="L456" s="623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/>
      </c>
      <c r="W456" s="674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623" t="n"/>
      <c r="B457" s="623" t="n"/>
      <c r="C457" s="623" t="n"/>
      <c r="D457" s="623" t="n"/>
      <c r="E457" s="623" t="n"/>
      <c r="F457" s="623" t="n"/>
      <c r="G457" s="623" t="n"/>
      <c r="H457" s="623" t="n"/>
      <c r="I457" s="623" t="n"/>
      <c r="J457" s="623" t="n"/>
      <c r="K457" s="623" t="n"/>
      <c r="L457" s="623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623" t="n"/>
      <c r="B458" s="623" t="n"/>
      <c r="C458" s="623" t="n"/>
      <c r="D458" s="623" t="n"/>
      <c r="E458" s="623" t="n"/>
      <c r="F458" s="623" t="n"/>
      <c r="G458" s="623" t="n"/>
      <c r="H458" s="623" t="n"/>
      <c r="I458" s="623" t="n"/>
      <c r="J458" s="623" t="n"/>
      <c r="K458" s="623" t="n"/>
      <c r="L458" s="623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623" t="n"/>
      <c r="B459" s="623" t="n"/>
      <c r="C459" s="623" t="n"/>
      <c r="D459" s="623" t="n"/>
      <c r="E459" s="623" t="n"/>
      <c r="F459" s="623" t="n"/>
      <c r="G459" s="623" t="n"/>
      <c r="H459" s="623" t="n"/>
      <c r="I459" s="623" t="n"/>
      <c r="J459" s="623" t="n"/>
      <c r="K459" s="623" t="n"/>
      <c r="L459" s="623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623" t="n"/>
      <c r="B460" s="623" t="n"/>
      <c r="C460" s="623" t="n"/>
      <c r="D460" s="623" t="n"/>
      <c r="E460" s="623" t="n"/>
      <c r="F460" s="623" t="n"/>
      <c r="G460" s="623" t="n"/>
      <c r="H460" s="623" t="n"/>
      <c r="I460" s="623" t="n"/>
      <c r="J460" s="623" t="n"/>
      <c r="K460" s="623" t="n"/>
      <c r="L460" s="623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/>
      </c>
      <c r="W460" s="674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623" t="n"/>
      <c r="B461" s="623" t="n"/>
      <c r="C461" s="623" t="n"/>
      <c r="D461" s="623" t="n"/>
      <c r="E461" s="623" t="n"/>
      <c r="F461" s="623" t="n"/>
      <c r="G461" s="623" t="n"/>
      <c r="H461" s="623" t="n"/>
      <c r="I461" s="623" t="n"/>
      <c r="J461" s="623" t="n"/>
      <c r="K461" s="623" t="n"/>
      <c r="L461" s="623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622" t="inlineStr">
        <is>
          <t>Ядрена копоть</t>
        </is>
      </c>
      <c r="C463" s="622" t="inlineStr">
        <is>
          <t>Вязанка</t>
        </is>
      </c>
      <c r="D463" s="914" t="n"/>
      <c r="E463" s="914" t="n"/>
      <c r="F463" s="915" t="n"/>
      <c r="G463" s="622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622" t="inlineStr">
        <is>
          <t>Особый рецепт</t>
        </is>
      </c>
      <c r="O463" s="915" t="n"/>
      <c r="P463" s="622" t="inlineStr">
        <is>
          <t>Баварушка</t>
        </is>
      </c>
      <c r="Q463" s="915" t="n"/>
      <c r="R463" s="622" t="inlineStr">
        <is>
          <t>Дугушка</t>
        </is>
      </c>
      <c r="S463" s="622" t="inlineStr">
        <is>
          <t>Зареченские</t>
        </is>
      </c>
      <c r="T463" s="915" t="n"/>
      <c r="U463" s="623" t="n"/>
      <c r="Z463" s="61" t="n"/>
      <c r="AC463" s="623" t="n"/>
    </row>
    <row r="464" ht="14.25" customHeight="1" thickTop="1">
      <c r="A464" s="624" t="inlineStr">
        <is>
          <t>СЕРИЯ</t>
        </is>
      </c>
      <c r="B464" s="622" t="inlineStr">
        <is>
          <t>Ядрена копоть</t>
        </is>
      </c>
      <c r="C464" s="622" t="inlineStr">
        <is>
          <t>Столичная</t>
        </is>
      </c>
      <c r="D464" s="622" t="inlineStr">
        <is>
          <t>Классическая</t>
        </is>
      </c>
      <c r="E464" s="622" t="inlineStr">
        <is>
          <t>Вязанка</t>
        </is>
      </c>
      <c r="F464" s="622" t="inlineStr">
        <is>
          <t>Сливушки</t>
        </is>
      </c>
      <c r="G464" s="622" t="inlineStr">
        <is>
          <t>Золоченная в печи</t>
        </is>
      </c>
      <c r="H464" s="622" t="inlineStr">
        <is>
          <t>Мясорубская</t>
        </is>
      </c>
      <c r="I464" s="622" t="inlineStr">
        <is>
          <t>Сочинка</t>
        </is>
      </c>
      <c r="J464" s="622" t="inlineStr">
        <is>
          <t>Бордо</t>
        </is>
      </c>
      <c r="K464" s="623" t="n"/>
      <c r="L464" s="622" t="inlineStr">
        <is>
          <t>Фирменная</t>
        </is>
      </c>
      <c r="M464" s="622" t="inlineStr">
        <is>
          <t>Бавария</t>
        </is>
      </c>
      <c r="N464" s="622" t="inlineStr">
        <is>
          <t>Особая</t>
        </is>
      </c>
      <c r="O464" s="622" t="inlineStr">
        <is>
          <t>Особая Без свинины</t>
        </is>
      </c>
      <c r="P464" s="622" t="inlineStr">
        <is>
          <t>Филейбургская</t>
        </is>
      </c>
      <c r="Q464" s="622" t="inlineStr">
        <is>
          <t>Балыкбургская</t>
        </is>
      </c>
      <c r="R464" s="622" t="inlineStr">
        <is>
          <t>Дугушка</t>
        </is>
      </c>
      <c r="S464" s="622" t="inlineStr">
        <is>
          <t>Зареченские продукты</t>
        </is>
      </c>
      <c r="T464" s="622" t="inlineStr">
        <is>
          <t>Выгодная цена</t>
        </is>
      </c>
      <c r="U464" s="623" t="n"/>
      <c r="Z464" s="61" t="n"/>
      <c r="AC464" s="623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623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623" t="n"/>
      <c r="Z465" s="61" t="n"/>
      <c r="AC465" s="623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6" s="53">
        <f>IFERROR(W126*1,"0")+IFERROR(W127*1,"0")+IFERROR(W128*1,"0")</f>
        <v/>
      </c>
      <c r="G466" s="53">
        <f>IFERROR(W134*1,"0")+IFERROR(W135*1,"0")+IFERROR(W136*1,"0")</f>
        <v/>
      </c>
      <c r="H466" s="53">
        <f>IFERROR(W141*1,"0")+IFERROR(W142*1,"0")+IFERROR(W143*1,"0")+IFERROR(W144*1,"0")+IFERROR(W145*1,"0")+IFERROR(W146*1,"0")+IFERROR(W147*1,"0")+IFERROR(W148*1,"0")</f>
        <v/>
      </c>
      <c r="I466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6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/>
      </c>
      <c r="K466" s="623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623" t="n"/>
      <c r="Z466" s="61" t="n"/>
      <c r="AC466" s="623" t="n"/>
    </row>
    <row r="46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u9ncX4stY3EpEuUxvTsdg==" formatRows="1" sort="0" spinCount="100000" hashValue="nnq/muVigvt5meo3GHIwlZdcdyk0k3mzQJIM/Z5EUZmPdDq+V8JEpa1ypqrsqopTdJO+5a45iX2Sr3MaX5sx/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N28:R28"/>
    <mergeCell ref="D71:E71"/>
    <mergeCell ref="N186:R186"/>
    <mergeCell ref="N115:T115"/>
    <mergeCell ref="D307:E307"/>
    <mergeCell ref="A338:X338"/>
    <mergeCell ref="N102:T102"/>
    <mergeCell ref="N30:R30"/>
    <mergeCell ref="D98:E98"/>
    <mergeCell ref="D73:E73"/>
    <mergeCell ref="N215:T215"/>
    <mergeCell ref="A340:X340"/>
    <mergeCell ref="N44:T44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A288:X288"/>
    <mergeCell ref="N178:R178"/>
    <mergeCell ref="D110:E110"/>
    <mergeCell ref="A155:M15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349:R349"/>
    <mergeCell ref="D28:E28"/>
    <mergeCell ref="N128:R128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D5:E5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O10:P10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D8:L8"/>
    <mergeCell ref="N287:T287"/>
    <mergeCell ref="N39:R39"/>
    <mergeCell ref="N166:R166"/>
    <mergeCell ref="N188:T188"/>
    <mergeCell ref="D209:E209"/>
    <mergeCell ref="A91:X91"/>
    <mergeCell ref="N402:R402"/>
    <mergeCell ref="A336:M337"/>
    <mergeCell ref="A327:X327"/>
    <mergeCell ref="D147:E147"/>
    <mergeCell ref="D87:E87"/>
    <mergeCell ref="N352:R352"/>
    <mergeCell ref="N130:T130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363:R363"/>
    <mergeCell ref="N228:R228"/>
    <mergeCell ref="N355:R355"/>
    <mergeCell ref="D100:E100"/>
    <mergeCell ref="N17:R18"/>
    <mergeCell ref="N63:R63"/>
    <mergeCell ref="O6:P6"/>
    <mergeCell ref="N134:R134"/>
    <mergeCell ref="N365:R365"/>
    <mergeCell ref="N243:R243"/>
    <mergeCell ref="N221:R221"/>
    <mergeCell ref="N50:R50"/>
    <mergeCell ref="N292:R292"/>
    <mergeCell ref="D31:E31"/>
    <mergeCell ref="N357:R357"/>
    <mergeCell ref="D329:E329"/>
    <mergeCell ref="D158:E158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I17:I18"/>
    <mergeCell ref="D141:E141"/>
    <mergeCell ref="D135:E135"/>
    <mergeCell ref="N212:T212"/>
    <mergeCell ref="T12:U12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A23:M24"/>
    <mergeCell ref="N278:T278"/>
    <mergeCell ref="A308:M309"/>
    <mergeCell ref="N78:R78"/>
    <mergeCell ref="O11:P11"/>
    <mergeCell ref="N205:R205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A25:X25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K17:K18"/>
    <mergeCell ref="N358:R358"/>
    <mergeCell ref="N380:T380"/>
    <mergeCell ref="D230:E230"/>
    <mergeCell ref="D401:E401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419:E419"/>
    <mergeCell ref="D248:E248"/>
    <mergeCell ref="D275:E275"/>
    <mergeCell ref="N325:T325"/>
    <mergeCell ref="D219:E219"/>
    <mergeCell ref="N77:R77"/>
    <mergeCell ref="A415:X415"/>
    <mergeCell ref="N390:T390"/>
    <mergeCell ref="T6:U9"/>
    <mergeCell ref="D185:E185"/>
    <mergeCell ref="A194:X194"/>
    <mergeCell ref="A366:M367"/>
    <mergeCell ref="D277:E277"/>
    <mergeCell ref="N156:T156"/>
    <mergeCell ref="N92:R92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D68:E68"/>
    <mergeCell ref="N31:R31"/>
    <mergeCell ref="A270:X270"/>
    <mergeCell ref="N167:T167"/>
    <mergeCell ref="N272:T272"/>
    <mergeCell ref="A34:X34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26:R26"/>
    <mergeCell ref="N153:R153"/>
    <mergeCell ref="A79:M80"/>
    <mergeCell ref="N40:T40"/>
    <mergeCell ref="N405:R405"/>
    <mergeCell ref="N313:T313"/>
    <mergeCell ref="A343:M344"/>
    <mergeCell ref="N184:R184"/>
    <mergeCell ref="D7:L7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N414:T414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N266:R266"/>
    <mergeCell ref="N95:R95"/>
    <mergeCell ref="N70:R70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96:R96"/>
    <mergeCell ref="N409:T409"/>
    <mergeCell ref="H17:H18"/>
    <mergeCell ref="D204:E204"/>
    <mergeCell ref="A213:X213"/>
    <mergeCell ref="D198:E198"/>
    <mergeCell ref="A151:X151"/>
    <mergeCell ref="A42:X42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A160:M161"/>
    <mergeCell ref="A152:X152"/>
    <mergeCell ref="A380:M381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D85:E85"/>
    <mergeCell ref="D383:E383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D225:E225"/>
    <mergeCell ref="A234:X234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D6:L6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M17:M18"/>
    <mergeCell ref="N67:R67"/>
    <mergeCell ref="N303:R303"/>
    <mergeCell ref="N223:T223"/>
    <mergeCell ref="N230:R230"/>
    <mergeCell ref="O8:P8"/>
    <mergeCell ref="A299:M300"/>
    <mergeCell ref="N69:R69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35:E35"/>
    <mergeCell ref="D228:E228"/>
    <mergeCell ref="D404:E404"/>
    <mergeCell ref="N135:R135"/>
    <mergeCell ref="D10:E10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N82:R82"/>
    <mergeCell ref="T11:U11"/>
    <mergeCell ref="D221:E221"/>
    <mergeCell ref="N57:R57"/>
    <mergeCell ref="A262:M263"/>
    <mergeCell ref="N267:T267"/>
    <mergeCell ref="A122:M123"/>
    <mergeCell ref="N293:R293"/>
    <mergeCell ref="D165:E165"/>
    <mergeCell ref="N317:R317"/>
    <mergeCell ref="N146:R146"/>
    <mergeCell ref="D323:E323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405:E405"/>
    <mergeCell ref="D107:E107"/>
    <mergeCell ref="N185:R185"/>
    <mergeCell ref="N449:T449"/>
    <mergeCell ref="N136:R136"/>
    <mergeCell ref="D244:E244"/>
    <mergeCell ref="A424:X424"/>
    <mergeCell ref="N321:T321"/>
    <mergeCell ref="D342:E342"/>
    <mergeCell ref="A253:X253"/>
    <mergeCell ref="N326:T326"/>
    <mergeCell ref="D171:E171"/>
    <mergeCell ref="A240:X240"/>
    <mergeCell ref="D407:E407"/>
    <mergeCell ref="N150:T150"/>
    <mergeCell ref="A53:X53"/>
    <mergeCell ref="A13:L13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A439:M440"/>
    <mergeCell ref="N232:T232"/>
    <mergeCell ref="D184:E184"/>
    <mergeCell ref="N84:R84"/>
    <mergeCell ref="N249:R249"/>
    <mergeCell ref="D121:E121"/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TMCXNw4cJqP9qvpholaIA==" formatRows="1" sort="0" spinCount="100000" hashValue="I1+P6onO7mLrjAiPRRVvKflqyno3ZIItlefUA1qTlXwJgB/TX3k8/qJlSQo56ZfvMA5QpmpdOol3jHK267rQ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2023-11-14T07:04:52Z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