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L9" i="1"/>
  <c r="L10" i="1"/>
  <c r="L6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7" i="1"/>
  <c r="AA6" i="1"/>
  <c r="AB6" i="1"/>
  <c r="AC6" i="1"/>
  <c r="AD6" i="1"/>
  <c r="AE6" i="1"/>
  <c r="AF6" i="1"/>
  <c r="AH6" i="1"/>
  <c r="AI6" i="1"/>
  <c r="AJ6" i="1"/>
  <c r="Z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E6" i="1"/>
  <c r="F6" i="1"/>
  <c r="AK6" i="1" l="1"/>
  <c r="M6" i="1"/>
  <c r="K6" i="1"/>
  <c r="J6" i="1"/>
</calcChain>
</file>

<file path=xl/sharedStrings.xml><?xml version="1.0" encoding="utf-8"?>
<sst xmlns="http://schemas.openxmlformats.org/spreadsheetml/2006/main" count="260" uniqueCount="140">
  <si>
    <t>Период: 17.11.2023 - 24.11.2023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</si>
  <si>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</si>
  <si>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</si>
  <si>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</si>
  <si>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</si>
  <si>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</si>
  <si>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</si>
  <si>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</si>
  <si>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</si>
  <si>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</si>
  <si>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</si>
  <si>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</si>
  <si>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</si>
  <si>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</si>
  <si>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</si>
  <si>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</si>
  <si>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</si>
  <si>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</si>
  <si>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</si>
  <si>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</si>
  <si>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</si>
  <si>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</si>
  <si>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</si>
  <si>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</si>
  <si>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</si>
  <si>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</si>
  <si>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</si>
  <si>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</si>
  <si>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</si>
  <si>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</si>
  <si>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</si>
  <si>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</si>
  <si>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</si>
  <si>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</si>
  <si>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</si>
  <si>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</si>
  <si>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</si>
  <si>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</si>
  <si>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</si>
  <si>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</si>
  <si>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</si>
  <si>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</si>
  <si>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</si>
  <si>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</si>
  <si>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</si>
  <si>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</si>
  <si>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</si>
  <si>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</si>
  <si>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</si>
  <si>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</si>
  <si>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</si>
  <si>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</si>
  <si>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</si>
  <si>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</si>
  <si>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</si>
  <si>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</si>
  <si>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</si>
  <si>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</si>
  <si>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</si>
  <si>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</si>
  <si>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</si>
  <si>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</si>
  <si>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</si>
  <si>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</si>
  <si>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</si>
  <si>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</si>
  <si>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</si>
  <si>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</si>
  <si>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</si>
  <si>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</si>
  <si>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</si>
  <si>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</si>
  <si>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</si>
  <si>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</si>
  <si>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</si>
  <si>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</si>
  <si>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</si>
  <si>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</si>
  <si>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</si>
  <si>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</si>
  <si>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</si>
  <si>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</si>
  <si>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</si>
  <si>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</si>
  <si>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</si>
  <si>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</si>
  <si>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</si>
  <si>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</si>
  <si>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</si>
  <si>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</si>
  <si>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</si>
  <si>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</si>
  <si>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</si>
  <si>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</si>
  <si>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</si>
  <si>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</si>
  <si>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</si>
  <si>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</si>
  <si>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</si>
  <si>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</si>
  <si>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</si>
  <si>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</si>
  <si>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</si>
  <si>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</si>
  <si>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</si>
  <si>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</si>
  <si>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</si>
  <si>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</si>
  <si>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</si>
  <si>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</si>
  <si>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</si>
  <si>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</si>
  <si>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</si>
  <si>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</si>
  <si>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410  Сосиски Баварские с сыром ТМ Стародворье 0,35 кг.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</si>
  <si>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</si>
  <si>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</si>
  <si>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</si>
  <si>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</si>
  <si>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</si>
  <si>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</si>
  <si>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</si>
  <si>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</si>
  <si>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</si>
  <si>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</si>
  <si>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</si>
  <si>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</si>
  <si>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</si>
  <si>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</si>
  <si>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</si>
  <si>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</si>
  <si>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</si>
  <si>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</si>
  <si>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27,11,</t>
  </si>
  <si>
    <t>28,11,</t>
  </si>
  <si>
    <t>30а</t>
  </si>
  <si>
    <t>29,11,</t>
  </si>
  <si>
    <t>30,11,</t>
  </si>
  <si>
    <t>01,12,</t>
  </si>
  <si>
    <t>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</si>
</sst>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8-24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23,11,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16.11.2023 - 23.11.2023</v>
          </cell>
        </row>
        <row r="3">
          <cell r="W3" t="str">
            <v>6,5д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23,11,</v>
          </cell>
          <cell r="M5" t="str">
            <v>23,11д</v>
          </cell>
          <cell r="N5" t="str">
            <v>27,11,</v>
          </cell>
          <cell r="W5" t="str">
            <v>28,11,</v>
          </cell>
        </row>
        <row r="6">
          <cell r="E6">
            <v>110958.37800000003</v>
          </cell>
          <cell r="F6">
            <v>78297.69600000004</v>
          </cell>
          <cell r="J6">
            <v>108985.09300000002</v>
          </cell>
          <cell r="K6">
            <v>1973.2850000000012</v>
          </cell>
          <cell r="L6">
            <v>27140</v>
          </cell>
          <cell r="M6">
            <v>2500</v>
          </cell>
          <cell r="N6">
            <v>17330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20446.732000000004</v>
          </cell>
          <cell r="W6">
            <v>16320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57.021000000000001</v>
          </cell>
          <cell r="D7">
            <v>79.448999999999998</v>
          </cell>
          <cell r="E7">
            <v>68.887</v>
          </cell>
          <cell r="F7">
            <v>67.582999999999998</v>
          </cell>
          <cell r="G7" t="str">
            <v>н</v>
          </cell>
          <cell r="H7">
            <v>1</v>
          </cell>
          <cell r="I7">
            <v>45</v>
          </cell>
          <cell r="J7">
            <v>65.001999999999995</v>
          </cell>
          <cell r="K7">
            <v>3.8850000000000051</v>
          </cell>
          <cell r="L7">
            <v>40</v>
          </cell>
          <cell r="N7">
            <v>0</v>
          </cell>
          <cell r="V7">
            <v>13.7774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488.02300000000002</v>
          </cell>
          <cell r="D8">
            <v>1151.944</v>
          </cell>
          <cell r="E8">
            <v>799.298</v>
          </cell>
          <cell r="F8">
            <v>782.327</v>
          </cell>
          <cell r="G8" t="str">
            <v>н</v>
          </cell>
          <cell r="H8">
            <v>1</v>
          </cell>
          <cell r="I8">
            <v>45</v>
          </cell>
          <cell r="J8">
            <v>764.30799999999999</v>
          </cell>
          <cell r="K8">
            <v>34.990000000000009</v>
          </cell>
          <cell r="L8">
            <v>300</v>
          </cell>
          <cell r="N8">
            <v>0</v>
          </cell>
          <cell r="V8">
            <v>159.8596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267.05</v>
          </cell>
          <cell r="D9">
            <v>732.30600000000004</v>
          </cell>
          <cell r="E9">
            <v>473.62799999999999</v>
          </cell>
          <cell r="F9">
            <v>272.51499999999999</v>
          </cell>
          <cell r="G9" t="str">
            <v>н</v>
          </cell>
          <cell r="H9">
            <v>1</v>
          </cell>
          <cell r="I9">
            <v>45</v>
          </cell>
          <cell r="J9">
            <v>449.91500000000002</v>
          </cell>
          <cell r="K9">
            <v>23.712999999999965</v>
          </cell>
          <cell r="L9">
            <v>160</v>
          </cell>
          <cell r="N9">
            <v>160</v>
          </cell>
          <cell r="V9">
            <v>94.7256</v>
          </cell>
          <cell r="W9">
            <v>100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817.16600000000005</v>
          </cell>
          <cell r="D10">
            <v>2405.3519999999999</v>
          </cell>
          <cell r="E10">
            <v>1889.36</v>
          </cell>
          <cell r="F10">
            <v>943.27599999999995</v>
          </cell>
          <cell r="G10" t="str">
            <v>н</v>
          </cell>
          <cell r="H10">
            <v>1</v>
          </cell>
          <cell r="I10">
            <v>45</v>
          </cell>
          <cell r="J10">
            <v>1778.652</v>
          </cell>
          <cell r="K10">
            <v>110.70799999999986</v>
          </cell>
          <cell r="L10">
            <v>650</v>
          </cell>
          <cell r="N10">
            <v>750</v>
          </cell>
          <cell r="V10">
            <v>377.87199999999996</v>
          </cell>
          <cell r="W10">
            <v>200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140.77099999999999</v>
          </cell>
          <cell r="D11">
            <v>245.09399999999999</v>
          </cell>
          <cell r="E11">
            <v>131.43700000000001</v>
          </cell>
          <cell r="F11">
            <v>180.506</v>
          </cell>
          <cell r="G11">
            <v>0</v>
          </cell>
          <cell r="H11">
            <v>1</v>
          </cell>
          <cell r="I11">
            <v>40</v>
          </cell>
          <cell r="J11">
            <v>130.05500000000001</v>
          </cell>
          <cell r="K11">
            <v>1.382000000000005</v>
          </cell>
          <cell r="L11">
            <v>0</v>
          </cell>
          <cell r="N11">
            <v>0</v>
          </cell>
          <cell r="V11">
            <v>26.287400000000002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162</v>
          </cell>
          <cell r="D12">
            <v>184</v>
          </cell>
          <cell r="E12">
            <v>149</v>
          </cell>
          <cell r="F12">
            <v>187</v>
          </cell>
          <cell r="G12">
            <v>0</v>
          </cell>
          <cell r="H12">
            <v>0.5</v>
          </cell>
          <cell r="I12">
            <v>45</v>
          </cell>
          <cell r="J12">
            <v>159</v>
          </cell>
          <cell r="K12">
            <v>-10</v>
          </cell>
          <cell r="L12">
            <v>30</v>
          </cell>
          <cell r="N12">
            <v>0</v>
          </cell>
          <cell r="V12">
            <v>29.8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676</v>
          </cell>
          <cell r="D13">
            <v>1548</v>
          </cell>
          <cell r="E13">
            <v>1047</v>
          </cell>
          <cell r="F13">
            <v>693</v>
          </cell>
          <cell r="G13" t="str">
            <v>н</v>
          </cell>
          <cell r="H13">
            <v>0.4</v>
          </cell>
          <cell r="I13">
            <v>45</v>
          </cell>
          <cell r="J13">
            <v>1099</v>
          </cell>
          <cell r="K13">
            <v>-52</v>
          </cell>
          <cell r="L13">
            <v>300</v>
          </cell>
          <cell r="N13">
            <v>200</v>
          </cell>
          <cell r="V13">
            <v>209.4</v>
          </cell>
          <cell r="W13">
            <v>200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1872</v>
          </cell>
          <cell r="D14">
            <v>2608</v>
          </cell>
          <cell r="E14">
            <v>2797</v>
          </cell>
          <cell r="F14">
            <v>1495</v>
          </cell>
          <cell r="G14">
            <v>0</v>
          </cell>
          <cell r="H14">
            <v>0.45</v>
          </cell>
          <cell r="I14">
            <v>45</v>
          </cell>
          <cell r="J14">
            <v>2805</v>
          </cell>
          <cell r="K14">
            <v>-8</v>
          </cell>
          <cell r="L14">
            <v>600</v>
          </cell>
          <cell r="N14">
            <v>500</v>
          </cell>
          <cell r="V14">
            <v>439.4</v>
          </cell>
          <cell r="W14">
            <v>300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2419</v>
          </cell>
          <cell r="D15">
            <v>5313</v>
          </cell>
          <cell r="E15">
            <v>4926</v>
          </cell>
          <cell r="F15">
            <v>2432</v>
          </cell>
          <cell r="G15">
            <v>0</v>
          </cell>
          <cell r="H15">
            <v>0.45</v>
          </cell>
          <cell r="I15">
            <v>45</v>
          </cell>
          <cell r="J15">
            <v>4975</v>
          </cell>
          <cell r="K15">
            <v>-49</v>
          </cell>
          <cell r="L15">
            <v>1500</v>
          </cell>
          <cell r="N15">
            <v>800</v>
          </cell>
          <cell r="V15">
            <v>776.4</v>
          </cell>
          <cell r="W15">
            <v>500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107</v>
          </cell>
          <cell r="D16">
            <v>252</v>
          </cell>
          <cell r="E16">
            <v>162</v>
          </cell>
          <cell r="F16">
            <v>194</v>
          </cell>
          <cell r="G16">
            <v>0</v>
          </cell>
          <cell r="H16">
            <v>0.5</v>
          </cell>
          <cell r="I16">
            <v>40</v>
          </cell>
          <cell r="J16">
            <v>163</v>
          </cell>
          <cell r="K16">
            <v>-1</v>
          </cell>
          <cell r="L16">
            <v>0</v>
          </cell>
          <cell r="N16">
            <v>0</v>
          </cell>
          <cell r="V16">
            <v>32.4</v>
          </cell>
          <cell r="W16">
            <v>30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92</v>
          </cell>
          <cell r="D17">
            <v>81</v>
          </cell>
          <cell r="E17">
            <v>105</v>
          </cell>
          <cell r="F17">
            <v>68</v>
          </cell>
          <cell r="G17">
            <v>0</v>
          </cell>
          <cell r="H17">
            <v>0.4</v>
          </cell>
          <cell r="I17">
            <v>50</v>
          </cell>
          <cell r="J17">
            <v>107</v>
          </cell>
          <cell r="K17">
            <v>-2</v>
          </cell>
          <cell r="L17">
            <v>40</v>
          </cell>
          <cell r="N17">
            <v>30</v>
          </cell>
          <cell r="V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308</v>
          </cell>
          <cell r="D18">
            <v>321</v>
          </cell>
          <cell r="E18">
            <v>187</v>
          </cell>
          <cell r="F18">
            <v>436</v>
          </cell>
          <cell r="G18">
            <v>0</v>
          </cell>
          <cell r="H18">
            <v>0.17</v>
          </cell>
          <cell r="I18">
            <v>180</v>
          </cell>
          <cell r="J18">
            <v>188</v>
          </cell>
          <cell r="K18">
            <v>-1</v>
          </cell>
          <cell r="L18">
            <v>0</v>
          </cell>
          <cell r="N18">
            <v>0</v>
          </cell>
          <cell r="V18">
            <v>37.4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179</v>
          </cell>
          <cell r="D19">
            <v>10</v>
          </cell>
          <cell r="E19">
            <v>95</v>
          </cell>
          <cell r="F19">
            <v>82</v>
          </cell>
          <cell r="G19">
            <v>0</v>
          </cell>
          <cell r="H19">
            <v>0.45</v>
          </cell>
          <cell r="I19">
            <v>45</v>
          </cell>
          <cell r="J19">
            <v>113</v>
          </cell>
          <cell r="K19">
            <v>-18</v>
          </cell>
          <cell r="L19">
            <v>0</v>
          </cell>
          <cell r="N19">
            <v>50</v>
          </cell>
          <cell r="V19">
            <v>19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740</v>
          </cell>
          <cell r="D20">
            <v>310</v>
          </cell>
          <cell r="E20">
            <v>532</v>
          </cell>
          <cell r="F20">
            <v>356</v>
          </cell>
          <cell r="G20">
            <v>0</v>
          </cell>
          <cell r="H20">
            <v>0.5</v>
          </cell>
          <cell r="I20">
            <v>60</v>
          </cell>
          <cell r="J20">
            <v>268</v>
          </cell>
          <cell r="K20">
            <v>264</v>
          </cell>
          <cell r="L20">
            <v>50</v>
          </cell>
          <cell r="N20">
            <v>120</v>
          </cell>
          <cell r="V20">
            <v>106.4</v>
          </cell>
          <cell r="W20">
            <v>200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203</v>
          </cell>
          <cell r="D21">
            <v>232</v>
          </cell>
          <cell r="E21">
            <v>213</v>
          </cell>
          <cell r="F21">
            <v>204</v>
          </cell>
          <cell r="G21">
            <v>0</v>
          </cell>
          <cell r="H21">
            <v>0.3</v>
          </cell>
          <cell r="I21">
            <v>40</v>
          </cell>
          <cell r="J21">
            <v>229</v>
          </cell>
          <cell r="K21">
            <v>-16</v>
          </cell>
          <cell r="L21">
            <v>50</v>
          </cell>
          <cell r="N21">
            <v>0</v>
          </cell>
          <cell r="V21">
            <v>42.6</v>
          </cell>
          <cell r="W21">
            <v>30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86</v>
          </cell>
          <cell r="D22">
            <v>71</v>
          </cell>
          <cell r="E22">
            <v>93</v>
          </cell>
          <cell r="F22">
            <v>64</v>
          </cell>
          <cell r="G22">
            <v>0</v>
          </cell>
          <cell r="H22">
            <v>0.5</v>
          </cell>
          <cell r="I22">
            <v>60</v>
          </cell>
          <cell r="J22">
            <v>95</v>
          </cell>
          <cell r="K22">
            <v>-2</v>
          </cell>
          <cell r="L22">
            <v>20</v>
          </cell>
          <cell r="N22">
            <v>40</v>
          </cell>
          <cell r="V22">
            <v>18.600000000000001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51</v>
          </cell>
          <cell r="D23">
            <v>43</v>
          </cell>
          <cell r="E23">
            <v>58</v>
          </cell>
          <cell r="F23">
            <v>33</v>
          </cell>
          <cell r="G23">
            <v>0</v>
          </cell>
          <cell r="H23">
            <v>0.35</v>
          </cell>
          <cell r="I23">
            <v>35</v>
          </cell>
          <cell r="J23">
            <v>64</v>
          </cell>
          <cell r="K23">
            <v>-6</v>
          </cell>
          <cell r="L23">
            <v>40</v>
          </cell>
          <cell r="N23">
            <v>0</v>
          </cell>
          <cell r="V23">
            <v>11.6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2283</v>
          </cell>
          <cell r="D24">
            <v>2067</v>
          </cell>
          <cell r="E24">
            <v>1206</v>
          </cell>
          <cell r="F24">
            <v>3108</v>
          </cell>
          <cell r="G24">
            <v>0</v>
          </cell>
          <cell r="H24">
            <v>0.17</v>
          </cell>
          <cell r="I24">
            <v>180</v>
          </cell>
          <cell r="J24">
            <v>1232</v>
          </cell>
          <cell r="K24">
            <v>-26</v>
          </cell>
          <cell r="L24">
            <v>0</v>
          </cell>
          <cell r="N24">
            <v>0</v>
          </cell>
          <cell r="V24">
            <v>241.2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111</v>
          </cell>
          <cell r="D25">
            <v>280</v>
          </cell>
          <cell r="E25">
            <v>256</v>
          </cell>
          <cell r="F25">
            <v>125</v>
          </cell>
          <cell r="G25">
            <v>0</v>
          </cell>
          <cell r="H25">
            <v>0.38</v>
          </cell>
          <cell r="I25">
            <v>40</v>
          </cell>
          <cell r="J25">
            <v>266</v>
          </cell>
          <cell r="K25">
            <v>-10</v>
          </cell>
          <cell r="L25">
            <v>120</v>
          </cell>
          <cell r="N25">
            <v>80</v>
          </cell>
          <cell r="V25">
            <v>51.2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2987</v>
          </cell>
          <cell r="D26">
            <v>5753</v>
          </cell>
          <cell r="E26">
            <v>4995</v>
          </cell>
          <cell r="F26">
            <v>3403</v>
          </cell>
          <cell r="G26" t="str">
            <v>н</v>
          </cell>
          <cell r="H26">
            <v>0.42</v>
          </cell>
          <cell r="I26">
            <v>40</v>
          </cell>
          <cell r="J26">
            <v>5005</v>
          </cell>
          <cell r="K26">
            <v>-10</v>
          </cell>
          <cell r="L26">
            <v>1300</v>
          </cell>
          <cell r="N26">
            <v>0</v>
          </cell>
          <cell r="V26">
            <v>639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6086</v>
          </cell>
          <cell r="D27">
            <v>7993</v>
          </cell>
          <cell r="E27">
            <v>8317</v>
          </cell>
          <cell r="F27">
            <v>3805</v>
          </cell>
          <cell r="G27" t="str">
            <v>н</v>
          </cell>
          <cell r="H27">
            <v>0.42</v>
          </cell>
          <cell r="I27">
            <v>45</v>
          </cell>
          <cell r="J27">
            <v>8420</v>
          </cell>
          <cell r="K27">
            <v>-103</v>
          </cell>
          <cell r="L27">
            <v>1000</v>
          </cell>
          <cell r="N27">
            <v>1000</v>
          </cell>
          <cell r="V27">
            <v>951.8</v>
          </cell>
          <cell r="W27">
            <v>500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630</v>
          </cell>
          <cell r="D28">
            <v>1089</v>
          </cell>
          <cell r="E28">
            <v>963</v>
          </cell>
          <cell r="F28">
            <v>725</v>
          </cell>
          <cell r="G28">
            <v>0</v>
          </cell>
          <cell r="H28">
            <v>0.35</v>
          </cell>
          <cell r="I28">
            <v>45</v>
          </cell>
          <cell r="J28">
            <v>958</v>
          </cell>
          <cell r="K28">
            <v>5</v>
          </cell>
          <cell r="L28">
            <v>400</v>
          </cell>
          <cell r="N28">
            <v>0</v>
          </cell>
          <cell r="V28">
            <v>192.6</v>
          </cell>
          <cell r="W28">
            <v>150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237</v>
          </cell>
          <cell r="D29">
            <v>404</v>
          </cell>
          <cell r="E29">
            <v>422</v>
          </cell>
          <cell r="F29">
            <v>204</v>
          </cell>
          <cell r="G29">
            <v>0</v>
          </cell>
          <cell r="H29">
            <v>0.35</v>
          </cell>
          <cell r="I29">
            <v>45</v>
          </cell>
          <cell r="J29">
            <v>447</v>
          </cell>
          <cell r="K29">
            <v>-25</v>
          </cell>
          <cell r="L29">
            <v>100</v>
          </cell>
          <cell r="N29">
            <v>0</v>
          </cell>
          <cell r="V29">
            <v>60.4</v>
          </cell>
          <cell r="W29">
            <v>100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469</v>
          </cell>
          <cell r="D30">
            <v>443</v>
          </cell>
          <cell r="E30">
            <v>471</v>
          </cell>
          <cell r="F30">
            <v>419</v>
          </cell>
          <cell r="G30">
            <v>0</v>
          </cell>
          <cell r="H30">
            <v>0.35</v>
          </cell>
          <cell r="I30">
            <v>45</v>
          </cell>
          <cell r="J30">
            <v>484</v>
          </cell>
          <cell r="K30">
            <v>-13</v>
          </cell>
          <cell r="L30">
            <v>250</v>
          </cell>
          <cell r="N30">
            <v>0</v>
          </cell>
          <cell r="V30">
            <v>82.2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892</v>
          </cell>
          <cell r="D31">
            <v>988</v>
          </cell>
          <cell r="E31">
            <v>963</v>
          </cell>
          <cell r="F31">
            <v>882</v>
          </cell>
          <cell r="G31">
            <v>0</v>
          </cell>
          <cell r="H31">
            <v>0.35</v>
          </cell>
          <cell r="I31">
            <v>45</v>
          </cell>
          <cell r="J31">
            <v>962</v>
          </cell>
          <cell r="K31">
            <v>1</v>
          </cell>
          <cell r="L31">
            <v>500</v>
          </cell>
          <cell r="N31">
            <v>0</v>
          </cell>
          <cell r="V31">
            <v>192.6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314.61900000000003</v>
          </cell>
          <cell r="D32">
            <v>1013.854</v>
          </cell>
          <cell r="E32">
            <v>388.50799999999998</v>
          </cell>
          <cell r="F32">
            <v>517.43200000000002</v>
          </cell>
          <cell r="G32">
            <v>0</v>
          </cell>
          <cell r="H32">
            <v>1</v>
          </cell>
          <cell r="I32">
            <v>50</v>
          </cell>
          <cell r="J32">
            <v>371.84899999999999</v>
          </cell>
          <cell r="K32">
            <v>16.658999999999992</v>
          </cell>
          <cell r="L32">
            <v>100</v>
          </cell>
          <cell r="N32">
            <v>0</v>
          </cell>
          <cell r="V32">
            <v>77.701599999999999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3632.3470000000002</v>
          </cell>
          <cell r="D33">
            <v>5863.3980000000001</v>
          </cell>
          <cell r="E33">
            <v>5105.7290000000003</v>
          </cell>
          <cell r="F33">
            <v>4309.1030000000001</v>
          </cell>
          <cell r="G33">
            <v>0</v>
          </cell>
          <cell r="H33">
            <v>1</v>
          </cell>
          <cell r="I33">
            <v>50</v>
          </cell>
          <cell r="J33">
            <v>5121.5749999999998</v>
          </cell>
          <cell r="K33">
            <v>-15.845999999999549</v>
          </cell>
          <cell r="L33">
            <v>1900</v>
          </cell>
          <cell r="N33">
            <v>0</v>
          </cell>
          <cell r="V33">
            <v>1021.1458</v>
          </cell>
          <cell r="W33">
            <v>1000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254.54499999999999</v>
          </cell>
          <cell r="D34">
            <v>929.52</v>
          </cell>
          <cell r="E34">
            <v>284.363</v>
          </cell>
          <cell r="F34">
            <v>288.78899999999999</v>
          </cell>
          <cell r="G34">
            <v>0</v>
          </cell>
          <cell r="H34">
            <v>1</v>
          </cell>
          <cell r="I34">
            <v>50</v>
          </cell>
          <cell r="J34">
            <v>263.76</v>
          </cell>
          <cell r="K34">
            <v>20.603000000000009</v>
          </cell>
          <cell r="L34">
            <v>100</v>
          </cell>
          <cell r="N34">
            <v>0</v>
          </cell>
          <cell r="V34">
            <v>56.872599999999998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644.58100000000002</v>
          </cell>
          <cell r="D35">
            <v>1749.694</v>
          </cell>
          <cell r="E35">
            <v>654.36500000000001</v>
          </cell>
          <cell r="F35">
            <v>543.15899999999999</v>
          </cell>
          <cell r="G35">
            <v>0</v>
          </cell>
          <cell r="H35">
            <v>1</v>
          </cell>
          <cell r="I35">
            <v>50</v>
          </cell>
          <cell r="J35">
            <v>632.43299999999999</v>
          </cell>
          <cell r="K35">
            <v>21.932000000000016</v>
          </cell>
          <cell r="L35">
            <v>0</v>
          </cell>
          <cell r="N35">
            <v>230</v>
          </cell>
          <cell r="V35">
            <v>130.87299999999999</v>
          </cell>
          <cell r="W35">
            <v>100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150.637</v>
          </cell>
          <cell r="D36">
            <v>343.79700000000003</v>
          </cell>
          <cell r="E36">
            <v>315.69900000000001</v>
          </cell>
          <cell r="F36">
            <v>125.748</v>
          </cell>
          <cell r="G36">
            <v>0</v>
          </cell>
          <cell r="H36">
            <v>1</v>
          </cell>
          <cell r="I36">
            <v>60</v>
          </cell>
          <cell r="J36">
            <v>322.64</v>
          </cell>
          <cell r="K36">
            <v>-6.9409999999999741</v>
          </cell>
          <cell r="L36">
            <v>180</v>
          </cell>
          <cell r="N36">
            <v>0</v>
          </cell>
          <cell r="V36">
            <v>42.857800000000005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7461.0609999999997</v>
          </cell>
          <cell r="D37">
            <v>15046.516</v>
          </cell>
          <cell r="E37">
            <v>10673.36</v>
          </cell>
          <cell r="F37">
            <v>8571.64</v>
          </cell>
          <cell r="G37">
            <v>0</v>
          </cell>
          <cell r="H37">
            <v>1</v>
          </cell>
          <cell r="I37">
            <v>60</v>
          </cell>
          <cell r="J37">
            <v>10339.933000000001</v>
          </cell>
          <cell r="K37">
            <v>333.42699999999968</v>
          </cell>
          <cell r="L37">
            <v>0</v>
          </cell>
          <cell r="M37">
            <v>2500</v>
          </cell>
          <cell r="N37">
            <v>4200</v>
          </cell>
          <cell r="V37">
            <v>2134.672</v>
          </cell>
          <cell r="W37">
            <v>1000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305.04000000000002</v>
          </cell>
          <cell r="D38">
            <v>289.74299999999999</v>
          </cell>
          <cell r="E38">
            <v>148.70699999999999</v>
          </cell>
          <cell r="F38">
            <v>375.10300000000001</v>
          </cell>
          <cell r="G38" t="str">
            <v>н</v>
          </cell>
          <cell r="H38">
            <v>1</v>
          </cell>
          <cell r="I38">
            <v>55</v>
          </cell>
          <cell r="J38">
            <v>153.114</v>
          </cell>
          <cell r="K38">
            <v>-4.4070000000000107</v>
          </cell>
          <cell r="L38">
            <v>0</v>
          </cell>
          <cell r="N38">
            <v>0</v>
          </cell>
          <cell r="V38">
            <v>29.741399999999999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87.686999999999998</v>
          </cell>
          <cell r="D39">
            <v>91.361000000000004</v>
          </cell>
          <cell r="E39">
            <v>82.454999999999998</v>
          </cell>
          <cell r="F39">
            <v>54.168999999999997</v>
          </cell>
          <cell r="G39">
            <v>0</v>
          </cell>
          <cell r="H39">
            <v>1</v>
          </cell>
          <cell r="I39">
            <v>50</v>
          </cell>
          <cell r="J39">
            <v>78.66</v>
          </cell>
          <cell r="K39">
            <v>3.7950000000000017</v>
          </cell>
          <cell r="L39">
            <v>20</v>
          </cell>
          <cell r="N39">
            <v>40</v>
          </cell>
          <cell r="V39">
            <v>16.491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472.15</v>
          </cell>
          <cell r="D40">
            <v>1323.241</v>
          </cell>
          <cell r="E40">
            <v>546.95399999999995</v>
          </cell>
          <cell r="F40">
            <v>229.47399999999999</v>
          </cell>
          <cell r="G40">
            <v>0</v>
          </cell>
          <cell r="H40">
            <v>1</v>
          </cell>
          <cell r="I40">
            <v>50</v>
          </cell>
          <cell r="J40">
            <v>529.38099999999997</v>
          </cell>
          <cell r="K40">
            <v>17.572999999999979</v>
          </cell>
          <cell r="L40">
            <v>200</v>
          </cell>
          <cell r="N40">
            <v>200</v>
          </cell>
          <cell r="V40">
            <v>109.39079999999998</v>
          </cell>
          <cell r="W40">
            <v>100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3475.2820000000002</v>
          </cell>
          <cell r="D41">
            <v>5669.9530000000004</v>
          </cell>
          <cell r="E41">
            <v>4091.0390000000002</v>
          </cell>
          <cell r="F41">
            <v>2960.4949999999999</v>
          </cell>
          <cell r="G41">
            <v>0</v>
          </cell>
          <cell r="H41">
            <v>1</v>
          </cell>
          <cell r="I41">
            <v>60</v>
          </cell>
          <cell r="J41">
            <v>3986.4160000000002</v>
          </cell>
          <cell r="K41">
            <v>104.62300000000005</v>
          </cell>
          <cell r="L41">
            <v>1300</v>
          </cell>
          <cell r="N41">
            <v>400</v>
          </cell>
          <cell r="V41">
            <v>818.20780000000002</v>
          </cell>
          <cell r="W41">
            <v>1100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3033.1410000000001</v>
          </cell>
          <cell r="D42">
            <v>6477.4210000000003</v>
          </cell>
          <cell r="E42">
            <v>4528.6120000000001</v>
          </cell>
          <cell r="F42">
            <v>3374.779</v>
          </cell>
          <cell r="G42">
            <v>0</v>
          </cell>
          <cell r="H42">
            <v>1</v>
          </cell>
          <cell r="I42">
            <v>60</v>
          </cell>
          <cell r="J42">
            <v>4415.1480000000001</v>
          </cell>
          <cell r="K42">
            <v>113.46399999999994</v>
          </cell>
          <cell r="L42">
            <v>1600</v>
          </cell>
          <cell r="N42">
            <v>0</v>
          </cell>
          <cell r="V42">
            <v>905.72239999999999</v>
          </cell>
          <cell r="W42">
            <v>1500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203.845</v>
          </cell>
          <cell r="D43">
            <v>612.28099999999995</v>
          </cell>
          <cell r="E43">
            <v>250.363</v>
          </cell>
          <cell r="F43">
            <v>186.643</v>
          </cell>
          <cell r="G43">
            <v>0</v>
          </cell>
          <cell r="H43">
            <v>1</v>
          </cell>
          <cell r="I43">
            <v>60</v>
          </cell>
          <cell r="J43">
            <v>238.53100000000001</v>
          </cell>
          <cell r="K43">
            <v>11.831999999999994</v>
          </cell>
          <cell r="L43">
            <v>70</v>
          </cell>
          <cell r="N43">
            <v>50</v>
          </cell>
          <cell r="V43">
            <v>50.072600000000001</v>
          </cell>
          <cell r="W43">
            <v>50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192.965</v>
          </cell>
          <cell r="D44">
            <v>758.00900000000001</v>
          </cell>
          <cell r="E44">
            <v>295.97699999999998</v>
          </cell>
          <cell r="F44">
            <v>289.298</v>
          </cell>
          <cell r="G44">
            <v>0</v>
          </cell>
          <cell r="H44">
            <v>1</v>
          </cell>
          <cell r="I44">
            <v>60</v>
          </cell>
          <cell r="J44">
            <v>281.27600000000001</v>
          </cell>
          <cell r="K44">
            <v>14.700999999999965</v>
          </cell>
          <cell r="L44">
            <v>50</v>
          </cell>
          <cell r="N44">
            <v>50</v>
          </cell>
          <cell r="V44">
            <v>59.195399999999992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28.882000000000001</v>
          </cell>
          <cell r="D45">
            <v>93.466999999999999</v>
          </cell>
          <cell r="E45">
            <v>43.558</v>
          </cell>
          <cell r="F45">
            <v>77.116</v>
          </cell>
          <cell r="G45">
            <v>0</v>
          </cell>
          <cell r="H45">
            <v>1</v>
          </cell>
          <cell r="I45">
            <v>180</v>
          </cell>
          <cell r="J45">
            <v>43.156999999999996</v>
          </cell>
          <cell r="K45">
            <v>0.40100000000000335</v>
          </cell>
          <cell r="L45">
            <v>0</v>
          </cell>
          <cell r="N45">
            <v>0</v>
          </cell>
          <cell r="V45">
            <v>8.7116000000000007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394.65499999999997</v>
          </cell>
          <cell r="D46">
            <v>1375.1679999999999</v>
          </cell>
          <cell r="E46">
            <v>522.46100000000001</v>
          </cell>
          <cell r="F46">
            <v>362.73500000000001</v>
          </cell>
          <cell r="G46">
            <v>0</v>
          </cell>
          <cell r="H46">
            <v>1</v>
          </cell>
          <cell r="I46">
            <v>60</v>
          </cell>
          <cell r="J46">
            <v>500.9</v>
          </cell>
          <cell r="K46">
            <v>21.561000000000035</v>
          </cell>
          <cell r="L46">
            <v>130</v>
          </cell>
          <cell r="N46">
            <v>80</v>
          </cell>
          <cell r="V46">
            <v>104.4922</v>
          </cell>
          <cell r="W46">
            <v>150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42.186999999999998</v>
          </cell>
          <cell r="D47">
            <v>258.69900000000001</v>
          </cell>
          <cell r="E47">
            <v>46.412999999999997</v>
          </cell>
          <cell r="F47">
            <v>-3.5000000000000003E-2</v>
          </cell>
          <cell r="G47" t="str">
            <v>н</v>
          </cell>
          <cell r="H47">
            <v>1</v>
          </cell>
          <cell r="I47">
            <v>35</v>
          </cell>
          <cell r="J47">
            <v>123.405</v>
          </cell>
          <cell r="K47">
            <v>-76.992000000000004</v>
          </cell>
          <cell r="L47">
            <v>70</v>
          </cell>
          <cell r="N47">
            <v>10</v>
          </cell>
          <cell r="V47">
            <v>9.2825999999999986</v>
          </cell>
          <cell r="W47">
            <v>10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60.121000000000002</v>
          </cell>
          <cell r="D48">
            <v>361.24299999999999</v>
          </cell>
          <cell r="E48">
            <v>151.13300000000001</v>
          </cell>
          <cell r="F48">
            <v>53.924999999999997</v>
          </cell>
          <cell r="G48">
            <v>0</v>
          </cell>
          <cell r="H48">
            <v>1</v>
          </cell>
          <cell r="I48">
            <v>30</v>
          </cell>
          <cell r="J48">
            <v>147.51</v>
          </cell>
          <cell r="K48">
            <v>3.6230000000000189</v>
          </cell>
          <cell r="L48">
            <v>80</v>
          </cell>
          <cell r="N48">
            <v>20</v>
          </cell>
          <cell r="V48">
            <v>30.226600000000001</v>
          </cell>
          <cell r="W48">
            <v>30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83.322999999999993</v>
          </cell>
          <cell r="D49">
            <v>500.62200000000001</v>
          </cell>
          <cell r="E49">
            <v>141.38900000000001</v>
          </cell>
          <cell r="F49">
            <v>120.607</v>
          </cell>
          <cell r="G49" t="str">
            <v>н</v>
          </cell>
          <cell r="H49">
            <v>1</v>
          </cell>
          <cell r="I49">
            <v>30</v>
          </cell>
          <cell r="J49">
            <v>146.166</v>
          </cell>
          <cell r="K49">
            <v>-4.7769999999999868</v>
          </cell>
          <cell r="L49">
            <v>60</v>
          </cell>
          <cell r="N49">
            <v>0</v>
          </cell>
          <cell r="V49">
            <v>28.277800000000003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547.30200000000002</v>
          </cell>
          <cell r="D50">
            <v>3581.4169999999999</v>
          </cell>
          <cell r="E50">
            <v>1176.124</v>
          </cell>
          <cell r="F50">
            <v>527.245</v>
          </cell>
          <cell r="G50">
            <v>0</v>
          </cell>
          <cell r="H50">
            <v>1</v>
          </cell>
          <cell r="I50">
            <v>30</v>
          </cell>
          <cell r="J50">
            <v>1138.145</v>
          </cell>
          <cell r="K50">
            <v>37.979000000000042</v>
          </cell>
          <cell r="L50">
            <v>620</v>
          </cell>
          <cell r="N50">
            <v>250</v>
          </cell>
          <cell r="V50">
            <v>235.22480000000002</v>
          </cell>
          <cell r="W50">
            <v>100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49.439</v>
          </cell>
          <cell r="D51">
            <v>141.56899999999999</v>
          </cell>
          <cell r="E51">
            <v>64.930000000000007</v>
          </cell>
          <cell r="F51">
            <v>52.024000000000001</v>
          </cell>
          <cell r="G51">
            <v>0</v>
          </cell>
          <cell r="H51">
            <v>1</v>
          </cell>
          <cell r="I51">
            <v>40</v>
          </cell>
          <cell r="J51">
            <v>67.271000000000001</v>
          </cell>
          <cell r="K51">
            <v>-2.340999999999994</v>
          </cell>
          <cell r="L51">
            <v>50</v>
          </cell>
          <cell r="N51">
            <v>0</v>
          </cell>
          <cell r="V51">
            <v>12.986000000000001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325.84300000000002</v>
          </cell>
          <cell r="D52">
            <v>936.46699999999998</v>
          </cell>
          <cell r="E52">
            <v>223.86699999999999</v>
          </cell>
          <cell r="F52">
            <v>256.72199999999998</v>
          </cell>
          <cell r="G52" t="str">
            <v>н</v>
          </cell>
          <cell r="H52">
            <v>1</v>
          </cell>
          <cell r="I52">
            <v>35</v>
          </cell>
          <cell r="J52">
            <v>224.55</v>
          </cell>
          <cell r="K52">
            <v>-0.68300000000002115</v>
          </cell>
          <cell r="L52">
            <v>0</v>
          </cell>
          <cell r="N52">
            <v>50</v>
          </cell>
          <cell r="V52">
            <v>44.773399999999995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54.027999999999999</v>
          </cell>
          <cell r="D53">
            <v>236.35</v>
          </cell>
          <cell r="E53">
            <v>98.751000000000005</v>
          </cell>
          <cell r="F53">
            <v>51.648000000000003</v>
          </cell>
          <cell r="G53">
            <v>0</v>
          </cell>
          <cell r="H53">
            <v>1</v>
          </cell>
          <cell r="I53">
            <v>30</v>
          </cell>
          <cell r="J53">
            <v>102.907</v>
          </cell>
          <cell r="K53">
            <v>-4.1559999999999917</v>
          </cell>
          <cell r="L53">
            <v>50</v>
          </cell>
          <cell r="N53">
            <v>10</v>
          </cell>
          <cell r="V53">
            <v>19.7502</v>
          </cell>
          <cell r="W53">
            <v>10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291.26499999999999</v>
          </cell>
          <cell r="D54">
            <v>342.5</v>
          </cell>
          <cell r="E54">
            <v>456.83600000000001</v>
          </cell>
          <cell r="F54">
            <v>165.3</v>
          </cell>
          <cell r="G54" t="str">
            <v>н</v>
          </cell>
          <cell r="H54">
            <v>1</v>
          </cell>
          <cell r="I54">
            <v>45</v>
          </cell>
          <cell r="J54">
            <v>463.57299999999998</v>
          </cell>
          <cell r="K54">
            <v>-6.7369999999999663</v>
          </cell>
          <cell r="L54">
            <v>220</v>
          </cell>
          <cell r="N54">
            <v>0</v>
          </cell>
          <cell r="V54">
            <v>61.5518</v>
          </cell>
          <cell r="W54">
            <v>50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395.16</v>
          </cell>
          <cell r="D55">
            <v>319.41500000000002</v>
          </cell>
          <cell r="E55">
            <v>480.75700000000001</v>
          </cell>
          <cell r="F55">
            <v>111.81399999999999</v>
          </cell>
          <cell r="G55" t="str">
            <v>н</v>
          </cell>
          <cell r="H55">
            <v>1</v>
          </cell>
          <cell r="I55">
            <v>45</v>
          </cell>
          <cell r="J55">
            <v>481.14699999999999</v>
          </cell>
          <cell r="K55">
            <v>-0.38999999999998636</v>
          </cell>
          <cell r="L55">
            <v>230</v>
          </cell>
          <cell r="N55">
            <v>50</v>
          </cell>
          <cell r="V55">
            <v>65.956800000000001</v>
          </cell>
          <cell r="W55">
            <v>70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322.14499999999998</v>
          </cell>
          <cell r="D56">
            <v>394.26400000000001</v>
          </cell>
          <cell r="E56">
            <v>443.53100000000001</v>
          </cell>
          <cell r="F56">
            <v>174.042</v>
          </cell>
          <cell r="G56" t="str">
            <v>н</v>
          </cell>
          <cell r="H56">
            <v>1</v>
          </cell>
          <cell r="I56">
            <v>45</v>
          </cell>
          <cell r="J56">
            <v>438.59800000000001</v>
          </cell>
          <cell r="K56">
            <v>4.9329999999999927</v>
          </cell>
          <cell r="L56">
            <v>200</v>
          </cell>
          <cell r="N56">
            <v>0</v>
          </cell>
          <cell r="V56">
            <v>58.413200000000003</v>
          </cell>
          <cell r="W56">
            <v>40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989</v>
          </cell>
          <cell r="D57">
            <v>1879</v>
          </cell>
          <cell r="E57">
            <v>1537</v>
          </cell>
          <cell r="F57">
            <v>1120</v>
          </cell>
          <cell r="G57" t="str">
            <v>акк</v>
          </cell>
          <cell r="H57">
            <v>0.35</v>
          </cell>
          <cell r="I57">
            <v>40</v>
          </cell>
          <cell r="J57">
            <v>1361</v>
          </cell>
          <cell r="K57">
            <v>176</v>
          </cell>
          <cell r="L57">
            <v>600</v>
          </cell>
          <cell r="N57">
            <v>0</v>
          </cell>
          <cell r="V57">
            <v>307.39999999999998</v>
          </cell>
          <cell r="W57">
            <v>300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3995</v>
          </cell>
          <cell r="D58">
            <v>3481</v>
          </cell>
          <cell r="E58">
            <v>4065</v>
          </cell>
          <cell r="F58">
            <v>2598</v>
          </cell>
          <cell r="G58" t="str">
            <v>акк</v>
          </cell>
          <cell r="H58">
            <v>0.4</v>
          </cell>
          <cell r="I58">
            <v>40</v>
          </cell>
          <cell r="J58">
            <v>3203</v>
          </cell>
          <cell r="K58">
            <v>862</v>
          </cell>
          <cell r="L58">
            <v>800</v>
          </cell>
          <cell r="N58">
            <v>1200</v>
          </cell>
          <cell r="V58">
            <v>813</v>
          </cell>
          <cell r="W58">
            <v>700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2783</v>
          </cell>
          <cell r="D59">
            <v>3290</v>
          </cell>
          <cell r="E59">
            <v>3647</v>
          </cell>
          <cell r="F59">
            <v>2345</v>
          </cell>
          <cell r="G59">
            <v>0</v>
          </cell>
          <cell r="H59">
            <v>0.45</v>
          </cell>
          <cell r="I59">
            <v>45</v>
          </cell>
          <cell r="J59">
            <v>3623</v>
          </cell>
          <cell r="K59">
            <v>24</v>
          </cell>
          <cell r="L59">
            <v>1100</v>
          </cell>
          <cell r="N59">
            <v>1100</v>
          </cell>
          <cell r="V59">
            <v>729.4</v>
          </cell>
          <cell r="W59">
            <v>200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836.89400000000001</v>
          </cell>
          <cell r="D60">
            <v>933.14800000000002</v>
          </cell>
          <cell r="E60">
            <v>738</v>
          </cell>
          <cell r="F60">
            <v>711</v>
          </cell>
          <cell r="G60" t="str">
            <v>акк</v>
          </cell>
          <cell r="H60">
            <v>1</v>
          </cell>
          <cell r="I60">
            <v>40</v>
          </cell>
          <cell r="J60">
            <v>412.21300000000002</v>
          </cell>
          <cell r="K60">
            <v>325.78699999999998</v>
          </cell>
          <cell r="L60">
            <v>100</v>
          </cell>
          <cell r="N60">
            <v>100</v>
          </cell>
          <cell r="V60">
            <v>147.6</v>
          </cell>
          <cell r="W60">
            <v>50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601</v>
          </cell>
          <cell r="D61">
            <v>1027</v>
          </cell>
          <cell r="E61">
            <v>421</v>
          </cell>
          <cell r="F61">
            <v>1193</v>
          </cell>
          <cell r="G61">
            <v>0</v>
          </cell>
          <cell r="H61">
            <v>0.1</v>
          </cell>
          <cell r="I61">
            <v>730</v>
          </cell>
          <cell r="J61">
            <v>435</v>
          </cell>
          <cell r="K61">
            <v>-14</v>
          </cell>
          <cell r="L61">
            <v>0</v>
          </cell>
          <cell r="N61">
            <v>0</v>
          </cell>
          <cell r="V61">
            <v>84.2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753</v>
          </cell>
          <cell r="D62">
            <v>1204</v>
          </cell>
          <cell r="E62">
            <v>1080</v>
          </cell>
          <cell r="F62">
            <v>839</v>
          </cell>
          <cell r="G62">
            <v>0</v>
          </cell>
          <cell r="H62">
            <v>0.35</v>
          </cell>
          <cell r="I62">
            <v>40</v>
          </cell>
          <cell r="J62">
            <v>1091</v>
          </cell>
          <cell r="K62">
            <v>-11</v>
          </cell>
          <cell r="L62">
            <v>450</v>
          </cell>
          <cell r="N62">
            <v>0</v>
          </cell>
          <cell r="V62">
            <v>216</v>
          </cell>
          <cell r="W62">
            <v>150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176.99799999999999</v>
          </cell>
          <cell r="D63">
            <v>234.34399999999999</v>
          </cell>
          <cell r="E63">
            <v>305.04000000000002</v>
          </cell>
          <cell r="F63">
            <v>103.396</v>
          </cell>
          <cell r="G63">
            <v>0</v>
          </cell>
          <cell r="H63">
            <v>1</v>
          </cell>
          <cell r="I63">
            <v>40</v>
          </cell>
          <cell r="J63">
            <v>290.11500000000001</v>
          </cell>
          <cell r="K63">
            <v>14.925000000000011</v>
          </cell>
          <cell r="L63">
            <v>120</v>
          </cell>
          <cell r="N63">
            <v>100</v>
          </cell>
          <cell r="V63">
            <v>50.815400000000004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2156</v>
          </cell>
          <cell r="D64">
            <v>3790</v>
          </cell>
          <cell r="E64">
            <v>3156</v>
          </cell>
          <cell r="F64">
            <v>2346</v>
          </cell>
          <cell r="G64">
            <v>0</v>
          </cell>
          <cell r="H64">
            <v>0.4</v>
          </cell>
          <cell r="I64">
            <v>35</v>
          </cell>
          <cell r="J64">
            <v>3221</v>
          </cell>
          <cell r="K64">
            <v>-65</v>
          </cell>
          <cell r="L64">
            <v>1000</v>
          </cell>
          <cell r="N64">
            <v>500</v>
          </cell>
          <cell r="V64">
            <v>631.20000000000005</v>
          </cell>
          <cell r="W64">
            <v>300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2410</v>
          </cell>
          <cell r="D65">
            <v>4288</v>
          </cell>
          <cell r="E65">
            <v>3692</v>
          </cell>
          <cell r="F65">
            <v>2884</v>
          </cell>
          <cell r="G65">
            <v>0</v>
          </cell>
          <cell r="H65">
            <v>0.4</v>
          </cell>
          <cell r="I65">
            <v>40</v>
          </cell>
          <cell r="J65">
            <v>3743</v>
          </cell>
          <cell r="K65">
            <v>-51</v>
          </cell>
          <cell r="L65">
            <v>1000</v>
          </cell>
          <cell r="N65">
            <v>300</v>
          </cell>
          <cell r="V65">
            <v>738.4</v>
          </cell>
          <cell r="W65">
            <v>700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23.419</v>
          </cell>
          <cell r="D66">
            <v>130.107</v>
          </cell>
          <cell r="E66">
            <v>61.667000000000002</v>
          </cell>
          <cell r="F66">
            <v>20.413</v>
          </cell>
          <cell r="G66">
            <v>0</v>
          </cell>
          <cell r="H66">
            <v>1</v>
          </cell>
          <cell r="I66">
            <v>40</v>
          </cell>
          <cell r="J66">
            <v>95.043000000000006</v>
          </cell>
          <cell r="K66">
            <v>-33.376000000000005</v>
          </cell>
          <cell r="L66">
            <v>50</v>
          </cell>
          <cell r="N66">
            <v>0</v>
          </cell>
          <cell r="V66">
            <v>4.8768000000000002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429.67200000000003</v>
          </cell>
          <cell r="D67">
            <v>268.91000000000003</v>
          </cell>
          <cell r="E67">
            <v>314</v>
          </cell>
          <cell r="F67">
            <v>246</v>
          </cell>
          <cell r="G67" t="str">
            <v>акк</v>
          </cell>
          <cell r="H67">
            <v>1</v>
          </cell>
          <cell r="I67">
            <v>40</v>
          </cell>
          <cell r="J67">
            <v>144.518</v>
          </cell>
          <cell r="K67">
            <v>169.482</v>
          </cell>
          <cell r="L67">
            <v>130</v>
          </cell>
          <cell r="N67">
            <v>0</v>
          </cell>
          <cell r="V67">
            <v>52.490599999999993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532</v>
          </cell>
          <cell r="D68">
            <v>1053</v>
          </cell>
          <cell r="E68">
            <v>862</v>
          </cell>
          <cell r="F68">
            <v>684</v>
          </cell>
          <cell r="G68">
            <v>0</v>
          </cell>
          <cell r="H68">
            <v>0.35</v>
          </cell>
          <cell r="I68">
            <v>40</v>
          </cell>
          <cell r="J68">
            <v>888</v>
          </cell>
          <cell r="K68">
            <v>-26</v>
          </cell>
          <cell r="L68">
            <v>300</v>
          </cell>
          <cell r="N68">
            <v>0</v>
          </cell>
          <cell r="V68">
            <v>172.4</v>
          </cell>
          <cell r="W68">
            <v>150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795</v>
          </cell>
          <cell r="D69">
            <v>1559</v>
          </cell>
          <cell r="E69">
            <v>1204</v>
          </cell>
          <cell r="F69">
            <v>1095</v>
          </cell>
          <cell r="G69" t="str">
            <v>неакк</v>
          </cell>
          <cell r="H69">
            <v>0.35</v>
          </cell>
          <cell r="I69">
            <v>40</v>
          </cell>
          <cell r="J69">
            <v>1231</v>
          </cell>
          <cell r="K69">
            <v>-27</v>
          </cell>
          <cell r="L69">
            <v>400</v>
          </cell>
          <cell r="N69">
            <v>0</v>
          </cell>
          <cell r="V69">
            <v>240.8</v>
          </cell>
          <cell r="W69">
            <v>100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486</v>
          </cell>
          <cell r="D70">
            <v>4761</v>
          </cell>
          <cell r="E70">
            <v>880</v>
          </cell>
          <cell r="F70">
            <v>416</v>
          </cell>
          <cell r="G70">
            <v>0</v>
          </cell>
          <cell r="H70">
            <v>0.4</v>
          </cell>
          <cell r="I70">
            <v>35</v>
          </cell>
          <cell r="J70">
            <v>890</v>
          </cell>
          <cell r="K70">
            <v>-10</v>
          </cell>
          <cell r="L70">
            <v>150</v>
          </cell>
          <cell r="N70">
            <v>50</v>
          </cell>
          <cell r="V70">
            <v>176</v>
          </cell>
          <cell r="W70">
            <v>600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157.14699999999999</v>
          </cell>
          <cell r="D71">
            <v>368.17200000000003</v>
          </cell>
          <cell r="E71">
            <v>181.41200000000001</v>
          </cell>
          <cell r="F71">
            <v>271.72399999999999</v>
          </cell>
          <cell r="G71">
            <v>0</v>
          </cell>
          <cell r="H71">
            <v>1</v>
          </cell>
          <cell r="I71">
            <v>50</v>
          </cell>
          <cell r="J71">
            <v>180.95400000000001</v>
          </cell>
          <cell r="K71">
            <v>0.45799999999999841</v>
          </cell>
          <cell r="L71">
            <v>50</v>
          </cell>
          <cell r="N71">
            <v>0</v>
          </cell>
          <cell r="V71">
            <v>36.282400000000003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98</v>
          </cell>
          <cell r="D72">
            <v>108</v>
          </cell>
          <cell r="E72">
            <v>46</v>
          </cell>
          <cell r="F72">
            <v>144</v>
          </cell>
          <cell r="G72">
            <v>0</v>
          </cell>
          <cell r="H72">
            <v>0.3</v>
          </cell>
          <cell r="I72">
            <v>30</v>
          </cell>
          <cell r="J72">
            <v>52</v>
          </cell>
          <cell r="K72">
            <v>-6</v>
          </cell>
          <cell r="L72">
            <v>0</v>
          </cell>
          <cell r="N72">
            <v>0</v>
          </cell>
          <cell r="V72">
            <v>9.1999999999999993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1019.068</v>
          </cell>
          <cell r="D73">
            <v>206.541</v>
          </cell>
          <cell r="E73">
            <v>537.05100000000004</v>
          </cell>
          <cell r="F73">
            <v>490.74700000000001</v>
          </cell>
          <cell r="G73" t="str">
            <v>н</v>
          </cell>
          <cell r="H73">
            <v>1</v>
          </cell>
          <cell r="I73">
            <v>50</v>
          </cell>
          <cell r="J73">
            <v>531.66899999999998</v>
          </cell>
          <cell r="K73">
            <v>5.3820000000000618</v>
          </cell>
          <cell r="L73">
            <v>120</v>
          </cell>
          <cell r="N73">
            <v>50</v>
          </cell>
          <cell r="V73">
            <v>107.4102</v>
          </cell>
          <cell r="W73">
            <v>100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80.492000000000004</v>
          </cell>
          <cell r="D74">
            <v>363.66899999999998</v>
          </cell>
          <cell r="E74">
            <v>117.977</v>
          </cell>
          <cell r="F74">
            <v>109.979</v>
          </cell>
          <cell r="G74">
            <v>0</v>
          </cell>
          <cell r="H74">
            <v>1</v>
          </cell>
          <cell r="I74">
            <v>50</v>
          </cell>
          <cell r="J74">
            <v>116.61</v>
          </cell>
          <cell r="K74">
            <v>1.3670000000000044</v>
          </cell>
          <cell r="L74">
            <v>30</v>
          </cell>
          <cell r="N74">
            <v>0</v>
          </cell>
          <cell r="V74">
            <v>23.595400000000001</v>
          </cell>
          <cell r="W74">
            <v>40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3.5009999999999999</v>
          </cell>
          <cell r="D75">
            <v>26.276</v>
          </cell>
          <cell r="E75">
            <v>6.6109999999999998</v>
          </cell>
          <cell r="F75">
            <v>23.166</v>
          </cell>
          <cell r="G75">
            <v>0</v>
          </cell>
          <cell r="H75">
            <v>1</v>
          </cell>
          <cell r="I75">
            <v>35</v>
          </cell>
          <cell r="J75">
            <v>6.4619999999999997</v>
          </cell>
          <cell r="K75">
            <v>0.14900000000000002</v>
          </cell>
          <cell r="L75">
            <v>0</v>
          </cell>
          <cell r="N75">
            <v>0</v>
          </cell>
          <cell r="V75">
            <v>1.3222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848.96600000000001</v>
          </cell>
          <cell r="D76">
            <v>6697.8040000000001</v>
          </cell>
          <cell r="E76">
            <v>1728.2639999999999</v>
          </cell>
          <cell r="F76">
            <v>1063.6759999999999</v>
          </cell>
          <cell r="G76">
            <v>0</v>
          </cell>
          <cell r="H76">
            <v>1</v>
          </cell>
          <cell r="I76">
            <v>40</v>
          </cell>
          <cell r="J76">
            <v>1653.587</v>
          </cell>
          <cell r="K76">
            <v>74.676999999999907</v>
          </cell>
          <cell r="L76">
            <v>650</v>
          </cell>
          <cell r="N76">
            <v>230</v>
          </cell>
          <cell r="V76">
            <v>345.65279999999996</v>
          </cell>
          <cell r="W76">
            <v>400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2838</v>
          </cell>
          <cell r="D77">
            <v>3286</v>
          </cell>
          <cell r="E77">
            <v>3089</v>
          </cell>
          <cell r="F77">
            <v>2367</v>
          </cell>
          <cell r="G77">
            <v>0</v>
          </cell>
          <cell r="H77">
            <v>0.45</v>
          </cell>
          <cell r="I77">
            <v>50</v>
          </cell>
          <cell r="J77">
            <v>3086</v>
          </cell>
          <cell r="K77">
            <v>3</v>
          </cell>
          <cell r="L77">
            <v>400</v>
          </cell>
          <cell r="N77">
            <v>700</v>
          </cell>
          <cell r="V77">
            <v>617.79999999999995</v>
          </cell>
          <cell r="W77">
            <v>900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3057</v>
          </cell>
          <cell r="D78">
            <v>4845</v>
          </cell>
          <cell r="E78">
            <v>4856</v>
          </cell>
          <cell r="F78">
            <v>2275</v>
          </cell>
          <cell r="G78" t="str">
            <v>акяб</v>
          </cell>
          <cell r="H78">
            <v>0.45</v>
          </cell>
          <cell r="I78">
            <v>50</v>
          </cell>
          <cell r="J78">
            <v>4883</v>
          </cell>
          <cell r="K78">
            <v>-27</v>
          </cell>
          <cell r="L78">
            <v>1000</v>
          </cell>
          <cell r="N78">
            <v>1300</v>
          </cell>
          <cell r="V78">
            <v>801.2</v>
          </cell>
          <cell r="W78">
            <v>1000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811</v>
          </cell>
          <cell r="D79">
            <v>660</v>
          </cell>
          <cell r="E79">
            <v>852</v>
          </cell>
          <cell r="F79">
            <v>554</v>
          </cell>
          <cell r="G79">
            <v>0</v>
          </cell>
          <cell r="H79">
            <v>0.45</v>
          </cell>
          <cell r="I79">
            <v>50</v>
          </cell>
          <cell r="J79">
            <v>867</v>
          </cell>
          <cell r="K79">
            <v>-15</v>
          </cell>
          <cell r="L79">
            <v>300</v>
          </cell>
          <cell r="N79">
            <v>200</v>
          </cell>
          <cell r="V79">
            <v>170.4</v>
          </cell>
          <cell r="W79">
            <v>200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16.553999999999998</v>
          </cell>
          <cell r="D80">
            <v>23.602</v>
          </cell>
          <cell r="E80">
            <v>9.0839999999999996</v>
          </cell>
          <cell r="F80">
            <v>31.071999999999999</v>
          </cell>
          <cell r="G80">
            <v>0</v>
          </cell>
          <cell r="H80">
            <v>1</v>
          </cell>
          <cell r="I80">
            <v>35</v>
          </cell>
          <cell r="J80">
            <v>9.1999999999999993</v>
          </cell>
          <cell r="K80">
            <v>-0.11599999999999966</v>
          </cell>
          <cell r="L80">
            <v>10</v>
          </cell>
          <cell r="N80">
            <v>0</v>
          </cell>
          <cell r="V80">
            <v>1.8168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131</v>
          </cell>
          <cell r="D81">
            <v>343</v>
          </cell>
          <cell r="E81">
            <v>249</v>
          </cell>
          <cell r="F81">
            <v>223</v>
          </cell>
          <cell r="G81">
            <v>0</v>
          </cell>
          <cell r="H81">
            <v>0.4</v>
          </cell>
          <cell r="I81">
            <v>40</v>
          </cell>
          <cell r="J81">
            <v>249</v>
          </cell>
          <cell r="K81">
            <v>0</v>
          </cell>
          <cell r="L81">
            <v>90</v>
          </cell>
          <cell r="N81">
            <v>0</v>
          </cell>
          <cell r="V81">
            <v>49.8</v>
          </cell>
          <cell r="W81">
            <v>20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149</v>
          </cell>
          <cell r="D82">
            <v>389</v>
          </cell>
          <cell r="E82">
            <v>273</v>
          </cell>
          <cell r="F82">
            <v>259</v>
          </cell>
          <cell r="G82">
            <v>0</v>
          </cell>
          <cell r="H82">
            <v>0.4</v>
          </cell>
          <cell r="I82">
            <v>40</v>
          </cell>
          <cell r="J82">
            <v>277</v>
          </cell>
          <cell r="K82">
            <v>-4</v>
          </cell>
          <cell r="L82">
            <v>100</v>
          </cell>
          <cell r="N82">
            <v>0</v>
          </cell>
          <cell r="V82">
            <v>54.6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967.74900000000002</v>
          </cell>
          <cell r="D83">
            <v>1731.5</v>
          </cell>
          <cell r="E83">
            <v>1316.509</v>
          </cell>
          <cell r="F83">
            <v>1089.0899999999999</v>
          </cell>
          <cell r="G83" t="str">
            <v>н</v>
          </cell>
          <cell r="H83">
            <v>1</v>
          </cell>
          <cell r="I83">
            <v>50</v>
          </cell>
          <cell r="J83">
            <v>1245.0139999999999</v>
          </cell>
          <cell r="K83">
            <v>71.495000000000118</v>
          </cell>
          <cell r="L83">
            <v>300</v>
          </cell>
          <cell r="N83">
            <v>250</v>
          </cell>
          <cell r="V83">
            <v>263.30180000000001</v>
          </cell>
          <cell r="W83">
            <v>200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9.8290000000000006</v>
          </cell>
          <cell r="D84">
            <v>19.728999999999999</v>
          </cell>
          <cell r="E84">
            <v>9.9290000000000003</v>
          </cell>
          <cell r="F84">
            <v>19.629000000000001</v>
          </cell>
          <cell r="G84">
            <v>0</v>
          </cell>
          <cell r="H84">
            <v>1</v>
          </cell>
          <cell r="I84">
            <v>40</v>
          </cell>
          <cell r="J84">
            <v>9.9019999999999992</v>
          </cell>
          <cell r="K84">
            <v>2.7000000000001023E-2</v>
          </cell>
          <cell r="L84">
            <v>10</v>
          </cell>
          <cell r="N84">
            <v>0</v>
          </cell>
          <cell r="V84">
            <v>1.9858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773</v>
          </cell>
          <cell r="D85">
            <v>521</v>
          </cell>
          <cell r="E85">
            <v>363</v>
          </cell>
          <cell r="F85">
            <v>918</v>
          </cell>
          <cell r="G85">
            <v>0</v>
          </cell>
          <cell r="H85">
            <v>0.1</v>
          </cell>
          <cell r="I85">
            <v>730</v>
          </cell>
          <cell r="J85">
            <v>376</v>
          </cell>
          <cell r="K85">
            <v>-13</v>
          </cell>
          <cell r="L85">
            <v>0</v>
          </cell>
          <cell r="N85">
            <v>0</v>
          </cell>
          <cell r="V85">
            <v>72.599999999999994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42.784999999999997</v>
          </cell>
          <cell r="D86">
            <v>100.44799999999999</v>
          </cell>
          <cell r="E86">
            <v>68.617999999999995</v>
          </cell>
          <cell r="F86">
            <v>73.296999999999997</v>
          </cell>
          <cell r="G86">
            <v>0</v>
          </cell>
          <cell r="H86">
            <v>1</v>
          </cell>
          <cell r="I86">
            <v>50</v>
          </cell>
          <cell r="J86">
            <v>67.701999999999998</v>
          </cell>
          <cell r="K86">
            <v>0.91599999999999682</v>
          </cell>
          <cell r="L86">
            <v>30</v>
          </cell>
          <cell r="N86">
            <v>0</v>
          </cell>
          <cell r="V86">
            <v>13.723599999999999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1359</v>
          </cell>
          <cell r="D87">
            <v>3598</v>
          </cell>
          <cell r="E87">
            <v>2879</v>
          </cell>
          <cell r="F87">
            <v>2042</v>
          </cell>
          <cell r="G87">
            <v>0</v>
          </cell>
          <cell r="H87">
            <v>0.4</v>
          </cell>
          <cell r="I87">
            <v>40</v>
          </cell>
          <cell r="J87">
            <v>2834</v>
          </cell>
          <cell r="K87">
            <v>45</v>
          </cell>
          <cell r="L87">
            <v>800</v>
          </cell>
          <cell r="N87">
            <v>600</v>
          </cell>
          <cell r="V87">
            <v>575.79999999999995</v>
          </cell>
          <cell r="W87">
            <v>400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496</v>
          </cell>
          <cell r="D88">
            <v>2300</v>
          </cell>
          <cell r="E88">
            <v>1818</v>
          </cell>
          <cell r="F88">
            <v>941</v>
          </cell>
          <cell r="G88">
            <v>0</v>
          </cell>
          <cell r="H88">
            <v>0.4</v>
          </cell>
          <cell r="I88">
            <v>40</v>
          </cell>
          <cell r="J88">
            <v>1792</v>
          </cell>
          <cell r="K88">
            <v>26</v>
          </cell>
          <cell r="L88">
            <v>600</v>
          </cell>
          <cell r="N88">
            <v>500</v>
          </cell>
          <cell r="V88">
            <v>363.6</v>
          </cell>
          <cell r="W88">
            <v>400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192.97300000000001</v>
          </cell>
          <cell r="D89">
            <v>439.53399999999999</v>
          </cell>
          <cell r="E89">
            <v>372.40100000000001</v>
          </cell>
          <cell r="F89">
            <v>236.92599999999999</v>
          </cell>
          <cell r="G89">
            <v>0</v>
          </cell>
          <cell r="H89">
            <v>1</v>
          </cell>
          <cell r="I89">
            <v>40</v>
          </cell>
          <cell r="J89">
            <v>378.53899999999999</v>
          </cell>
          <cell r="K89">
            <v>-6.1379999999999768</v>
          </cell>
          <cell r="L89">
            <v>110</v>
          </cell>
          <cell r="N89">
            <v>100</v>
          </cell>
          <cell r="V89">
            <v>74.480199999999996</v>
          </cell>
          <cell r="W89">
            <v>100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206.86699999999999</v>
          </cell>
          <cell r="D90">
            <v>333.08100000000002</v>
          </cell>
          <cell r="E90">
            <v>302.69099999999997</v>
          </cell>
          <cell r="F90">
            <v>225.857</v>
          </cell>
          <cell r="G90">
            <v>0</v>
          </cell>
          <cell r="H90">
            <v>1</v>
          </cell>
          <cell r="I90">
            <v>40</v>
          </cell>
          <cell r="J90">
            <v>306.04199999999997</v>
          </cell>
          <cell r="K90">
            <v>-3.3509999999999991</v>
          </cell>
          <cell r="L90">
            <v>60</v>
          </cell>
          <cell r="N90">
            <v>80</v>
          </cell>
          <cell r="V90">
            <v>60.538199999999996</v>
          </cell>
          <cell r="W90">
            <v>100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420.108</v>
          </cell>
          <cell r="D91">
            <v>647.447</v>
          </cell>
          <cell r="E91">
            <v>661.73199999999997</v>
          </cell>
          <cell r="F91">
            <v>385.613</v>
          </cell>
          <cell r="G91">
            <v>0</v>
          </cell>
          <cell r="H91">
            <v>1</v>
          </cell>
          <cell r="I91">
            <v>40</v>
          </cell>
          <cell r="J91">
            <v>659.87800000000004</v>
          </cell>
          <cell r="K91">
            <v>1.8539999999999281</v>
          </cell>
          <cell r="L91">
            <v>200</v>
          </cell>
          <cell r="N91">
            <v>220</v>
          </cell>
          <cell r="V91">
            <v>132.34639999999999</v>
          </cell>
          <cell r="W91">
            <v>100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262.07100000000003</v>
          </cell>
          <cell r="D92">
            <v>560.17899999999997</v>
          </cell>
          <cell r="E92">
            <v>444.45600000000002</v>
          </cell>
          <cell r="F92">
            <v>355.59399999999999</v>
          </cell>
          <cell r="G92">
            <v>0</v>
          </cell>
          <cell r="H92">
            <v>1</v>
          </cell>
          <cell r="I92">
            <v>40</v>
          </cell>
          <cell r="J92">
            <v>451.471</v>
          </cell>
          <cell r="K92">
            <v>-7.0149999999999864</v>
          </cell>
          <cell r="L92">
            <v>110</v>
          </cell>
          <cell r="N92">
            <v>80</v>
          </cell>
          <cell r="V92">
            <v>88.891199999999998</v>
          </cell>
          <cell r="W92">
            <v>100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28</v>
          </cell>
          <cell r="D93">
            <v>128</v>
          </cell>
          <cell r="E93">
            <v>21</v>
          </cell>
          <cell r="F93">
            <v>26</v>
          </cell>
          <cell r="G93">
            <v>0</v>
          </cell>
          <cell r="H93">
            <v>0.4</v>
          </cell>
          <cell r="I93">
            <v>40</v>
          </cell>
          <cell r="J93">
            <v>26</v>
          </cell>
          <cell r="K93">
            <v>-5</v>
          </cell>
          <cell r="L93">
            <v>10</v>
          </cell>
          <cell r="N93">
            <v>0</v>
          </cell>
          <cell r="V93">
            <v>4.2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C94">
            <v>30</v>
          </cell>
          <cell r="D94">
            <v>14</v>
          </cell>
          <cell r="E94">
            <v>18</v>
          </cell>
          <cell r="F94">
            <v>16</v>
          </cell>
          <cell r="G94">
            <v>0</v>
          </cell>
          <cell r="H94">
            <v>0.6</v>
          </cell>
          <cell r="I94">
            <v>60</v>
          </cell>
          <cell r="J94">
            <v>26</v>
          </cell>
          <cell r="K94">
            <v>-8</v>
          </cell>
          <cell r="L94">
            <v>10</v>
          </cell>
          <cell r="N94">
            <v>0</v>
          </cell>
          <cell r="V94">
            <v>3.6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C95">
            <v>40</v>
          </cell>
          <cell r="E95">
            <v>0</v>
          </cell>
          <cell r="G95">
            <v>0</v>
          </cell>
          <cell r="H95">
            <v>0.6</v>
          </cell>
          <cell r="I95">
            <v>60</v>
          </cell>
          <cell r="J95">
            <v>19</v>
          </cell>
          <cell r="K95">
            <v>-19</v>
          </cell>
          <cell r="L95">
            <v>0</v>
          </cell>
          <cell r="N95">
            <v>20</v>
          </cell>
          <cell r="V95">
            <v>0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34</v>
          </cell>
          <cell r="D96">
            <v>27</v>
          </cell>
          <cell r="E96">
            <v>37</v>
          </cell>
          <cell r="F96">
            <v>21</v>
          </cell>
          <cell r="G96">
            <v>0</v>
          </cell>
          <cell r="H96">
            <v>0.6</v>
          </cell>
          <cell r="I96">
            <v>60</v>
          </cell>
          <cell r="J96">
            <v>36</v>
          </cell>
          <cell r="K96">
            <v>1</v>
          </cell>
          <cell r="L96">
            <v>10</v>
          </cell>
          <cell r="N96">
            <v>20</v>
          </cell>
          <cell r="V96">
            <v>7.4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223.678</v>
          </cell>
          <cell r="D97">
            <v>213.87899999999999</v>
          </cell>
          <cell r="E97">
            <v>244.62</v>
          </cell>
          <cell r="F97">
            <v>186.23699999999999</v>
          </cell>
          <cell r="G97">
            <v>0</v>
          </cell>
          <cell r="H97">
            <v>1</v>
          </cell>
          <cell r="I97">
            <v>30</v>
          </cell>
          <cell r="J97">
            <v>238.82</v>
          </cell>
          <cell r="K97">
            <v>5.8000000000000114</v>
          </cell>
          <cell r="L97">
            <v>100</v>
          </cell>
          <cell r="N97">
            <v>0</v>
          </cell>
          <cell r="V97">
            <v>48.923999999999999</v>
          </cell>
          <cell r="W97">
            <v>20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B98" t="str">
            <v>шт</v>
          </cell>
          <cell r="C98">
            <v>294</v>
          </cell>
          <cell r="D98">
            <v>511</v>
          </cell>
          <cell r="E98">
            <v>280</v>
          </cell>
          <cell r="F98">
            <v>514</v>
          </cell>
          <cell r="G98">
            <v>0</v>
          </cell>
          <cell r="H98">
            <v>0.13</v>
          </cell>
          <cell r="I98">
            <v>150</v>
          </cell>
          <cell r="J98">
            <v>272</v>
          </cell>
          <cell r="K98">
            <v>8</v>
          </cell>
          <cell r="L98">
            <v>0</v>
          </cell>
          <cell r="N98">
            <v>0</v>
          </cell>
          <cell r="V98">
            <v>56</v>
          </cell>
          <cell r="W98">
            <v>600</v>
          </cell>
        </row>
        <row r="99">
          <cell r="A99" t="str">
            <v xml:space="preserve"> 372  Ветчина Сочинка ТМ Стародворье. ВЕС ПОКОМ</v>
          </cell>
          <cell r="B99" t="str">
            <v>кг</v>
          </cell>
          <cell r="C99">
            <v>39.177</v>
          </cell>
          <cell r="D99">
            <v>43.314999999999998</v>
          </cell>
          <cell r="E99">
            <v>54.09</v>
          </cell>
          <cell r="F99">
            <v>28.402000000000001</v>
          </cell>
          <cell r="G99">
            <v>0</v>
          </cell>
          <cell r="H99">
            <v>1</v>
          </cell>
          <cell r="I99">
            <v>50</v>
          </cell>
          <cell r="J99">
            <v>51.75</v>
          </cell>
          <cell r="K99">
            <v>2.3400000000000034</v>
          </cell>
          <cell r="L99">
            <v>30</v>
          </cell>
          <cell r="N99">
            <v>20</v>
          </cell>
          <cell r="V99">
            <v>10.818000000000001</v>
          </cell>
        </row>
        <row r="100">
          <cell r="A100" t="str">
            <v xml:space="preserve"> 373 Колбаса вареная Сочинка ТМ Стародворье ВЕС ПОКОМ</v>
          </cell>
          <cell r="B100" t="str">
            <v>кг</v>
          </cell>
          <cell r="C100">
            <v>88.096000000000004</v>
          </cell>
          <cell r="D100">
            <v>337.38299999999998</v>
          </cell>
          <cell r="E100">
            <v>163.13999999999999</v>
          </cell>
          <cell r="F100">
            <v>259.66300000000001</v>
          </cell>
          <cell r="G100">
            <v>0</v>
          </cell>
          <cell r="H100">
            <v>1</v>
          </cell>
          <cell r="I100">
            <v>50</v>
          </cell>
          <cell r="J100">
            <v>160.16800000000001</v>
          </cell>
          <cell r="K100">
            <v>2.97199999999998</v>
          </cell>
          <cell r="L100">
            <v>50</v>
          </cell>
          <cell r="N100">
            <v>0</v>
          </cell>
          <cell r="V100">
            <v>32.628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B101" t="str">
            <v>шт</v>
          </cell>
          <cell r="C101">
            <v>43</v>
          </cell>
          <cell r="D101">
            <v>243</v>
          </cell>
          <cell r="E101">
            <v>155</v>
          </cell>
          <cell r="F101">
            <v>118</v>
          </cell>
          <cell r="G101">
            <v>0</v>
          </cell>
          <cell r="H101">
            <v>0.6</v>
          </cell>
          <cell r="I101">
            <v>60</v>
          </cell>
          <cell r="J101">
            <v>166</v>
          </cell>
          <cell r="K101">
            <v>-11</v>
          </cell>
          <cell r="L101">
            <v>40</v>
          </cell>
          <cell r="N101">
            <v>40</v>
          </cell>
          <cell r="V101">
            <v>31</v>
          </cell>
          <cell r="W101">
            <v>30</v>
          </cell>
        </row>
        <row r="102">
          <cell r="A102" t="str">
            <v xml:space="preserve"> 377  Колбаса Молочная Дугушка 0,6кг ТМ Стародворье  ПОКОМ</v>
          </cell>
          <cell r="B102" t="str">
            <v>шт</v>
          </cell>
          <cell r="C102">
            <v>156</v>
          </cell>
          <cell r="D102">
            <v>123</v>
          </cell>
          <cell r="E102">
            <v>152</v>
          </cell>
          <cell r="F102">
            <v>122</v>
          </cell>
          <cell r="G102">
            <v>0</v>
          </cell>
          <cell r="H102">
            <v>0.6</v>
          </cell>
          <cell r="I102">
            <v>60</v>
          </cell>
          <cell r="J102">
            <v>158</v>
          </cell>
          <cell r="K102">
            <v>-6</v>
          </cell>
          <cell r="L102">
            <v>50</v>
          </cell>
          <cell r="N102">
            <v>0</v>
          </cell>
          <cell r="V102">
            <v>30.4</v>
          </cell>
          <cell r="W102">
            <v>40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B103" t="str">
            <v>шт</v>
          </cell>
          <cell r="C103">
            <v>71</v>
          </cell>
          <cell r="D103">
            <v>562</v>
          </cell>
          <cell r="E103">
            <v>246</v>
          </cell>
          <cell r="F103">
            <v>328</v>
          </cell>
          <cell r="G103">
            <v>0</v>
          </cell>
          <cell r="H103">
            <v>0.13</v>
          </cell>
          <cell r="I103">
            <v>150</v>
          </cell>
          <cell r="J103">
            <v>302</v>
          </cell>
          <cell r="K103">
            <v>-56</v>
          </cell>
          <cell r="L103">
            <v>0</v>
          </cell>
          <cell r="N103">
            <v>200</v>
          </cell>
          <cell r="V103">
            <v>49.2</v>
          </cell>
          <cell r="W103">
            <v>400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B104" t="str">
            <v>шт</v>
          </cell>
          <cell r="C104">
            <v>1280</v>
          </cell>
          <cell r="D104">
            <v>1896</v>
          </cell>
          <cell r="E104">
            <v>1727</v>
          </cell>
          <cell r="F104">
            <v>1392</v>
          </cell>
          <cell r="G104">
            <v>0</v>
          </cell>
          <cell r="H104">
            <v>0.28000000000000003</v>
          </cell>
          <cell r="I104">
            <v>35</v>
          </cell>
          <cell r="J104">
            <v>1764</v>
          </cell>
          <cell r="K104">
            <v>-37</v>
          </cell>
          <cell r="L104">
            <v>700</v>
          </cell>
          <cell r="N104">
            <v>0</v>
          </cell>
          <cell r="V104">
            <v>345.4</v>
          </cell>
          <cell r="W104">
            <v>200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B105" t="str">
            <v>шт</v>
          </cell>
          <cell r="C105">
            <v>382</v>
          </cell>
          <cell r="D105">
            <v>711</v>
          </cell>
          <cell r="E105">
            <v>530</v>
          </cell>
          <cell r="F105">
            <v>545</v>
          </cell>
          <cell r="G105">
            <v>0</v>
          </cell>
          <cell r="H105">
            <v>0.4</v>
          </cell>
          <cell r="I105">
            <v>90</v>
          </cell>
          <cell r="J105">
            <v>547</v>
          </cell>
          <cell r="K105">
            <v>-17</v>
          </cell>
          <cell r="L105">
            <v>100</v>
          </cell>
          <cell r="N105">
            <v>0</v>
          </cell>
          <cell r="V105">
            <v>106</v>
          </cell>
          <cell r="W105">
            <v>100</v>
          </cell>
        </row>
        <row r="106">
          <cell r="A106" t="str">
            <v xml:space="preserve"> 388  Сосиски Восточные Халяль ТМ Вязанка 0,33 кг АК. ПОКОМ</v>
          </cell>
          <cell r="B106" t="str">
            <v>шт</v>
          </cell>
          <cell r="C106">
            <v>315</v>
          </cell>
          <cell r="D106">
            <v>840</v>
          </cell>
          <cell r="E106">
            <v>528</v>
          </cell>
          <cell r="F106">
            <v>606</v>
          </cell>
          <cell r="G106">
            <v>0</v>
          </cell>
          <cell r="H106">
            <v>0.33</v>
          </cell>
          <cell r="I106">
            <v>60</v>
          </cell>
          <cell r="J106">
            <v>548</v>
          </cell>
          <cell r="K106">
            <v>-20</v>
          </cell>
          <cell r="L106">
            <v>120</v>
          </cell>
          <cell r="N106">
            <v>0</v>
          </cell>
          <cell r="V106">
            <v>105.6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B107" t="str">
            <v>шт</v>
          </cell>
          <cell r="C107">
            <v>395</v>
          </cell>
          <cell r="D107">
            <v>231</v>
          </cell>
          <cell r="E107">
            <v>290</v>
          </cell>
          <cell r="F107">
            <v>324</v>
          </cell>
          <cell r="G107">
            <v>0</v>
          </cell>
          <cell r="H107">
            <v>0.35</v>
          </cell>
          <cell r="I107" t="e">
            <v>#N/A</v>
          </cell>
          <cell r="J107">
            <v>302</v>
          </cell>
          <cell r="K107">
            <v>-12</v>
          </cell>
          <cell r="L107">
            <v>70</v>
          </cell>
          <cell r="N107">
            <v>0</v>
          </cell>
          <cell r="V107">
            <v>58</v>
          </cell>
        </row>
        <row r="108">
          <cell r="A108" t="str">
            <v xml:space="preserve"> 410  Сосиски Баварские с сыром ТМ Стародворье 0,35 кг. ПОКОМ</v>
          </cell>
          <cell r="B108" t="str">
            <v>шт</v>
          </cell>
          <cell r="D108">
            <v>1200</v>
          </cell>
          <cell r="E108">
            <v>4</v>
          </cell>
          <cell r="F108">
            <v>1196</v>
          </cell>
          <cell r="G108">
            <v>0</v>
          </cell>
          <cell r="H108">
            <v>0</v>
          </cell>
          <cell r="I108" t="e">
            <v>#N/A</v>
          </cell>
          <cell r="J108">
            <v>5</v>
          </cell>
          <cell r="K108">
            <v>-1</v>
          </cell>
          <cell r="L108">
            <v>0</v>
          </cell>
          <cell r="N108">
            <v>0</v>
          </cell>
          <cell r="V108">
            <v>0.8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-553</v>
          </cell>
          <cell r="D109">
            <v>38</v>
          </cell>
          <cell r="E109">
            <v>882</v>
          </cell>
          <cell r="F109">
            <v>-1422</v>
          </cell>
          <cell r="G109" t="str">
            <v>ак</v>
          </cell>
          <cell r="H109">
            <v>0</v>
          </cell>
          <cell r="I109">
            <v>0</v>
          </cell>
          <cell r="J109">
            <v>905</v>
          </cell>
          <cell r="K109">
            <v>-23</v>
          </cell>
          <cell r="L109">
            <v>0</v>
          </cell>
          <cell r="N109">
            <v>0</v>
          </cell>
          <cell r="V109">
            <v>176.4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-222.58600000000001</v>
          </cell>
          <cell r="D110">
            <v>15.75</v>
          </cell>
          <cell r="E110">
            <v>309.95</v>
          </cell>
          <cell r="F110">
            <v>-529.71500000000003</v>
          </cell>
          <cell r="G110" t="str">
            <v>ак</v>
          </cell>
          <cell r="H110">
            <v>0</v>
          </cell>
          <cell r="I110">
            <v>0</v>
          </cell>
          <cell r="J110">
            <v>295.91800000000001</v>
          </cell>
          <cell r="K110">
            <v>14.031999999999982</v>
          </cell>
          <cell r="L110">
            <v>0</v>
          </cell>
          <cell r="N110">
            <v>0</v>
          </cell>
          <cell r="V110">
            <v>61.989999999999995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-137.32</v>
          </cell>
          <cell r="D111">
            <v>4.327</v>
          </cell>
          <cell r="E111">
            <v>166.64500000000001</v>
          </cell>
          <cell r="F111">
            <v>-303.25200000000001</v>
          </cell>
          <cell r="G111" t="str">
            <v>ак</v>
          </cell>
          <cell r="H111">
            <v>0</v>
          </cell>
          <cell r="I111">
            <v>0</v>
          </cell>
          <cell r="J111">
            <v>167.541</v>
          </cell>
          <cell r="K111">
            <v>-0.89599999999998658</v>
          </cell>
          <cell r="L111">
            <v>0</v>
          </cell>
          <cell r="N111">
            <v>0</v>
          </cell>
          <cell r="V111">
            <v>33.329000000000001</v>
          </cell>
        </row>
        <row r="112">
          <cell r="A112" t="str">
            <v>БОНУС_Колбаса Докторская Особая ТМ Особый рецепт,  0,5кг, ПОКОМ</v>
          </cell>
          <cell r="B112" t="str">
            <v>шт</v>
          </cell>
          <cell r="C112">
            <v>-159</v>
          </cell>
          <cell r="D112">
            <v>12</v>
          </cell>
          <cell r="E112">
            <v>269</v>
          </cell>
          <cell r="F112">
            <v>-426</v>
          </cell>
          <cell r="G112" t="str">
            <v>ак</v>
          </cell>
          <cell r="H112">
            <v>0</v>
          </cell>
          <cell r="I112">
            <v>0</v>
          </cell>
          <cell r="J112">
            <v>284</v>
          </cell>
          <cell r="K112">
            <v>-15</v>
          </cell>
          <cell r="L112">
            <v>0</v>
          </cell>
          <cell r="N112">
            <v>0</v>
          </cell>
          <cell r="V112">
            <v>53.8</v>
          </cell>
        </row>
        <row r="113">
          <cell r="A113" t="str">
            <v>БОНУС_Колбаса Сервелат Филедворский, фиброуз, в/у 0,35 кг срез,  ПОКОМ</v>
          </cell>
          <cell r="B113" t="str">
            <v>шт</v>
          </cell>
          <cell r="C113">
            <v>-145</v>
          </cell>
          <cell r="D113">
            <v>12</v>
          </cell>
          <cell r="E113">
            <v>201</v>
          </cell>
          <cell r="F113">
            <v>-344</v>
          </cell>
          <cell r="G113" t="str">
            <v>ак</v>
          </cell>
          <cell r="H113">
            <v>0</v>
          </cell>
          <cell r="I113">
            <v>0</v>
          </cell>
          <cell r="J113">
            <v>211</v>
          </cell>
          <cell r="K113">
            <v>-10</v>
          </cell>
          <cell r="L113">
            <v>0</v>
          </cell>
          <cell r="N113">
            <v>0</v>
          </cell>
          <cell r="V113">
            <v>40.200000000000003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18.11.2023 - 24.11.2023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1.4</v>
          </cell>
          <cell r="F7">
            <v>78.363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853.02599999999995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658.28800000000001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2226.239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</v>
          </cell>
          <cell r="F11">
            <v>236.87100000000001</v>
          </cell>
        </row>
        <row r="12">
          <cell r="A12" t="str">
            <v xml:space="preserve"> 020  Ветчина Столичная Вязанка, вектор 0.5кг, ПОКОМ</v>
          </cell>
          <cell r="D12">
            <v>3</v>
          </cell>
          <cell r="F12">
            <v>3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163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19</v>
          </cell>
          <cell r="F14">
            <v>1407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619</v>
          </cell>
          <cell r="F15">
            <v>3046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1065</v>
          </cell>
          <cell r="F16">
            <v>5178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295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102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189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119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1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316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6</v>
          </cell>
          <cell r="F24">
            <v>307</v>
          </cell>
        </row>
        <row r="25">
          <cell r="A25" t="str">
            <v xml:space="preserve"> 068  Колбаса Особая ТМ Особый рецепт, 0,5 кг, ПОКОМ</v>
          </cell>
          <cell r="F25">
            <v>89</v>
          </cell>
        </row>
        <row r="26">
          <cell r="A26" t="str">
            <v xml:space="preserve"> 079  Колбаса Сервелат Кремлевский,  0.35 кг, ПОКОМ</v>
          </cell>
          <cell r="F26">
            <v>55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5</v>
          </cell>
          <cell r="F27">
            <v>1497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3</v>
          </cell>
          <cell r="F28">
            <v>323</v>
          </cell>
        </row>
        <row r="29">
          <cell r="A29" t="str">
            <v xml:space="preserve"> 092  Сосиски Баварские с сыром,  0.42кг,ПОКОМ</v>
          </cell>
          <cell r="D29">
            <v>1814</v>
          </cell>
          <cell r="F29">
            <v>5308</v>
          </cell>
        </row>
        <row r="30">
          <cell r="A30" t="str">
            <v xml:space="preserve"> 096  Сосиски Баварские,  0.42кг,ПОКОМ</v>
          </cell>
          <cell r="D30">
            <v>3608</v>
          </cell>
          <cell r="F30">
            <v>10961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5</v>
          </cell>
          <cell r="F31">
            <v>1043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123</v>
          </cell>
          <cell r="F32">
            <v>490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63</v>
          </cell>
          <cell r="F33">
            <v>569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</v>
          </cell>
          <cell r="F34">
            <v>1099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4.1500000000000004</v>
          </cell>
          <cell r="F35">
            <v>418.26600000000002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15</v>
          </cell>
          <cell r="F36">
            <v>6985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1.7</v>
          </cell>
          <cell r="F37">
            <v>252.21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2.5</v>
          </cell>
          <cell r="F38">
            <v>718.755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221.93799999999999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25.001000000000001</v>
          </cell>
          <cell r="F40">
            <v>13241.43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1.3009999999999999</v>
          </cell>
          <cell r="F41">
            <v>224.41900000000001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70.308999999999997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5.05</v>
          </cell>
          <cell r="F43">
            <v>580.70899999999995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15</v>
          </cell>
          <cell r="F44">
            <v>5343.6469999999999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20.052</v>
          </cell>
          <cell r="F45">
            <v>5878.1030000000001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2.5</v>
          </cell>
          <cell r="F46">
            <v>273.29300000000001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4.2</v>
          </cell>
          <cell r="F47">
            <v>318.35500000000002</v>
          </cell>
        </row>
        <row r="48">
          <cell r="A48" t="str">
            <v xml:space="preserve"> 240  Колбаса Салями охотничья, ВЕС. ПОКОМ</v>
          </cell>
          <cell r="D48">
            <v>2.4009999999999998</v>
          </cell>
          <cell r="F48">
            <v>57.365000000000002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2.5</v>
          </cell>
          <cell r="F49">
            <v>524.18200000000002</v>
          </cell>
        </row>
        <row r="50">
          <cell r="A50" t="str">
            <v xml:space="preserve"> 243  Колбаса Сервелат Зернистый, ВЕС.  ПОКОМ</v>
          </cell>
          <cell r="D50">
            <v>0.7</v>
          </cell>
          <cell r="F50">
            <v>246.89099999999999</v>
          </cell>
        </row>
        <row r="51">
          <cell r="A51" t="str">
            <v xml:space="preserve"> 244  Колбаса Сервелат Кремлевский, ВЕС. ПОКОМ</v>
          </cell>
          <cell r="F51">
            <v>0.7</v>
          </cell>
        </row>
        <row r="52">
          <cell r="A52" t="str">
            <v xml:space="preserve"> 247  Сардельки Нежные, ВЕС.  ПОКОМ</v>
          </cell>
          <cell r="D52">
            <v>4.056</v>
          </cell>
          <cell r="F52">
            <v>221.358</v>
          </cell>
        </row>
        <row r="53">
          <cell r="A53" t="str">
            <v xml:space="preserve"> 248  Сардельки Сочные ТМ Особый рецепт,   ПОКОМ</v>
          </cell>
          <cell r="F53">
            <v>155.46100000000001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11.8</v>
          </cell>
          <cell r="F54">
            <v>1444.046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5.2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64.450999999999993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255.12100000000001</v>
          </cell>
        </row>
        <row r="58">
          <cell r="A58" t="str">
            <v xml:space="preserve"> 263  Шпикачки Стародворские, ВЕС.  ПОКОМ</v>
          </cell>
          <cell r="F58">
            <v>167.053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3.9529999999999998</v>
          </cell>
          <cell r="F59">
            <v>387.887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F60">
            <v>420.91300000000001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0.7</v>
          </cell>
          <cell r="F61">
            <v>354.38400000000001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3</v>
          </cell>
          <cell r="F62">
            <v>1633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9</v>
          </cell>
          <cell r="F63">
            <v>3526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10</v>
          </cell>
          <cell r="F64">
            <v>3976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F65">
            <v>2</v>
          </cell>
        </row>
        <row r="66">
          <cell r="A66" t="str">
            <v xml:space="preserve"> 283  Сосиски Сочинки, ВЕС, ТМ Стародворье ПОКОМ</v>
          </cell>
          <cell r="D66">
            <v>1.3</v>
          </cell>
          <cell r="F66">
            <v>549.15599999999995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1</v>
          </cell>
          <cell r="F67">
            <v>377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6</v>
          </cell>
          <cell r="F68">
            <v>1342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246.464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7</v>
          </cell>
          <cell r="F70">
            <v>3575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4</v>
          </cell>
          <cell r="F71">
            <v>4192</v>
          </cell>
        </row>
        <row r="72">
          <cell r="A72" t="str">
            <v xml:space="preserve"> 303  Колбаса Мясорубская ТМ Стародворье с рубленой грудинкой в/у 0,4 кг срез  ПОКОМ</v>
          </cell>
          <cell r="F72">
            <v>2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51.439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D74">
            <v>2.1</v>
          </cell>
          <cell r="F74">
            <v>130.614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6</v>
          </cell>
          <cell r="F75">
            <v>1291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2</v>
          </cell>
          <cell r="F76">
            <v>1652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2</v>
          </cell>
          <cell r="F77">
            <v>884</v>
          </cell>
        </row>
        <row r="78">
          <cell r="A78" t="str">
            <v xml:space="preserve"> 312  Ветчина Филейская ВЕС ТМ  Вязанка ТС Столичная  ПОКОМ</v>
          </cell>
          <cell r="F78">
            <v>172.30199999999999</v>
          </cell>
        </row>
        <row r="79">
          <cell r="A79" t="str">
            <v xml:space="preserve"> 314  Крылышки копченые на решетке 0,3 кг ТМ Ядрена копоть  ПОКОМ</v>
          </cell>
          <cell r="D79">
            <v>1</v>
          </cell>
          <cell r="F79">
            <v>55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1</v>
          </cell>
          <cell r="F80">
            <v>546.52300000000002</v>
          </cell>
        </row>
        <row r="81">
          <cell r="A81" t="str">
            <v xml:space="preserve"> 316  Колбаса Нежная ТМ Зареченские ВЕС  ПОКОМ</v>
          </cell>
          <cell r="F81">
            <v>124.211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8.5310000000000006</v>
          </cell>
        </row>
        <row r="83">
          <cell r="A83" t="str">
            <v xml:space="preserve"> 318  Сосиски Датские ТМ Зареченские, ВЕС  ПОКОМ</v>
          </cell>
          <cell r="D83">
            <v>1.3</v>
          </cell>
          <cell r="F83">
            <v>2378.0369999999998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16</v>
          </cell>
          <cell r="F84">
            <v>3634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873</v>
          </cell>
          <cell r="F85">
            <v>5169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4</v>
          </cell>
          <cell r="F86">
            <v>963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F87">
            <v>10.9</v>
          </cell>
        </row>
        <row r="88">
          <cell r="A88" t="str">
            <v xml:space="preserve"> 328  Сардельки Сочинки Стародворье ТМ  0,4 кг ПОКОМ</v>
          </cell>
          <cell r="D88">
            <v>5</v>
          </cell>
          <cell r="F88">
            <v>440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3</v>
          </cell>
          <cell r="F89">
            <v>446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6.6449999999999996</v>
          </cell>
          <cell r="F90">
            <v>1615.778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10.901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1</v>
          </cell>
          <cell r="F92">
            <v>330</v>
          </cell>
        </row>
        <row r="93">
          <cell r="A93" t="str">
            <v xml:space="preserve"> 335  Колбаса Сливушка ТМ Вязанка. ВЕС.  ПОКОМ </v>
          </cell>
          <cell r="F93">
            <v>129.05199999999999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3</v>
          </cell>
          <cell r="F94">
            <v>3135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3</v>
          </cell>
          <cell r="F95">
            <v>2104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0.8</v>
          </cell>
          <cell r="F96">
            <v>560.08399999999995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0.8</v>
          </cell>
          <cell r="F97">
            <v>460.68799999999999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3.101</v>
          </cell>
          <cell r="F98">
            <v>820.68100000000004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3.2</v>
          </cell>
          <cell r="F99">
            <v>677.11400000000003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186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84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46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F103">
            <v>95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2.6</v>
          </cell>
          <cell r="F104">
            <v>257.07100000000003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F105">
            <v>298</v>
          </cell>
        </row>
        <row r="106">
          <cell r="A106" t="str">
            <v xml:space="preserve"> 372  Ветчина Сочинка ТМ Стародворье. ВЕС ПОКОМ</v>
          </cell>
          <cell r="F106">
            <v>45.250999999999998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154.095</v>
          </cell>
        </row>
        <row r="108">
          <cell r="A108" t="str">
            <v xml:space="preserve"> 375  Ветчина Балыкбургская ТМ Баварушка. ВЕС ПОКОМ</v>
          </cell>
          <cell r="F108">
            <v>0.7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F109">
            <v>193</v>
          </cell>
        </row>
        <row r="110">
          <cell r="A110" t="str">
            <v xml:space="preserve"> 377  Колбаса Молочная Дугушка 0,6кг ТМ Стародворье  ПОКОМ</v>
          </cell>
          <cell r="F110">
            <v>252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1</v>
          </cell>
          <cell r="F111">
            <v>344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11</v>
          </cell>
          <cell r="F112">
            <v>2123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2</v>
          </cell>
          <cell r="F113">
            <v>802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4</v>
          </cell>
          <cell r="F114">
            <v>666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1</v>
          </cell>
          <cell r="F115">
            <v>311</v>
          </cell>
        </row>
        <row r="116">
          <cell r="A116" t="str">
            <v xml:space="preserve"> 410  Сосиски Баварские с сыром ТМ Стародворье 0,35 кг. ПОКОМ</v>
          </cell>
          <cell r="F116">
            <v>1267</v>
          </cell>
        </row>
        <row r="117">
          <cell r="A117" t="str">
            <v>1002 Ветчина По Швейцарскому рецепту 0,3 (Знаменский СГЦ)  МК</v>
          </cell>
          <cell r="D117">
            <v>82</v>
          </cell>
          <cell r="F117">
            <v>82</v>
          </cell>
        </row>
        <row r="118">
          <cell r="A118" t="str">
            <v>1003 Грудинка с/к (продукт из свинины мясной сырокопченый) (Знамениский СГЦ)  МК</v>
          </cell>
          <cell r="D118">
            <v>25</v>
          </cell>
          <cell r="F118">
            <v>25</v>
          </cell>
        </row>
        <row r="119">
          <cell r="A119" t="str">
            <v>1004 Рулька свиная бескостная в/к в/у (Знаменский СГЦ) МК</v>
          </cell>
          <cell r="D119">
            <v>31.675000000000001</v>
          </cell>
          <cell r="F119">
            <v>32.805</v>
          </cell>
        </row>
        <row r="120">
          <cell r="A120" t="str">
            <v>1008 Хлеб печеночный 0,3кг в/у ШТ (Знаменский СГЦ)  МК</v>
          </cell>
          <cell r="D120">
            <v>74</v>
          </cell>
          <cell r="F120">
            <v>74</v>
          </cell>
        </row>
        <row r="121">
          <cell r="A121" t="str">
            <v>1009 Мясо по домашнему в/у 0,35шт (Знаменский СГЦ)  МК</v>
          </cell>
          <cell r="D121">
            <v>18</v>
          </cell>
          <cell r="F121">
            <v>18</v>
          </cell>
        </row>
        <row r="122">
          <cell r="A122" t="str">
            <v>3215 ВЕТЧ.МЯСНАЯ Папа может п/о 0.4кг 8шт.    ОСТАНКИНО</v>
          </cell>
          <cell r="D122">
            <v>223</v>
          </cell>
          <cell r="F122">
            <v>223</v>
          </cell>
        </row>
        <row r="123">
          <cell r="A123" t="str">
            <v>3297 СЫТНЫЕ Папа может сар б/о мгс 1*3 СНГ  ОСТАНКИНО</v>
          </cell>
          <cell r="D123">
            <v>51</v>
          </cell>
          <cell r="F123">
            <v>51</v>
          </cell>
        </row>
        <row r="124">
          <cell r="A124" t="str">
            <v>3678 СОЧНЫЕ сос п/о мгс 2*2     ОСТАНКИНО</v>
          </cell>
          <cell r="D124">
            <v>6</v>
          </cell>
          <cell r="F124">
            <v>6</v>
          </cell>
        </row>
        <row r="125">
          <cell r="A125" t="str">
            <v>3812 СОЧНЫЕ сос п/о мгс 2*2  ОСТАНКИНО</v>
          </cell>
          <cell r="D125">
            <v>1554.7</v>
          </cell>
          <cell r="F125">
            <v>1554.7</v>
          </cell>
        </row>
        <row r="126">
          <cell r="A126" t="str">
            <v>4063 МЯСНАЯ Папа может вар п/о_Л   ОСТАНКИНО</v>
          </cell>
          <cell r="D126">
            <v>1605.95</v>
          </cell>
          <cell r="F126">
            <v>1605.95</v>
          </cell>
        </row>
        <row r="127">
          <cell r="A127" t="str">
            <v>4117 ЭКСТРА Папа может с/к в/у_Л   ОСТАНКИНО</v>
          </cell>
          <cell r="D127">
            <v>59.4</v>
          </cell>
          <cell r="F127">
            <v>59.4</v>
          </cell>
        </row>
        <row r="128">
          <cell r="A128" t="str">
            <v>4342 Салями Финская п/к в/у ОСТАНКИНО</v>
          </cell>
          <cell r="D128">
            <v>1.6</v>
          </cell>
          <cell r="F128">
            <v>1.6</v>
          </cell>
        </row>
        <row r="129">
          <cell r="A129" t="str">
            <v>4574 Мясная со шпиком Папа может вар п/о ОСТАНКИНО</v>
          </cell>
          <cell r="D129">
            <v>108.55</v>
          </cell>
          <cell r="F129">
            <v>108.55</v>
          </cell>
        </row>
        <row r="130">
          <cell r="A130" t="str">
            <v>4614 ВЕТЧ.ЛЮБИТЕЛЬСКАЯ п/о _ ОСТАНКИНО</v>
          </cell>
          <cell r="D130">
            <v>143</v>
          </cell>
          <cell r="F130">
            <v>143</v>
          </cell>
        </row>
        <row r="131">
          <cell r="A131" t="str">
            <v>4813 ФИЛЕЙНАЯ Папа может вар п/о_Л   ОСТАНКИНО</v>
          </cell>
          <cell r="D131">
            <v>338.5</v>
          </cell>
          <cell r="F131">
            <v>338.5</v>
          </cell>
        </row>
        <row r="132">
          <cell r="A132" t="str">
            <v>4993 САЛЯМИ ИТАЛЬЯНСКАЯ с/к в/у 1/250*8_120c ОСТАНКИНО</v>
          </cell>
          <cell r="D132">
            <v>540</v>
          </cell>
          <cell r="F132">
            <v>540</v>
          </cell>
        </row>
        <row r="133">
          <cell r="A133" t="str">
            <v>5246 ДОКТОРСКАЯ ПРЕМИУМ вар б/о мгс_30с ОСТАНКИНО</v>
          </cell>
          <cell r="D133">
            <v>49.5</v>
          </cell>
          <cell r="F133">
            <v>49.5</v>
          </cell>
        </row>
        <row r="134">
          <cell r="A134" t="str">
            <v>5247 РУССКАЯ ПРЕМИУМ вар б/о мгс_30с ОСТАНКИНО</v>
          </cell>
          <cell r="D134">
            <v>56</v>
          </cell>
          <cell r="F134">
            <v>56</v>
          </cell>
        </row>
        <row r="135">
          <cell r="A135" t="str">
            <v>5336 ОСОБАЯ вар п/о  ОСТАНКИНО</v>
          </cell>
          <cell r="D135">
            <v>155.1</v>
          </cell>
          <cell r="F135">
            <v>155.1</v>
          </cell>
        </row>
        <row r="136">
          <cell r="A136" t="str">
            <v>5337 ОСОБАЯ СО ШПИКОМ вар п/о  ОСТАНКИНО</v>
          </cell>
          <cell r="D136">
            <v>41.3</v>
          </cell>
          <cell r="F136">
            <v>41.3</v>
          </cell>
        </row>
        <row r="137">
          <cell r="A137" t="str">
            <v>5341 СЕРВЕЛАТ ОХОТНИЧИЙ в/к в/у  ОСТАНКИНО</v>
          </cell>
          <cell r="D137">
            <v>348.6</v>
          </cell>
          <cell r="F137">
            <v>348.6</v>
          </cell>
        </row>
        <row r="138">
          <cell r="A138" t="str">
            <v>5483 ЭКСТРА Папа может с/к в/у 1/250 8шт.   ОСТАНКИНО</v>
          </cell>
          <cell r="D138">
            <v>727</v>
          </cell>
          <cell r="F138">
            <v>727</v>
          </cell>
        </row>
        <row r="139">
          <cell r="A139" t="str">
            <v>5544 Сервелат Финский в/к в/у_45с НОВАЯ ОСТАНКИНО</v>
          </cell>
          <cell r="D139">
            <v>696.35</v>
          </cell>
          <cell r="F139">
            <v>696.35</v>
          </cell>
        </row>
        <row r="140">
          <cell r="A140" t="str">
            <v>5682 САЛЯМИ МЕЛКОЗЕРНЕНАЯ с/к в/у 1/120_60с   ОСТАНКИНО</v>
          </cell>
          <cell r="D140">
            <v>1572</v>
          </cell>
          <cell r="F140">
            <v>1572</v>
          </cell>
        </row>
        <row r="141">
          <cell r="A141" t="str">
            <v>5706 АРОМАТНАЯ Папа может с/к в/у 1/250 8шт.  ОСТАНКИНО</v>
          </cell>
          <cell r="D141">
            <v>733</v>
          </cell>
          <cell r="F141">
            <v>733</v>
          </cell>
        </row>
        <row r="142">
          <cell r="A142" t="str">
            <v>5708 ПОСОЛЬСКАЯ Папа может с/к в/у ОСТАНКИНО</v>
          </cell>
          <cell r="D142">
            <v>91.3</v>
          </cell>
          <cell r="F142">
            <v>91.3</v>
          </cell>
        </row>
        <row r="143">
          <cell r="A143" t="str">
            <v>5820 СЛИВОЧНЫЕ Папа может сос п/о мгс 2*2_45с   ОСТАНКИНО</v>
          </cell>
          <cell r="D143">
            <v>116</v>
          </cell>
          <cell r="F143">
            <v>116</v>
          </cell>
        </row>
        <row r="144">
          <cell r="A144" t="str">
            <v>5851 ЭКСТРА Папа может вар п/о   ОСТАНКИНО</v>
          </cell>
          <cell r="D144">
            <v>435.05</v>
          </cell>
          <cell r="F144">
            <v>435.05</v>
          </cell>
        </row>
        <row r="145">
          <cell r="A145" t="str">
            <v>5931 ОХОТНИЧЬЯ Папа может с/к в/у 1/220 8шт.   ОСТАНКИНО</v>
          </cell>
          <cell r="D145">
            <v>583</v>
          </cell>
          <cell r="F145">
            <v>583</v>
          </cell>
        </row>
        <row r="146">
          <cell r="A146" t="str">
            <v>5981 МОЛОЧНЫЕ ТРАДИЦ. сос п/о мгс 1*6_45с   ОСТАНКИНО</v>
          </cell>
          <cell r="D146">
            <v>67.3</v>
          </cell>
          <cell r="F146">
            <v>67.3</v>
          </cell>
        </row>
        <row r="147">
          <cell r="A147" t="str">
            <v>5992 ВРЕМЯ ОКРОШКИ Папа может вар п/о 0.4кг   ОСТАНКИНО</v>
          </cell>
          <cell r="D147">
            <v>2</v>
          </cell>
          <cell r="F147">
            <v>2</v>
          </cell>
        </row>
        <row r="148">
          <cell r="A148" t="str">
            <v>6004 РАГУ СВИНОЕ 1кг 8шт.зам_120с ОСТАНКИНО</v>
          </cell>
          <cell r="D148">
            <v>212</v>
          </cell>
          <cell r="F148">
            <v>212</v>
          </cell>
        </row>
        <row r="149">
          <cell r="A149" t="str">
            <v>6041 МОЛОЧНЫЕ К ЗАВТРАКУ сос п/о мгс 1*3  ОСТАНКИНО</v>
          </cell>
          <cell r="D149">
            <v>242</v>
          </cell>
          <cell r="F149">
            <v>242</v>
          </cell>
        </row>
        <row r="150">
          <cell r="A150" t="str">
            <v>6042 МОЛОЧНЫЕ К ЗАВТРАКУ сос п/о в/у 0.4кг   ОСТАНКИНО</v>
          </cell>
          <cell r="D150">
            <v>1014</v>
          </cell>
          <cell r="F150">
            <v>1014</v>
          </cell>
        </row>
        <row r="151">
          <cell r="A151" t="str">
            <v>6113 СОЧНЫЕ сос п/о мгс 1*6_Ашан  ОСТАНКИНО</v>
          </cell>
          <cell r="D151">
            <v>1448.3</v>
          </cell>
          <cell r="F151">
            <v>1448.3</v>
          </cell>
        </row>
        <row r="152">
          <cell r="A152" t="str">
            <v>6123 МОЛОЧНЫЕ КЛАССИЧЕСКИЕ ПМ сос п/о мгс 2*4   ОСТАНКИНО</v>
          </cell>
          <cell r="D152">
            <v>578</v>
          </cell>
          <cell r="F152">
            <v>578</v>
          </cell>
        </row>
        <row r="153">
          <cell r="A153" t="str">
            <v>6144 МОЛОЧНЫЕ ТРАДИЦ сос п/о в/у 1/360 (1+1) ОСТАНКИНО</v>
          </cell>
          <cell r="D153">
            <v>125</v>
          </cell>
          <cell r="F153">
            <v>125</v>
          </cell>
        </row>
        <row r="154">
          <cell r="A154" t="str">
            <v>6158 ВРЕМЯ ОЛИВЬЕ Папа может вар п/о 0.4кг   ОСТАНКИНО</v>
          </cell>
          <cell r="D154">
            <v>58</v>
          </cell>
          <cell r="F154">
            <v>58</v>
          </cell>
        </row>
        <row r="155">
          <cell r="A155" t="str">
            <v>6212 СЕРВЕЛАТ ФИНСКИЙ СН в/к в/у  ОСТАНКИНО</v>
          </cell>
          <cell r="D155">
            <v>2.8</v>
          </cell>
          <cell r="F155">
            <v>2.8</v>
          </cell>
        </row>
        <row r="156">
          <cell r="A156" t="str">
            <v>6213 СЕРВЕЛАТ ФИНСКИЙ СН в/к в/у 0.35кг 8шт.  ОСТАНКИНО</v>
          </cell>
          <cell r="D156">
            <v>211</v>
          </cell>
          <cell r="F156">
            <v>211</v>
          </cell>
        </row>
        <row r="157">
          <cell r="A157" t="str">
            <v>6215 СЕРВЕЛАТ ОРЕХОВЫЙ СН в/к в/у 0.35кг 8шт  ОСТАНКИНО</v>
          </cell>
          <cell r="D157">
            <v>128</v>
          </cell>
          <cell r="F157">
            <v>128</v>
          </cell>
        </row>
        <row r="158">
          <cell r="A158" t="str">
            <v>6217 ШПИКАЧКИ ДОМАШНИЕ СН п/о мгс 0.4кг 8шт.  ОСТАНКИНО</v>
          </cell>
          <cell r="D158">
            <v>181</v>
          </cell>
          <cell r="F158">
            <v>181</v>
          </cell>
        </row>
        <row r="159">
          <cell r="A159" t="str">
            <v>6225 ИМПЕРСКАЯ И БАЛЫКОВАЯ в/к с/н мгс 1/90  ОСТАНКИНО</v>
          </cell>
          <cell r="D159">
            <v>80</v>
          </cell>
          <cell r="F159">
            <v>80</v>
          </cell>
        </row>
        <row r="160">
          <cell r="A160" t="str">
            <v>6227 МОЛОЧНЫЕ ТРАДИЦ. сос п/о мгс 0.6кг LTF  ОСТАНКИНО</v>
          </cell>
          <cell r="D160">
            <v>118</v>
          </cell>
          <cell r="F160">
            <v>118</v>
          </cell>
        </row>
        <row r="161">
          <cell r="A161" t="str">
            <v>6228 МЯСНОЕ АССОРТИ к/з с/н мгс 1/90 10шт.  ОСТАНКИНО</v>
          </cell>
          <cell r="D161">
            <v>86</v>
          </cell>
          <cell r="F161">
            <v>86</v>
          </cell>
        </row>
        <row r="162">
          <cell r="A162" t="str">
            <v>6241 ХОТ-ДОГ Папа может сос п/о мгс 0.38кг  ОСТАНКИНО</v>
          </cell>
          <cell r="D162">
            <v>118</v>
          </cell>
          <cell r="F162">
            <v>118</v>
          </cell>
        </row>
        <row r="163">
          <cell r="A163" t="str">
            <v>6247 ДОМАШНЯЯ Папа может вар п/о 0,4кг 8шт.  ОСТАНКИНО</v>
          </cell>
          <cell r="D163">
            <v>219</v>
          </cell>
          <cell r="F163">
            <v>219</v>
          </cell>
        </row>
        <row r="164">
          <cell r="A164" t="str">
            <v>6259 К ЧАЮ Советское наследие вар н/о мгс  ОСТАНКИНО</v>
          </cell>
          <cell r="D164">
            <v>19.7</v>
          </cell>
          <cell r="F164">
            <v>19.7</v>
          </cell>
        </row>
        <row r="165">
          <cell r="A165" t="str">
            <v>6268 ГОВЯЖЬЯ Папа может вар п/о 0,4кг 8 шт.  ОСТАНКИНО</v>
          </cell>
          <cell r="D165">
            <v>339</v>
          </cell>
          <cell r="F165">
            <v>339</v>
          </cell>
        </row>
        <row r="166">
          <cell r="A166" t="str">
            <v>6279 КОРЕЙКА ПО-ОСТ.к/в в/с с/н в/у 1/150_45с  ОСТАНКИНО</v>
          </cell>
          <cell r="D166">
            <v>63</v>
          </cell>
          <cell r="F166">
            <v>63</v>
          </cell>
        </row>
        <row r="167">
          <cell r="A167" t="str">
            <v>6281 СВИНИНА ДЕЛИКАТ. к/в мл/к в/у 0.3кг 45с  ОСТАНКИНО</v>
          </cell>
          <cell r="D167">
            <v>501</v>
          </cell>
          <cell r="F167">
            <v>501</v>
          </cell>
        </row>
        <row r="168">
          <cell r="A168" t="str">
            <v>6297 ФИЛЕЙНЫЕ сос ц/о в/у 1/270 12шт_45с  ОСТАНКИНО</v>
          </cell>
          <cell r="D168">
            <v>2053</v>
          </cell>
          <cell r="F168">
            <v>2053</v>
          </cell>
        </row>
        <row r="169">
          <cell r="A169" t="str">
            <v>6301 БАЛЫКОВАЯ СН в/к в/у  ОСТАНКИНО</v>
          </cell>
          <cell r="D169">
            <v>36</v>
          </cell>
          <cell r="F169">
            <v>36</v>
          </cell>
        </row>
        <row r="170">
          <cell r="A170" t="str">
            <v>6302 БАЛЫКОВАЯ СН в/к в/у 0.35кг 8шт.  ОСТАНКИНО</v>
          </cell>
          <cell r="D170">
            <v>105</v>
          </cell>
          <cell r="F170">
            <v>105</v>
          </cell>
        </row>
        <row r="171">
          <cell r="A171" t="str">
            <v>6303 МЯСНЫЕ Папа может сос п/о мгс 1.5*3  ОСТАНКИНО</v>
          </cell>
          <cell r="D171">
            <v>267.5</v>
          </cell>
          <cell r="F171">
            <v>267.5</v>
          </cell>
        </row>
        <row r="172">
          <cell r="A172" t="str">
            <v>6325 ДОКТОРСКАЯ ПРЕМИУМ вар п/о 0.4кг 8шт.  ОСТАНКИНО</v>
          </cell>
          <cell r="D172">
            <v>581</v>
          </cell>
          <cell r="F172">
            <v>581</v>
          </cell>
        </row>
        <row r="173">
          <cell r="A173" t="str">
            <v>6333 МЯСНАЯ Папа может вар п/о 0.4кг 8шт.  ОСТАНКИНО</v>
          </cell>
          <cell r="D173">
            <v>5938</v>
          </cell>
          <cell r="F173">
            <v>5938</v>
          </cell>
        </row>
        <row r="174">
          <cell r="A174" t="str">
            <v>6353 ЭКСТРА Папа может вар п/о 0.4кг 8шт.  ОСТАНКИНО</v>
          </cell>
          <cell r="D174">
            <v>1558</v>
          </cell>
          <cell r="F174">
            <v>1558</v>
          </cell>
        </row>
        <row r="175">
          <cell r="A175" t="str">
            <v>6392 ФИЛЕЙНАЯ Папа может вар п/о 0.4кг. ОСТАНКИНО</v>
          </cell>
          <cell r="D175">
            <v>4287</v>
          </cell>
          <cell r="F175">
            <v>4287</v>
          </cell>
        </row>
        <row r="176">
          <cell r="A176" t="str">
            <v>6397 БОЯNСКАЯ Папа может п/к в/у 0.28кг 8шт.  ОСТАНКИНО</v>
          </cell>
          <cell r="D176">
            <v>2</v>
          </cell>
          <cell r="F176">
            <v>2</v>
          </cell>
        </row>
        <row r="177">
          <cell r="A177" t="str">
            <v>6427 КЛАССИЧЕСКАЯ ПМ вар п/о 0.35кг 8шт. ОСТАНКИНО</v>
          </cell>
          <cell r="D177">
            <v>1013</v>
          </cell>
          <cell r="F177">
            <v>1013</v>
          </cell>
        </row>
        <row r="178">
          <cell r="A178" t="str">
            <v>6438 БОГАТЫРСКИЕ Папа Может сос п/о в/у 0,3кг  ОСТАНКИНО</v>
          </cell>
          <cell r="D178">
            <v>494</v>
          </cell>
          <cell r="F178">
            <v>494</v>
          </cell>
        </row>
        <row r="179">
          <cell r="A179" t="str">
            <v>6448 СВИНИНА МАДЕРА с/к с/н в/у 1/100 10шт.   ОСТАНКИНО</v>
          </cell>
          <cell r="D179">
            <v>236</v>
          </cell>
          <cell r="F179">
            <v>236</v>
          </cell>
        </row>
        <row r="180">
          <cell r="A180" t="str">
            <v>6450 БЕКОН с/к с/н в/у 1/100 10шт.  ОСТАНКИНО</v>
          </cell>
          <cell r="D180">
            <v>490</v>
          </cell>
          <cell r="F180">
            <v>490</v>
          </cell>
        </row>
        <row r="181">
          <cell r="A181" t="str">
            <v>6453 ЭКСТРА Папа может с/к с/н в/у 1/100 14шт.   ОСТАНКИНО</v>
          </cell>
          <cell r="D181">
            <v>948</v>
          </cell>
          <cell r="F181">
            <v>948</v>
          </cell>
        </row>
        <row r="182">
          <cell r="A182" t="str">
            <v>6454 АРОМАТНАЯ с/к с/н в/у 1/100 14шт.  ОСТАНКИНО</v>
          </cell>
          <cell r="D182">
            <v>845</v>
          </cell>
          <cell r="F182">
            <v>845</v>
          </cell>
        </row>
        <row r="183">
          <cell r="A183" t="str">
            <v>6475 С СЫРОМ Папа может сос ц/о мгс 0.4кг6шт  ОСТАНКИНО</v>
          </cell>
          <cell r="D183">
            <v>294</v>
          </cell>
          <cell r="F183">
            <v>294</v>
          </cell>
        </row>
        <row r="184">
          <cell r="A184" t="str">
            <v>6527 ШПИКАЧКИ СОЧНЫЕ ПМ сар б/о мгс 1*3 45с ОСТАНКИНО</v>
          </cell>
          <cell r="D184">
            <v>427</v>
          </cell>
          <cell r="F184">
            <v>427</v>
          </cell>
        </row>
        <row r="185">
          <cell r="A185" t="str">
            <v>6562 СЕРВЕЛАТ КАРЕЛЬСКИЙ СН в/к в/у 0,28кг  ОСТАНКИНО</v>
          </cell>
          <cell r="D185">
            <v>709</v>
          </cell>
          <cell r="F185">
            <v>709</v>
          </cell>
        </row>
        <row r="186">
          <cell r="A186" t="str">
            <v>6563 СЛИВОЧНЫЕ СН сос п/о мгс 1*6  ОСТАНКИНО</v>
          </cell>
          <cell r="D186">
            <v>83</v>
          </cell>
          <cell r="F186">
            <v>83</v>
          </cell>
        </row>
        <row r="187">
          <cell r="A187" t="str">
            <v>6566 СЕРВЕЛАТ С БЕЛ.ГРИБАМИ в/к в/у 0,31кг  ОСТАНКИНО</v>
          </cell>
          <cell r="D187">
            <v>3</v>
          </cell>
          <cell r="F187">
            <v>3</v>
          </cell>
        </row>
        <row r="188">
          <cell r="A188" t="str">
            <v>6589 МОЛОЧНЫЕ ГОСТ СН сос п/о мгс 0.41кг 10шт  ОСТАНКИНО</v>
          </cell>
          <cell r="D188">
            <v>338</v>
          </cell>
          <cell r="F188">
            <v>338</v>
          </cell>
        </row>
        <row r="189">
          <cell r="A189" t="str">
            <v>6590 СЛИВОЧНЫЕ СН сос п/о мгс 0.41кг 10шт.  ОСТАНКИНО</v>
          </cell>
          <cell r="D189">
            <v>497</v>
          </cell>
          <cell r="F189">
            <v>497</v>
          </cell>
        </row>
        <row r="190">
          <cell r="A190" t="str">
            <v>6592 ДОКТОРСКАЯ СН вар п/о  ОСТАНКИНО</v>
          </cell>
          <cell r="D190">
            <v>89.15</v>
          </cell>
          <cell r="F190">
            <v>89.15</v>
          </cell>
        </row>
        <row r="191">
          <cell r="A191" t="str">
            <v>6593 ДОКТОРСКАЯ СН вар п/о 0.45кг 8шт.  ОСТАНКИНО</v>
          </cell>
          <cell r="D191">
            <v>268</v>
          </cell>
          <cell r="F191">
            <v>268</v>
          </cell>
        </row>
        <row r="192">
          <cell r="A192" t="str">
            <v>6594 МОЛОЧНАЯ СН вар п/о  ОСТАНКИНО</v>
          </cell>
          <cell r="D192">
            <v>75.5</v>
          </cell>
          <cell r="F192">
            <v>75.5</v>
          </cell>
        </row>
        <row r="193">
          <cell r="A193" t="str">
            <v>6595 МОЛОЧНАЯ СН вар п/о 0.45кг 8шт.  ОСТАНКИНО</v>
          </cell>
          <cell r="D193">
            <v>262</v>
          </cell>
          <cell r="F193">
            <v>262</v>
          </cell>
        </row>
        <row r="194">
          <cell r="A194" t="str">
            <v>6597 РУССКАЯ СН вар п/о 0.45кг 8шт.  ОСТАНКИНО</v>
          </cell>
          <cell r="D194">
            <v>20</v>
          </cell>
          <cell r="F194">
            <v>20</v>
          </cell>
        </row>
        <row r="195">
          <cell r="A195" t="str">
            <v>6601 ГОВЯЖЬИ СН сос п/о мгс 1*6  ОСТАНКИНО</v>
          </cell>
          <cell r="D195">
            <v>129</v>
          </cell>
          <cell r="F195">
            <v>129</v>
          </cell>
        </row>
        <row r="196">
          <cell r="A196" t="str">
            <v>6606 СЫТНЫЕ Папа может сар б/о мгс 1*3 45с  ОСТАНКИНО</v>
          </cell>
          <cell r="D196">
            <v>62</v>
          </cell>
          <cell r="F196">
            <v>62</v>
          </cell>
        </row>
        <row r="197">
          <cell r="A197" t="str">
            <v>6641 СЛИВОЧНЫЕ ПМ сос п/о мгс 0,41кг 10шт.  ОСТАНКИНО</v>
          </cell>
          <cell r="D197">
            <v>10</v>
          </cell>
          <cell r="F197">
            <v>10</v>
          </cell>
        </row>
        <row r="198">
          <cell r="A198" t="str">
            <v>6644 СОЧНЫЕ ПМ сос п/о мгс 0,41кг 10шт.  ОСТАНКИНО</v>
          </cell>
          <cell r="D198">
            <v>206</v>
          </cell>
          <cell r="F198">
            <v>206</v>
          </cell>
        </row>
        <row r="199">
          <cell r="A199" t="str">
            <v>6645 ВЕТЧ.КЛАССИЧЕСКАЯ СН п/о 0.8кг 4шт.  ОСТАНКИНО</v>
          </cell>
          <cell r="D199">
            <v>34</v>
          </cell>
          <cell r="F199">
            <v>34</v>
          </cell>
        </row>
        <row r="200">
          <cell r="A200" t="str">
            <v>6648 СОЧНЫЕ Папа может сар п/о мгс 1*3  ОСТАНКИНО</v>
          </cell>
          <cell r="D200">
            <v>34</v>
          </cell>
          <cell r="F200">
            <v>34</v>
          </cell>
        </row>
        <row r="201">
          <cell r="A201" t="str">
            <v>6650 СОЧНЫЕ С СЫРОМ ПМ сар п/о мгс 1*3  ОСТАНКИНО</v>
          </cell>
          <cell r="D201">
            <v>19</v>
          </cell>
          <cell r="F201">
            <v>19</v>
          </cell>
        </row>
        <row r="202">
          <cell r="A202" t="str">
            <v>6658 АРОМАТНАЯ С ЧЕСНОЧКОМ СН в/к мтс 0.330кг  ОСТАНКИНО</v>
          </cell>
          <cell r="D202">
            <v>6</v>
          </cell>
          <cell r="F202">
            <v>6</v>
          </cell>
        </row>
        <row r="203">
          <cell r="A203" t="str">
            <v>6661 СОЧНЫЙ ГРИЛЬ ПМ сос п/о мгс 1.5*4_Маяк  ОСТАНКИНО</v>
          </cell>
          <cell r="D203">
            <v>68</v>
          </cell>
          <cell r="F203">
            <v>68</v>
          </cell>
        </row>
        <row r="204">
          <cell r="A204" t="str">
            <v>6666 БОЯНСКАЯ Папа может п/к в/у 0,28кг 8 шт. ОСТАНКИНО</v>
          </cell>
          <cell r="D204">
            <v>1237</v>
          </cell>
          <cell r="F204">
            <v>1237</v>
          </cell>
        </row>
        <row r="205">
          <cell r="A205" t="str">
            <v>6669 ВЕНСКАЯ САЛЯМИ п/к в/у 0.28кг 8шт  ОСТАНКИНО</v>
          </cell>
          <cell r="D205">
            <v>670</v>
          </cell>
          <cell r="F205">
            <v>670</v>
          </cell>
        </row>
        <row r="206">
          <cell r="A206" t="str">
            <v>6683 СЕРВЕЛАТ ЗЕРНИСТЫЙ ПМ в/к в/у 0,35кг  ОСТАНКИНО</v>
          </cell>
          <cell r="D206">
            <v>1746</v>
          </cell>
          <cell r="F206">
            <v>1746</v>
          </cell>
        </row>
        <row r="207">
          <cell r="A207" t="str">
            <v>6684 СЕРВЕЛАТ КАРЕЛЬСКИЙ ПМ в/к в/у 0.28кг  ОСТАНКИНО</v>
          </cell>
          <cell r="D207">
            <v>2213</v>
          </cell>
          <cell r="F207">
            <v>2213</v>
          </cell>
        </row>
        <row r="208">
          <cell r="A208" t="str">
            <v>6689 СЕРВЕЛАТ ОХОТНИЧИЙ ПМ в/к в/у 0,35кг 8шт  ОСТАНКИНО</v>
          </cell>
          <cell r="D208">
            <v>5285</v>
          </cell>
          <cell r="F208">
            <v>5285</v>
          </cell>
        </row>
        <row r="209">
          <cell r="A209" t="str">
            <v>6692 СЕРВЕЛАТ ПРИМА в/к в/у 0.28кг 8шт.  ОСТАНКИНО</v>
          </cell>
          <cell r="D209">
            <v>587</v>
          </cell>
          <cell r="F209">
            <v>587</v>
          </cell>
        </row>
        <row r="210">
          <cell r="A210" t="str">
            <v>6697 СЕРВЕЛАТ ФИНСКИЙ ПМ в/к в/у 0,35кг 8шт.  ОСТАНКИНО</v>
          </cell>
          <cell r="D210">
            <v>6301</v>
          </cell>
          <cell r="F210">
            <v>6301</v>
          </cell>
        </row>
        <row r="211">
          <cell r="A211" t="str">
            <v>6713 СОЧНЫЙ ГРИЛЬ ПМ сос п/о мгс 0.41кг 8шт.  ОСТАНКИНО</v>
          </cell>
          <cell r="D211">
            <v>1504</v>
          </cell>
          <cell r="F211">
            <v>1504</v>
          </cell>
        </row>
        <row r="212">
          <cell r="A212" t="str">
            <v>6716 ОСОБАЯ Коровино (в сетке) 0.5кг 8шт.  ОСТАНКИНО</v>
          </cell>
          <cell r="D212">
            <v>288</v>
          </cell>
          <cell r="F212">
            <v>288</v>
          </cell>
        </row>
        <row r="213">
          <cell r="A213" t="str">
            <v>6722 СОЧНЫЕ ПМ сос п/о мгс 0,41кг 10шт.  ОСТАНКИНО</v>
          </cell>
          <cell r="D213">
            <v>4965</v>
          </cell>
          <cell r="F213">
            <v>4965</v>
          </cell>
        </row>
        <row r="214">
          <cell r="A214" t="str">
            <v>6726 СЛИВОЧНЫЕ ПМ сос п/о мгс 0.41кг 10шт.  ОСТАНКИНО</v>
          </cell>
          <cell r="D214">
            <v>1930</v>
          </cell>
          <cell r="F214">
            <v>1930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173</v>
          </cell>
          <cell r="F215">
            <v>173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213</v>
          </cell>
          <cell r="F216">
            <v>213</v>
          </cell>
        </row>
        <row r="217">
          <cell r="A217" t="str">
            <v>БОНУС МОЛОЧНЫЕ ТРАДИЦ. сос п/о мгс 0.6кг_UZ (6083)</v>
          </cell>
          <cell r="D217">
            <v>731</v>
          </cell>
          <cell r="F217">
            <v>731</v>
          </cell>
        </row>
        <row r="218">
          <cell r="A218" t="str">
            <v>БОНУС МОЛОЧНЫЕ ТРАДИЦ. сос п/о мгс 1*6_UZ (6082)</v>
          </cell>
          <cell r="D218">
            <v>252</v>
          </cell>
          <cell r="F218">
            <v>252</v>
          </cell>
        </row>
        <row r="219">
          <cell r="A219" t="str">
            <v>БОНУС СОЧНЫЕ сос п/о мгс 0.41кг_UZ (6087)  ОСТАНКИНО</v>
          </cell>
          <cell r="D219">
            <v>477</v>
          </cell>
          <cell r="F219">
            <v>477</v>
          </cell>
        </row>
        <row r="220">
          <cell r="A220" t="str">
            <v>БОНУС СОЧНЫЕ сос п/о мгс 1*6_UZ (6088)  ОСТАНКИНО</v>
          </cell>
          <cell r="D220">
            <v>94</v>
          </cell>
          <cell r="F220">
            <v>94</v>
          </cell>
        </row>
        <row r="221">
          <cell r="A221" t="str">
            <v>БОНУС_273  Сосиски Сочинки с сочной грудинкой, МГС 0.4кг,   ПОКОМ</v>
          </cell>
          <cell r="F221">
            <v>948</v>
          </cell>
        </row>
        <row r="222">
          <cell r="A222" t="str">
            <v>БОНУС_283  Сосиски Сочинки, ВЕС, ТМ Стародворье ПОКОМ</v>
          </cell>
          <cell r="F222">
            <v>307.964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179.53899999999999</v>
          </cell>
        </row>
        <row r="224">
          <cell r="A224" t="str">
            <v>БОНУС_Готовые чебупели сочные с мясом ТМ Горячая штучка  0,3кг зам    ПОКОМ</v>
          </cell>
          <cell r="F224">
            <v>348</v>
          </cell>
        </row>
        <row r="225">
          <cell r="A225" t="str">
            <v>БОНУС_Колбаса Докторская Особая ТМ Особый рецепт,  0,5кг, ПОКОМ</v>
          </cell>
          <cell r="F225">
            <v>298</v>
          </cell>
        </row>
        <row r="226">
          <cell r="A226" t="str">
            <v>БОНУС_Колбаса Сервелат Филедворский, фиброуз, в/у 0,35 кг срез,  ПОКОМ</v>
          </cell>
          <cell r="F226">
            <v>200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253</v>
          </cell>
        </row>
        <row r="228">
          <cell r="A228" t="str">
            <v>Бутербродная вареная 0,47 кг шт.  СПК</v>
          </cell>
          <cell r="D228">
            <v>146</v>
          </cell>
          <cell r="F228">
            <v>146</v>
          </cell>
        </row>
        <row r="229">
          <cell r="A229" t="str">
            <v>Вареники замороженные "Благолепные" с картофелем и грибами. ВЕС  ПОКОМ</v>
          </cell>
          <cell r="F229">
            <v>30</v>
          </cell>
        </row>
        <row r="230">
          <cell r="A230" t="str">
            <v>Вацлавская вареная 400 гр.шт.  СПК</v>
          </cell>
          <cell r="D230">
            <v>71</v>
          </cell>
          <cell r="F230">
            <v>71</v>
          </cell>
        </row>
        <row r="231">
          <cell r="A231" t="str">
            <v>Вацлавская вареная ВЕС СПК</v>
          </cell>
          <cell r="D231">
            <v>8</v>
          </cell>
          <cell r="F231">
            <v>8</v>
          </cell>
        </row>
        <row r="232">
          <cell r="A232" t="str">
            <v>Вацлавская п/к (черева) 390 гр.шт. термоус.пак  СПК</v>
          </cell>
          <cell r="D232">
            <v>74</v>
          </cell>
          <cell r="F232">
            <v>74</v>
          </cell>
        </row>
        <row r="233">
          <cell r="A233" t="str">
            <v>Ветчина Вацлавская 400 гр.шт.  СПК</v>
          </cell>
          <cell r="D233">
            <v>2</v>
          </cell>
          <cell r="F233">
            <v>2</v>
          </cell>
        </row>
        <row r="234">
          <cell r="A234" t="str">
            <v>Ветчина Московская ПГН от 0 до +6 60сут ВЕС МИКОЯН</v>
          </cell>
          <cell r="D234">
            <v>15</v>
          </cell>
          <cell r="F234">
            <v>15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7</v>
          </cell>
          <cell r="F235">
            <v>254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586</v>
          </cell>
          <cell r="F236">
            <v>2375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626</v>
          </cell>
          <cell r="F237">
            <v>1410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15</v>
          </cell>
          <cell r="F238">
            <v>292</v>
          </cell>
        </row>
        <row r="239">
          <cell r="A239" t="str">
            <v>Готовые чебуреки Сочный мегачебурек.Готовые жареные.ВЕС  ПОКОМ</v>
          </cell>
          <cell r="F239">
            <v>29.92</v>
          </cell>
        </row>
        <row r="240">
          <cell r="A240" t="str">
            <v>Дельгаро с/в "Эликатессе" 140 гр.шт.  СПК</v>
          </cell>
          <cell r="D240">
            <v>80</v>
          </cell>
          <cell r="F240">
            <v>80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208</v>
          </cell>
          <cell r="F241">
            <v>208</v>
          </cell>
        </row>
        <row r="242">
          <cell r="A242" t="str">
            <v>Докторская вареная в/с 0,47 кг шт.  СПК</v>
          </cell>
          <cell r="D242">
            <v>75</v>
          </cell>
          <cell r="F242">
            <v>75</v>
          </cell>
        </row>
        <row r="243">
          <cell r="A243" t="str">
            <v>Докторская вареная термоус.пак. "Высокий вкус"  СПК</v>
          </cell>
          <cell r="D243">
            <v>134</v>
          </cell>
          <cell r="F243">
            <v>174</v>
          </cell>
        </row>
        <row r="244">
          <cell r="A244" t="str">
            <v>Домашняя п/к "Сибирский стандарт" (черева) (в ср.защ.атм.)  СПК</v>
          </cell>
          <cell r="D244">
            <v>10</v>
          </cell>
          <cell r="F244">
            <v>10</v>
          </cell>
        </row>
        <row r="245">
          <cell r="A245" t="str">
            <v>Жар-боллы с курочкой и сыром, ВЕС  ПОКОМ</v>
          </cell>
          <cell r="F245">
            <v>47.101999999999997</v>
          </cell>
        </row>
        <row r="246">
          <cell r="A246" t="str">
            <v>Жар-боллы с курочкой и сыром, ВЕС ТМ Зареченские  ПОКОМ</v>
          </cell>
          <cell r="F246">
            <v>146.601</v>
          </cell>
        </row>
        <row r="247">
          <cell r="A247" t="str">
            <v>Жар-ладушки с мясом ТМ Зареченские ВЕС ПОКОМ</v>
          </cell>
          <cell r="D247">
            <v>7.4</v>
          </cell>
          <cell r="F247">
            <v>334.60199999999998</v>
          </cell>
        </row>
        <row r="248">
          <cell r="A248" t="str">
            <v>Жар-ладушки с мясом, картофелем и грибами ВЕС ТМ Зареченские  ПОКОМ</v>
          </cell>
          <cell r="F248">
            <v>59.2</v>
          </cell>
        </row>
        <row r="249">
          <cell r="A249" t="str">
            <v>Жар-ладушки с мясом. ВЕС  ПОКОМ</v>
          </cell>
          <cell r="F249">
            <v>44.4</v>
          </cell>
        </row>
        <row r="250">
          <cell r="A250" t="str">
            <v>Жар-ладушки с яблоком и грушей ТМ Зареченские ВЕС ПОКОМ</v>
          </cell>
          <cell r="F250">
            <v>128.80000000000001</v>
          </cell>
        </row>
        <row r="251">
          <cell r="A251" t="str">
            <v>ЖАР-мени ВЕС ТМ Зареченские  ПОКОМ</v>
          </cell>
          <cell r="F251">
            <v>170.40100000000001</v>
          </cell>
        </row>
        <row r="252">
          <cell r="A252" t="str">
            <v>Жар-мени с картофелем и сочной грудинкой ТМ Зареченские ВЕС ПОКОМ</v>
          </cell>
          <cell r="F252">
            <v>3.7</v>
          </cell>
        </row>
        <row r="253">
          <cell r="A253" t="str">
            <v>Жар-мени с картофелем и сочной грудинкой. ВЕС  ПОКОМ</v>
          </cell>
          <cell r="F253">
            <v>7.0019999999999998</v>
          </cell>
        </row>
        <row r="254">
          <cell r="A254" t="str">
            <v>Карбонад Юбилейный термоус.пак.  СПК</v>
          </cell>
          <cell r="D254">
            <v>24</v>
          </cell>
          <cell r="F254">
            <v>24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33</v>
          </cell>
          <cell r="F255">
            <v>33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30</v>
          </cell>
          <cell r="F256">
            <v>30</v>
          </cell>
        </row>
        <row r="257">
          <cell r="A257" t="str">
            <v>Классика с/к 235 гр.шт. "Высокий вкус"  СПК</v>
          </cell>
          <cell r="D257">
            <v>94</v>
          </cell>
          <cell r="F257">
            <v>194</v>
          </cell>
        </row>
        <row r="258">
          <cell r="A258" t="str">
            <v>Классическая с/к "Сибирский стандарт" 560 гр.шт.  СПК</v>
          </cell>
          <cell r="D258">
            <v>1332</v>
          </cell>
          <cell r="F258">
            <v>3532</v>
          </cell>
        </row>
        <row r="259">
          <cell r="A259" t="str">
            <v>КЛБ С/К БРАУНШВЕЙКСКАЯ ПОЛУСУХ. МЯСН. ПРОД.КАТ.А В/У 300 гр  Клин</v>
          </cell>
          <cell r="D259">
            <v>14</v>
          </cell>
          <cell r="F259">
            <v>14</v>
          </cell>
        </row>
        <row r="260">
          <cell r="A260" t="str">
            <v>КЛБ С/К ЗЕРНИСТАЯ МЯСН. ПРОД.КАТ.Б В/У 300 гр  Клин</v>
          </cell>
          <cell r="D260">
            <v>6</v>
          </cell>
          <cell r="F260">
            <v>6</v>
          </cell>
        </row>
        <row r="261">
          <cell r="A261" t="str">
            <v>КЛБ С/К ИСПАНСКАЯ 280г  Клин</v>
          </cell>
          <cell r="D261">
            <v>18</v>
          </cell>
          <cell r="F261">
            <v>18</v>
          </cell>
        </row>
        <row r="262">
          <cell r="A262" t="str">
            <v>КЛБ С/К КОНЬЯЧНАЯ 210Г В/У МЯСН ПРОД ЧК  Клин</v>
          </cell>
          <cell r="D262">
            <v>30</v>
          </cell>
          <cell r="F262">
            <v>30</v>
          </cell>
        </row>
        <row r="263">
          <cell r="A263" t="str">
            <v>КЛБ С/К ПАРМЕ НАРЕЗ 85ГР МГА  Клин</v>
          </cell>
          <cell r="D263">
            <v>2</v>
          </cell>
          <cell r="F263">
            <v>2</v>
          </cell>
        </row>
        <row r="264">
          <cell r="A264" t="str">
            <v>КЛБ С/К САЛЬЧИЧОН 280Г В/У МЯСН ПРОД ЧК  Клин</v>
          </cell>
          <cell r="D264">
            <v>7</v>
          </cell>
          <cell r="F264">
            <v>7</v>
          </cell>
        </row>
        <row r="265">
          <cell r="A265" t="str">
            <v>КЛБ С/К СЕРВЕЛАТ ЧЕРНЫЙ КАБАН 210Г В/У МЯСН ПРОД  Клин</v>
          </cell>
          <cell r="D265">
            <v>22</v>
          </cell>
          <cell r="F265">
            <v>22</v>
          </cell>
        </row>
        <row r="266">
          <cell r="A266" t="str">
            <v>Колб.Марочная с/к в/у  ВЕС МИКОЯН</v>
          </cell>
          <cell r="D266">
            <v>30.5</v>
          </cell>
          <cell r="F266">
            <v>30.5</v>
          </cell>
        </row>
        <row r="267">
          <cell r="A267" t="str">
            <v>Колб.Серв.Коньячный в/к срез термо шт 350г. МИКОЯН</v>
          </cell>
          <cell r="D267">
            <v>27</v>
          </cell>
          <cell r="F267">
            <v>27</v>
          </cell>
        </row>
        <row r="268">
          <cell r="A268" t="str">
            <v>Колб.Серв.Талинский в/к термо. ВЕС МИКОЯН</v>
          </cell>
          <cell r="D268">
            <v>23</v>
          </cell>
          <cell r="F268">
            <v>23</v>
          </cell>
        </row>
        <row r="269">
          <cell r="A269" t="str">
            <v>Колбаса Кремлевская с/к в/у. ВЕС МИКОЯН</v>
          </cell>
          <cell r="D269">
            <v>39.5</v>
          </cell>
          <cell r="F269">
            <v>39.5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700</v>
          </cell>
          <cell r="F270">
            <v>700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608</v>
          </cell>
          <cell r="F271">
            <v>608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277</v>
          </cell>
          <cell r="F272">
            <v>277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42</v>
          </cell>
          <cell r="F273">
            <v>42</v>
          </cell>
        </row>
        <row r="274">
          <cell r="A274" t="str">
            <v>Коньячная с/к 0,10 кг.шт. нарезка (лоток с ср.зад.атм.) "Высокий вкус"  СПК</v>
          </cell>
          <cell r="D274">
            <v>4</v>
          </cell>
          <cell r="F274">
            <v>4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11</v>
          </cell>
          <cell r="F275">
            <v>453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455</v>
          </cell>
          <cell r="F276">
            <v>1295</v>
          </cell>
        </row>
        <row r="277">
          <cell r="A277" t="str">
            <v>Ла Фаворте с/в "Эликатессе" 140 гр.шт.  СПК</v>
          </cell>
          <cell r="D277">
            <v>77</v>
          </cell>
          <cell r="F277">
            <v>77</v>
          </cell>
        </row>
        <row r="278">
          <cell r="A278" t="str">
            <v>Ливерная Печеночная "Просто выгодно" 0,3 кг.шт.  СПК</v>
          </cell>
          <cell r="D278">
            <v>121</v>
          </cell>
          <cell r="F278">
            <v>121</v>
          </cell>
        </row>
        <row r="279">
          <cell r="A279" t="str">
            <v>Любительская вареная термоус.пак. "Высокий вкус"  СПК</v>
          </cell>
          <cell r="D279">
            <v>150</v>
          </cell>
          <cell r="F279">
            <v>190</v>
          </cell>
        </row>
        <row r="280">
          <cell r="A280" t="str">
            <v>Мини-сосиски в тесте "Фрайпики" 1,8кг ВЕС, ТМ Зареченские  ПОКОМ</v>
          </cell>
          <cell r="F280">
            <v>104.503</v>
          </cell>
        </row>
        <row r="281">
          <cell r="A281" t="str">
            <v>Мини-сосиски в тесте "Фрайпики" 3,7кг ВЕС,  ПОКОМ</v>
          </cell>
          <cell r="F281">
            <v>7.4</v>
          </cell>
        </row>
        <row r="282">
          <cell r="A282" t="str">
            <v>Мини-сосиски в тесте "Фрайпики" 3,7кг ВЕС, ТМ Зареченские  ПОКОМ</v>
          </cell>
          <cell r="D282">
            <v>3.7</v>
          </cell>
          <cell r="F282">
            <v>135.52000000000001</v>
          </cell>
        </row>
        <row r="283">
          <cell r="A283" t="str">
            <v>Мусульманская п/к "Просто выгодно" термофор.пак.  СПК</v>
          </cell>
          <cell r="D283">
            <v>15.5</v>
          </cell>
          <cell r="F283">
            <v>15.5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12</v>
          </cell>
          <cell r="F284">
            <v>1674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8</v>
          </cell>
          <cell r="F285">
            <v>2277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8</v>
          </cell>
          <cell r="F286">
            <v>1545</v>
          </cell>
        </row>
        <row r="287">
          <cell r="A287" t="str">
            <v>Наггетсы хрустящие п/ф ЗАО "Мясная галерея" ВЕС ПОКОМ</v>
          </cell>
          <cell r="F287">
            <v>6</v>
          </cell>
        </row>
        <row r="288">
          <cell r="A288" t="str">
            <v>Наггетсы Хрустящие ТМ Зареченские. ВЕС ПОКОМ</v>
          </cell>
          <cell r="F288">
            <v>327.00099999999998</v>
          </cell>
        </row>
        <row r="289">
          <cell r="A289" t="str">
            <v>Новосибирская с/к 0,10 кг.шт. нарезка (лоток с ср.защ.атм.) "Высокий вкус"  СПК</v>
          </cell>
          <cell r="D289">
            <v>7</v>
          </cell>
          <cell r="F289">
            <v>7</v>
          </cell>
        </row>
        <row r="290">
          <cell r="A290" t="str">
            <v>Оригинальная с перцем с/к  СПК</v>
          </cell>
          <cell r="D290">
            <v>480.65</v>
          </cell>
          <cell r="F290">
            <v>980.65</v>
          </cell>
        </row>
        <row r="291">
          <cell r="A291" t="str">
            <v>Оригинальная с перцем с/к "Сибирский стандарт" 560 гр.шт.  СПК</v>
          </cell>
          <cell r="D291">
            <v>1980</v>
          </cell>
          <cell r="F291">
            <v>3480</v>
          </cell>
        </row>
        <row r="292">
          <cell r="A292" t="str">
            <v>Особая вареная  СПК</v>
          </cell>
          <cell r="D292">
            <v>12.5</v>
          </cell>
          <cell r="F292">
            <v>12.5</v>
          </cell>
        </row>
        <row r="293">
          <cell r="A293" t="str">
            <v>Пекантино с/в "Эликатессе" 0,10 кг.шт. нарезка (лоток с.ср.защ.атм.)  СПК</v>
          </cell>
          <cell r="D293">
            <v>19</v>
          </cell>
          <cell r="F293">
            <v>19</v>
          </cell>
        </row>
        <row r="294">
          <cell r="A294" t="str">
            <v>Пельмени Grandmeni с говядиной и свининой Горячая штучка 0,75 кг Бульмени  ПОКОМ</v>
          </cell>
          <cell r="F294">
            <v>32</v>
          </cell>
        </row>
        <row r="295">
          <cell r="A295" t="str">
            <v>Пельмени Grandmeni со сливочным маслом Горячая штучка 0,75 кг ПОКОМ</v>
          </cell>
          <cell r="D295">
            <v>1</v>
          </cell>
          <cell r="F295">
            <v>433</v>
          </cell>
        </row>
        <row r="296">
          <cell r="A296" t="str">
            <v>Пельмени Бигбули #МЕГАВКУСИЩЕ с сочной грудинкой 0,43 кг  ПОКОМ</v>
          </cell>
          <cell r="D296">
            <v>1</v>
          </cell>
          <cell r="F296">
            <v>92</v>
          </cell>
        </row>
        <row r="297">
          <cell r="A297" t="str">
            <v>Пельмени Бигбули #МЕГАВКУСИЩЕ с сочной грудинкой 0,9 кг  ПОКОМ</v>
          </cell>
          <cell r="D297">
            <v>3</v>
          </cell>
          <cell r="F297">
            <v>829</v>
          </cell>
        </row>
        <row r="298">
          <cell r="A298" t="str">
            <v>Пельмени Бигбули с мясом, Горячая штучка 0,43кг  ПОКОМ</v>
          </cell>
          <cell r="D298">
            <v>1</v>
          </cell>
          <cell r="F298">
            <v>171</v>
          </cell>
        </row>
        <row r="299">
          <cell r="A299" t="str">
            <v>Пельмени Бигбули с мясом, Горячая штучка 0,9кг  ПОКОМ</v>
          </cell>
          <cell r="D299">
            <v>630</v>
          </cell>
          <cell r="F299">
            <v>842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D300">
            <v>1</v>
          </cell>
          <cell r="F300">
            <v>1628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171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7</v>
          </cell>
          <cell r="F302">
            <v>934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13</v>
          </cell>
          <cell r="F303">
            <v>864</v>
          </cell>
        </row>
        <row r="304">
          <cell r="A304" t="str">
            <v>Пельмени Бульмени с говядиной и свининой Наваристые Горячая штучка ВЕС  ПОКОМ</v>
          </cell>
          <cell r="F304">
            <v>1400.5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6</v>
          </cell>
          <cell r="F305">
            <v>2736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6</v>
          </cell>
          <cell r="F306">
            <v>945</v>
          </cell>
        </row>
        <row r="307">
          <cell r="A307" t="str">
            <v>Пельмени Быстромени сфера, ВЕС  ПОКОМ</v>
          </cell>
          <cell r="F307">
            <v>5</v>
          </cell>
        </row>
        <row r="308">
          <cell r="A308" t="str">
            <v>Пельмени Левантские ТМ Особый рецепт 0,8 кг  ПОКОМ</v>
          </cell>
          <cell r="F308">
            <v>20</v>
          </cell>
        </row>
        <row r="309">
          <cell r="A309" t="str">
            <v>Пельмени Мясорубские с рубленой грудинкой ТМ Стародворье флоупак  0,7 кг. ПОКОМ</v>
          </cell>
          <cell r="D309">
            <v>4</v>
          </cell>
          <cell r="F309">
            <v>267</v>
          </cell>
        </row>
        <row r="310">
          <cell r="A310" t="str">
            <v>Пельмени Мясорубские ТМ Стародворье фоупак равиоли 0,7 кг  ПОКОМ</v>
          </cell>
          <cell r="D310">
            <v>4</v>
          </cell>
          <cell r="F310">
            <v>1350</v>
          </cell>
        </row>
        <row r="311">
          <cell r="A311" t="str">
            <v>Пельмени Отборные из свинины и говядины 0,9 кг ТМ Стародворье ТС Медвежье ушко  ПОКОМ</v>
          </cell>
          <cell r="F311">
            <v>187</v>
          </cell>
        </row>
        <row r="312">
          <cell r="A312" t="str">
            <v>Пельмени Отборные с говядиной и свининой 0,43 кг ТМ Стародворье ТС Медвежье ушко</v>
          </cell>
          <cell r="F312">
            <v>7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D313">
            <v>5</v>
          </cell>
          <cell r="F313">
            <v>535.00099999999998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2</v>
          </cell>
          <cell r="F314">
            <v>652</v>
          </cell>
        </row>
        <row r="315">
          <cell r="A315" t="str">
            <v>Пельмени Сочные сфера 0,9 кг ТМ Стародворье ПОКОМ</v>
          </cell>
          <cell r="F315">
            <v>834</v>
          </cell>
        </row>
        <row r="316">
          <cell r="A316" t="str">
            <v>По-Австрийски с/к 260 гр.шт. "Высокий вкус"  СПК</v>
          </cell>
          <cell r="D316">
            <v>94</v>
          </cell>
          <cell r="F316">
            <v>94</v>
          </cell>
        </row>
        <row r="317">
          <cell r="A317" t="str">
            <v>Покровская вареная 0,47 кг шт.  СПК</v>
          </cell>
          <cell r="D317">
            <v>27</v>
          </cell>
          <cell r="F317">
            <v>27</v>
          </cell>
        </row>
        <row r="318">
          <cell r="A318" t="str">
            <v>Праздничная с/к "Сибирский стандарт" 560 гр.шт.  СПК</v>
          </cell>
          <cell r="D318">
            <v>2696</v>
          </cell>
          <cell r="F318">
            <v>5296</v>
          </cell>
        </row>
        <row r="319">
          <cell r="A319" t="str">
            <v>Продукт МСЗЖ Фермерский 50% (3 кг брус)  ОСТАНКИНО</v>
          </cell>
          <cell r="D319">
            <v>201</v>
          </cell>
          <cell r="F319">
            <v>201</v>
          </cell>
        </row>
        <row r="320">
          <cell r="A320" t="str">
            <v>Салями Трюфель с/в "Эликатессе" 0,16 кг.шт.  СПК</v>
          </cell>
          <cell r="D320">
            <v>137</v>
          </cell>
          <cell r="F320">
            <v>137</v>
          </cell>
        </row>
        <row r="321">
          <cell r="A321" t="str">
            <v>Салями Финская с/к 235 гр.шт. "Высокий вкус"  СПК</v>
          </cell>
          <cell r="D321">
            <v>71</v>
          </cell>
          <cell r="F321">
            <v>71</v>
          </cell>
        </row>
        <row r="322">
          <cell r="A322" t="str">
            <v>Сардельки "Докторские" (черева) ( в ср.защ.атм.) 1.0 кг. "Высокий вкус"  СПК</v>
          </cell>
          <cell r="D322">
            <v>120</v>
          </cell>
          <cell r="F322">
            <v>320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99</v>
          </cell>
          <cell r="F323">
            <v>314</v>
          </cell>
        </row>
        <row r="324">
          <cell r="A324" t="str">
            <v>Сардельки из свинины (черева) ( в ср.защ.атм) "Высокий вкус"  СПК</v>
          </cell>
          <cell r="D324">
            <v>18</v>
          </cell>
          <cell r="F324">
            <v>18</v>
          </cell>
        </row>
        <row r="325">
          <cell r="A325" t="str">
            <v>Семейная с чесночком вареная (СПК+СКМ)  СПК</v>
          </cell>
          <cell r="D325">
            <v>450</v>
          </cell>
          <cell r="F325">
            <v>450</v>
          </cell>
        </row>
        <row r="326">
          <cell r="A326" t="str">
            <v>Семейная с чесночком Экстра вареная  СПК</v>
          </cell>
          <cell r="D326">
            <v>88</v>
          </cell>
          <cell r="F326">
            <v>88</v>
          </cell>
        </row>
        <row r="327">
          <cell r="A327" t="str">
            <v>Семейная с чесночком Экстра вареная 0,5 кг.шт.  СПК</v>
          </cell>
          <cell r="D327">
            <v>11</v>
          </cell>
          <cell r="F327">
            <v>11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74</v>
          </cell>
          <cell r="F328">
            <v>74</v>
          </cell>
        </row>
        <row r="329">
          <cell r="A329" t="str">
            <v>Сервелат Финский в/к 0,38 кг.шт. термофор.пак.  СПК</v>
          </cell>
          <cell r="D329">
            <v>47</v>
          </cell>
          <cell r="F329">
            <v>47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44</v>
          </cell>
          <cell r="F330">
            <v>44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204</v>
          </cell>
          <cell r="F331">
            <v>204</v>
          </cell>
        </row>
        <row r="332">
          <cell r="A332" t="str">
            <v>Сибирская особая с/к 0,235 кг шт.  СПК</v>
          </cell>
          <cell r="D332">
            <v>295</v>
          </cell>
          <cell r="F332">
            <v>425</v>
          </cell>
        </row>
        <row r="333">
          <cell r="A333" t="str">
            <v>Славянская п/к 0,38 кг шт.термофор.пак.  СПК</v>
          </cell>
          <cell r="D333">
            <v>18</v>
          </cell>
          <cell r="F333">
            <v>18</v>
          </cell>
        </row>
        <row r="334">
          <cell r="A334" t="str">
            <v>Сосис.Кремлевские защ сред. ВЕС МИКОЯН</v>
          </cell>
          <cell r="D334">
            <v>10</v>
          </cell>
          <cell r="F334">
            <v>10</v>
          </cell>
        </row>
        <row r="335">
          <cell r="A335" t="str">
            <v>Сосиски "Баварские" 0,36 кг.шт. вак.упак.  СПК</v>
          </cell>
          <cell r="D335">
            <v>13</v>
          </cell>
          <cell r="F335">
            <v>13</v>
          </cell>
        </row>
        <row r="336">
          <cell r="A336" t="str">
            <v>Сосиски "БОЛЬШАЯ сосиска" "Сибирский стандарт" (лоток с ср.защ.атм.)  СПК</v>
          </cell>
          <cell r="D336">
            <v>286</v>
          </cell>
          <cell r="F336">
            <v>436</v>
          </cell>
        </row>
        <row r="337">
          <cell r="A337" t="str">
            <v>Сосиски "Молочные" 0,36 кг.шт. вак.упак.  СПК</v>
          </cell>
          <cell r="D337">
            <v>17</v>
          </cell>
          <cell r="F337">
            <v>17</v>
          </cell>
        </row>
        <row r="338">
          <cell r="A338" t="str">
            <v>Сосиски Мусульманские "Просто выгодно" (в ср.защ.атм.)  СПК</v>
          </cell>
          <cell r="D338">
            <v>37</v>
          </cell>
          <cell r="F338">
            <v>187</v>
          </cell>
        </row>
        <row r="339">
          <cell r="A339" t="str">
            <v>Сосиски Сливушки #нежнушки ТМ Вязанка  0,33 кг.  ПОКОМ</v>
          </cell>
          <cell r="F339">
            <v>5</v>
          </cell>
        </row>
        <row r="340">
          <cell r="A340" t="str">
            <v>Сосиски Хот-дог ВЕС (лоток с ср.защ.атм.)   СПК</v>
          </cell>
          <cell r="D340">
            <v>8</v>
          </cell>
          <cell r="F340">
            <v>8</v>
          </cell>
        </row>
        <row r="341">
          <cell r="A341" t="str">
            <v>Сыр "Пармезан" 40% колотый 100 гр  ОСТАНКИНО</v>
          </cell>
          <cell r="D341">
            <v>10</v>
          </cell>
          <cell r="F341">
            <v>10</v>
          </cell>
        </row>
        <row r="342">
          <cell r="A342" t="str">
            <v>Сыр "Пармезан" 40% кусок 180 гр  ОСТАНКИНО</v>
          </cell>
          <cell r="D342">
            <v>52</v>
          </cell>
          <cell r="F342">
            <v>52</v>
          </cell>
        </row>
        <row r="343">
          <cell r="A343" t="str">
            <v>Сыр Боккончини копченый 40% 100 гр.  ОСТАНКИНО</v>
          </cell>
          <cell r="D343">
            <v>57</v>
          </cell>
          <cell r="F343">
            <v>57</v>
          </cell>
        </row>
        <row r="344">
          <cell r="A344" t="str">
            <v>Сыр Папа Может Гауда  45% 200гр     Останкино</v>
          </cell>
          <cell r="D344">
            <v>224</v>
          </cell>
          <cell r="F344">
            <v>234</v>
          </cell>
        </row>
        <row r="345">
          <cell r="A345" t="str">
            <v>Сыр Папа Может Гауда  45% вес     Останкино</v>
          </cell>
          <cell r="D345">
            <v>14</v>
          </cell>
          <cell r="F345">
            <v>14</v>
          </cell>
        </row>
        <row r="346">
          <cell r="A346" t="str">
            <v>Сыр Папа Может Гауда 48%, нарез, 125г (9 шт)  Останкино</v>
          </cell>
          <cell r="D346">
            <v>1</v>
          </cell>
          <cell r="F346">
            <v>1</v>
          </cell>
        </row>
        <row r="347">
          <cell r="A347" t="str">
            <v>Сыр Папа Может Голландский  45% 200гр     Останкино</v>
          </cell>
          <cell r="D347">
            <v>424</v>
          </cell>
          <cell r="F347">
            <v>434</v>
          </cell>
        </row>
        <row r="348">
          <cell r="A348" t="str">
            <v>Сыр Папа Может Голландский  45% вес      Останкино</v>
          </cell>
          <cell r="D348">
            <v>61.5</v>
          </cell>
          <cell r="F348">
            <v>61.5</v>
          </cell>
        </row>
        <row r="349">
          <cell r="A349" t="str">
            <v>Сыр Папа Может Голландский 45%, нарез, 125г (9 шт)  Останкино</v>
          </cell>
          <cell r="D349">
            <v>5</v>
          </cell>
          <cell r="F349">
            <v>5</v>
          </cell>
        </row>
        <row r="350">
          <cell r="A350" t="str">
            <v>Сыр Папа Может Министерский 45% 200г  Останкино</v>
          </cell>
          <cell r="D350">
            <v>141</v>
          </cell>
          <cell r="F350">
            <v>141</v>
          </cell>
        </row>
        <row r="351">
          <cell r="A351" t="str">
            <v>Сыр Папа Может Министерский 50%, нарезка 125г  Останкино</v>
          </cell>
          <cell r="D351">
            <v>2</v>
          </cell>
          <cell r="F351">
            <v>2</v>
          </cell>
        </row>
        <row r="352">
          <cell r="A352" t="str">
            <v>Сыр Папа Может Папин завтрак 45%, нарезка 125г  Останкино</v>
          </cell>
          <cell r="D352">
            <v>1</v>
          </cell>
          <cell r="F352">
            <v>1</v>
          </cell>
        </row>
        <row r="353">
          <cell r="A353" t="str">
            <v>Сыр Папа Может Папин Завтрак 50% 200г  Останкино</v>
          </cell>
          <cell r="D353">
            <v>169</v>
          </cell>
          <cell r="F353">
            <v>169</v>
          </cell>
        </row>
        <row r="354">
          <cell r="A354" t="str">
            <v>Сыр Папа Может Российский  50% 200гр    Останкино</v>
          </cell>
          <cell r="D354">
            <v>655</v>
          </cell>
          <cell r="F354">
            <v>667</v>
          </cell>
        </row>
        <row r="355">
          <cell r="A355" t="str">
            <v>Сыр Папа Может Российский  50% вес    Останкино</v>
          </cell>
          <cell r="D355">
            <v>133.5</v>
          </cell>
          <cell r="F355">
            <v>133.5</v>
          </cell>
        </row>
        <row r="356">
          <cell r="A356" t="str">
            <v>Сыр Папа Может Российский 50%, нарезка 125г  Останкино</v>
          </cell>
          <cell r="D356">
            <v>53</v>
          </cell>
          <cell r="F356">
            <v>53</v>
          </cell>
        </row>
        <row r="357">
          <cell r="A357" t="str">
            <v>Сыр Папа Может Сливочный со вкусом.топл.молока 50% вес (=3,5кг)  Останкино</v>
          </cell>
          <cell r="D357">
            <v>113.643</v>
          </cell>
          <cell r="F357">
            <v>113.643</v>
          </cell>
        </row>
        <row r="358">
          <cell r="A358" t="str">
            <v>Сыр Папа Может Тильзитер   45% 200гр     Останкино</v>
          </cell>
          <cell r="D358">
            <v>292</v>
          </cell>
          <cell r="F358">
            <v>302</v>
          </cell>
        </row>
        <row r="359">
          <cell r="A359" t="str">
            <v>Сыр Папа Может Тильзитер   45% вес      Останкино</v>
          </cell>
          <cell r="D359">
            <v>93.5</v>
          </cell>
          <cell r="F359">
            <v>93.5</v>
          </cell>
        </row>
        <row r="360">
          <cell r="A360" t="str">
            <v>Сыр Папа Может Тильзитер 50%, нарезка 125г  Останкино</v>
          </cell>
          <cell r="D360">
            <v>1</v>
          </cell>
          <cell r="F360">
            <v>1</v>
          </cell>
        </row>
        <row r="361">
          <cell r="A361" t="str">
            <v>Сыр Папа Может Эдам 45% вес (=3,5кг)  Останкино</v>
          </cell>
          <cell r="D361">
            <v>3.5</v>
          </cell>
          <cell r="F361">
            <v>3.5</v>
          </cell>
        </row>
        <row r="362">
          <cell r="A362" t="str">
            <v>Сыр Плавл. Сливочный 55% 190гр  Останкино</v>
          </cell>
          <cell r="D362">
            <v>50</v>
          </cell>
          <cell r="F362">
            <v>50</v>
          </cell>
        </row>
        <row r="363">
          <cell r="A363" t="str">
            <v>Сыр рассольный жирный Чечил 45% 100 гр  ОСТАНКИНО</v>
          </cell>
          <cell r="D363">
            <v>113</v>
          </cell>
          <cell r="F363">
            <v>113</v>
          </cell>
        </row>
        <row r="364">
          <cell r="A364" t="str">
            <v>Сыр рассольный жирный Чечил копченый 45% 100 гр  ОСТАНКИНО</v>
          </cell>
          <cell r="D364">
            <v>81</v>
          </cell>
          <cell r="F364">
            <v>81</v>
          </cell>
        </row>
        <row r="365">
          <cell r="A365" t="str">
            <v>Сыр Скаморца свежий 40% 100 гр.  ОСТАНКИНО</v>
          </cell>
          <cell r="D365">
            <v>59</v>
          </cell>
          <cell r="F365">
            <v>59</v>
          </cell>
        </row>
        <row r="366">
          <cell r="A366" t="str">
            <v>Сыр Творож. с Зеленью 140 гр.  ОСТАНКИНО</v>
          </cell>
          <cell r="D366">
            <v>30</v>
          </cell>
          <cell r="F366">
            <v>30</v>
          </cell>
        </row>
        <row r="367">
          <cell r="A367" t="str">
            <v>Сыр Творож. Сливочный 140 гр  ОСТАНКИНО</v>
          </cell>
          <cell r="D367">
            <v>59</v>
          </cell>
          <cell r="F367">
            <v>59</v>
          </cell>
        </row>
        <row r="368">
          <cell r="A368" t="str">
            <v>Сыч/Прод Коровино Российский 50% 200г НОВАЯ СЗМЖ  ОСТАНКИНО</v>
          </cell>
          <cell r="D368">
            <v>146</v>
          </cell>
          <cell r="F368">
            <v>150</v>
          </cell>
        </row>
        <row r="369">
          <cell r="A369" t="str">
            <v>Сыч/Прод Коровино Тильзитер 50% 200г НОВАЯ СЗМЖ  ОСТАНКИНО</v>
          </cell>
          <cell r="D369">
            <v>104</v>
          </cell>
          <cell r="F369">
            <v>104</v>
          </cell>
        </row>
        <row r="370">
          <cell r="A370" t="str">
            <v>Торо Неро с/в "Эликатессе" 140 гр.шт.  СПК</v>
          </cell>
          <cell r="D370">
            <v>46</v>
          </cell>
          <cell r="F370">
            <v>46</v>
          </cell>
        </row>
        <row r="371">
          <cell r="A371" t="str">
            <v>Уши свиные копченые к пиву 0,15кг нар. д/ф шт.  СПК</v>
          </cell>
          <cell r="D371">
            <v>15</v>
          </cell>
          <cell r="F371">
            <v>15</v>
          </cell>
        </row>
        <row r="372">
          <cell r="A372" t="str">
            <v>Фестивальная пора с/к 100 гр.шт.нар. (лоток с ср.защ.атм.)  СПК</v>
          </cell>
          <cell r="D372">
            <v>156</v>
          </cell>
          <cell r="F372">
            <v>156</v>
          </cell>
        </row>
        <row r="373">
          <cell r="A373" t="str">
            <v>Фестивальная пора с/к 235 гр.шт.  СПК</v>
          </cell>
          <cell r="D373">
            <v>381</v>
          </cell>
          <cell r="F373">
            <v>381</v>
          </cell>
        </row>
        <row r="374">
          <cell r="A374" t="str">
            <v>Фестивальная с/к 0,10 кг.шт. нарезка (лоток с ср.защ.атм.)  СПК</v>
          </cell>
          <cell r="D374">
            <v>37</v>
          </cell>
          <cell r="F374">
            <v>37</v>
          </cell>
        </row>
        <row r="375">
          <cell r="A375" t="str">
            <v>Фестивальная с/к 0,235 кг.шт.  СПК</v>
          </cell>
          <cell r="D375">
            <v>75.599999999999994</v>
          </cell>
          <cell r="F375">
            <v>75.599999999999994</v>
          </cell>
        </row>
        <row r="376">
          <cell r="A376" t="str">
            <v>Фестивальная с/к ВЕС   СПК</v>
          </cell>
          <cell r="D376">
            <v>33.25</v>
          </cell>
          <cell r="F376">
            <v>133.25</v>
          </cell>
        </row>
        <row r="377">
          <cell r="A377" t="str">
            <v>Фрай-пицца с ветчиной и грибами 3,0 кг ТМ Зареченские ТС Зареченские продукты. ВЕС ПОКОМ</v>
          </cell>
          <cell r="F377">
            <v>45</v>
          </cell>
        </row>
        <row r="378">
          <cell r="A378" t="str">
            <v>Фуэт с/в "Эликатессе" 160 гр.шт.  СПК</v>
          </cell>
          <cell r="D378">
            <v>99</v>
          </cell>
          <cell r="F378">
            <v>99</v>
          </cell>
        </row>
        <row r="379">
          <cell r="A379" t="str">
            <v>Хинкали Классические ТМ Зареченские ВЕС ПОКОМ</v>
          </cell>
          <cell r="F379">
            <v>50</v>
          </cell>
        </row>
        <row r="380">
          <cell r="A380" t="str">
            <v>Хинкали Классические хинкали ВЕС,  ПОКОМ</v>
          </cell>
          <cell r="F380">
            <v>5</v>
          </cell>
        </row>
        <row r="381">
          <cell r="A381" t="str">
            <v>Хотстеры ТМ Горячая штучка ТС Хотстеры 0,25 кг зам  ПОКОМ</v>
          </cell>
          <cell r="D381">
            <v>589</v>
          </cell>
          <cell r="F381">
            <v>1876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6</v>
          </cell>
          <cell r="F382">
            <v>115</v>
          </cell>
        </row>
        <row r="383">
          <cell r="A383" t="str">
            <v>Хрустящие крылышки ТМ Горячая штучка 0,3 кг зам  ПОКОМ</v>
          </cell>
          <cell r="D383">
            <v>6</v>
          </cell>
          <cell r="F383">
            <v>133</v>
          </cell>
        </row>
        <row r="384">
          <cell r="A384" t="str">
            <v>Чебупай сочное яблоко ТМ Горячая штучка 0,2 кг зам.  ПОКОМ</v>
          </cell>
          <cell r="D384">
            <v>8</v>
          </cell>
          <cell r="F384">
            <v>44</v>
          </cell>
        </row>
        <row r="385">
          <cell r="A385" t="str">
            <v>Чебупай спелая вишня ТМ Горячая штучка 0,2 кг зам.  ПОКОМ</v>
          </cell>
          <cell r="D385">
            <v>8</v>
          </cell>
          <cell r="F385">
            <v>234</v>
          </cell>
        </row>
        <row r="386">
          <cell r="A386" t="str">
            <v>Чебупели Курочка гриль ТМ Горячая штучка, 0,3 кг зам  ПОКОМ</v>
          </cell>
          <cell r="D386">
            <v>7</v>
          </cell>
          <cell r="F386">
            <v>141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658</v>
          </cell>
          <cell r="F387">
            <v>2809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771</v>
          </cell>
          <cell r="F388">
            <v>3335</v>
          </cell>
        </row>
        <row r="389">
          <cell r="A389" t="str">
            <v>Чебуреки с мясом, грибами и картофелем. ВЕС  ПОКОМ</v>
          </cell>
          <cell r="F389">
            <v>3.7</v>
          </cell>
        </row>
        <row r="390">
          <cell r="A390" t="str">
            <v>Чебуреки сочные ВЕС ТМ Зареченские  ПОКОМ</v>
          </cell>
          <cell r="F390">
            <v>470.7</v>
          </cell>
        </row>
        <row r="391">
          <cell r="A391" t="str">
            <v>Чебуреки сочные, ВЕС, куриные жарен. зам  ПОКОМ</v>
          </cell>
          <cell r="F391">
            <v>5</v>
          </cell>
        </row>
        <row r="392">
          <cell r="A392" t="str">
            <v>Шпикачки Русские (черева) (в ср.защ.атм.) "Высокий вкус"  СПК</v>
          </cell>
          <cell r="D392">
            <v>109</v>
          </cell>
          <cell r="F392">
            <v>109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130</v>
          </cell>
          <cell r="F393">
            <v>130</v>
          </cell>
        </row>
        <row r="394">
          <cell r="A394" t="str">
            <v>Юбилейная с/к 0,10 кг.шт. нарезка (лоток с ср.защ.атм.)  СПК</v>
          </cell>
          <cell r="D394">
            <v>25</v>
          </cell>
          <cell r="F394">
            <v>25</v>
          </cell>
        </row>
        <row r="395">
          <cell r="A395" t="str">
            <v>Юбилейная с/к 0,235 кг.шт.  СПК</v>
          </cell>
          <cell r="D395">
            <v>1036</v>
          </cell>
          <cell r="F395">
            <v>1136</v>
          </cell>
        </row>
        <row r="396">
          <cell r="A396" t="str">
            <v>Итого</v>
          </cell>
          <cell r="D396">
            <v>97788.077999999994</v>
          </cell>
          <cell r="F396">
            <v>262597.47899999999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20115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118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240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94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194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60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36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30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5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90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150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42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300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1500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100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60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138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80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175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2150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62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270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1048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2500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88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12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215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1010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1100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90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56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112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180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87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35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181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38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70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104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62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340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240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240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24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260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290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290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12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140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240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80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120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20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102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60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950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300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330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90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330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192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86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24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30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460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430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110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130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160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120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30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10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20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90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50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60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20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340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90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198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27" sqref="AK27"/>
    </sheetView>
  </sheetViews>
  <sheetFormatPr defaultColWidth="10.5" defaultRowHeight="11.45" customHeight="1" outlineLevelRow="1" x14ac:dyDescent="0.2"/>
  <cols>
    <col min="1" max="1" width="62.33203125" style="1" customWidth="1"/>
    <col min="2" max="2" width="3.8320312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4" width="6.5" style="5" bestFit="1" customWidth="1"/>
    <col min="15" max="19" width="1.1640625" style="5" customWidth="1"/>
    <col min="20" max="21" width="6.5" style="5" bestFit="1" customWidth="1"/>
    <col min="22" max="22" width="3.5" style="5" bestFit="1" customWidth="1"/>
    <col min="23" max="23" width="6.5" style="5" bestFit="1" customWidth="1"/>
    <col min="24" max="24" width="8.33203125" style="5" bestFit="1" customWidth="1"/>
    <col min="25" max="25" width="5.6640625" style="5" bestFit="1" customWidth="1"/>
    <col min="26" max="26" width="6.33203125" style="5" bestFit="1" customWidth="1"/>
    <col min="27" max="27" width="3" style="5" bestFit="1" customWidth="1"/>
    <col min="28" max="28" width="5.5" style="5" bestFit="1" customWidth="1"/>
    <col min="29" max="29" width="6" style="5" bestFit="1" customWidth="1"/>
    <col min="30" max="32" width="3.5" style="5" bestFit="1" customWidth="1"/>
    <col min="33" max="33" width="12.6640625" style="5" bestFit="1" customWidth="1"/>
    <col min="34" max="36" width="4.6640625" style="5" bestFit="1" customWidth="1"/>
    <col min="37" max="37" width="6.6640625" style="5" bestFit="1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117</v>
      </c>
      <c r="H4" s="10" t="s">
        <v>118</v>
      </c>
      <c r="I4" s="10" t="s">
        <v>119</v>
      </c>
      <c r="J4" s="10" t="s">
        <v>120</v>
      </c>
      <c r="K4" s="10" t="s">
        <v>121</v>
      </c>
      <c r="L4" s="10" t="s">
        <v>122</v>
      </c>
      <c r="M4" s="10" t="s">
        <v>122</v>
      </c>
      <c r="N4" s="10" t="s">
        <v>122</v>
      </c>
      <c r="O4" s="10" t="s">
        <v>122</v>
      </c>
      <c r="P4" s="10" t="s">
        <v>122</v>
      </c>
      <c r="Q4" s="10" t="s">
        <v>122</v>
      </c>
      <c r="R4" s="11" t="s">
        <v>122</v>
      </c>
      <c r="S4" s="10" t="s">
        <v>123</v>
      </c>
      <c r="T4" s="11" t="s">
        <v>122</v>
      </c>
      <c r="U4" s="11" t="s">
        <v>122</v>
      </c>
      <c r="V4" s="10" t="s">
        <v>119</v>
      </c>
      <c r="W4" s="11" t="s">
        <v>122</v>
      </c>
      <c r="X4" s="10" t="s">
        <v>124</v>
      </c>
      <c r="Y4" s="11" t="s">
        <v>125</v>
      </c>
      <c r="Z4" s="10" t="s">
        <v>126</v>
      </c>
      <c r="AA4" s="10" t="s">
        <v>127</v>
      </c>
      <c r="AB4" s="10" t="s">
        <v>128</v>
      </c>
      <c r="AC4" s="10" t="s">
        <v>129</v>
      </c>
      <c r="AD4" s="10" t="s">
        <v>119</v>
      </c>
      <c r="AE4" s="10" t="s">
        <v>119</v>
      </c>
      <c r="AF4" s="10" t="s">
        <v>130</v>
      </c>
      <c r="AG4" s="10" t="s">
        <v>131</v>
      </c>
      <c r="AH4" s="11" t="s">
        <v>132</v>
      </c>
      <c r="AI4" s="11" t="s">
        <v>132</v>
      </c>
      <c r="AJ4" s="11" t="s">
        <v>132</v>
      </c>
      <c r="AK4" s="11" t="s">
        <v>132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133</v>
      </c>
      <c r="M5" s="13" t="s">
        <v>134</v>
      </c>
      <c r="N5" s="13" t="s">
        <v>135</v>
      </c>
      <c r="T5" s="13" t="s">
        <v>136</v>
      </c>
      <c r="U5" s="13" t="s">
        <v>137</v>
      </c>
      <c r="W5" s="13" t="s">
        <v>138</v>
      </c>
      <c r="AK5" s="13" t="s">
        <v>139</v>
      </c>
    </row>
    <row r="6" spans="1:39" ht="11.1" customHeight="1" x14ac:dyDescent="0.2">
      <c r="A6" s="6"/>
      <c r="B6" s="6"/>
      <c r="C6" s="3"/>
      <c r="D6" s="3"/>
      <c r="E6" s="9">
        <f>SUM(E7:E132)</f>
        <v>131504.95699999997</v>
      </c>
      <c r="F6" s="9">
        <f>SUM(F7:F132)</f>
        <v>87629.564000000013</v>
      </c>
      <c r="J6" s="9">
        <f>SUM(J7:J132)</f>
        <v>131707.728</v>
      </c>
      <c r="K6" s="9">
        <f t="shared" ref="K6:W6" si="0">SUM(K7:K132)</f>
        <v>-202.77100000000095</v>
      </c>
      <c r="L6" s="9">
        <f t="shared" si="0"/>
        <v>17330</v>
      </c>
      <c r="M6" s="9">
        <f t="shared" si="0"/>
        <v>16320</v>
      </c>
      <c r="N6" s="9">
        <f t="shared" si="0"/>
        <v>20115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0</v>
      </c>
      <c r="Z6" s="9">
        <f t="shared" ref="Z6" si="1">SUM(Z7:Z132)</f>
        <v>0</v>
      </c>
      <c r="AA6" s="9">
        <f t="shared" ref="AA6" si="2">SUM(AA7:AA132)</f>
        <v>0</v>
      </c>
      <c r="AB6" s="9">
        <f t="shared" ref="AB6" si="3">SUM(AB7:AB132)</f>
        <v>0</v>
      </c>
      <c r="AC6" s="9">
        <f t="shared" ref="AC6" si="4">SUM(AC7:AC132)</f>
        <v>0</v>
      </c>
      <c r="AD6" s="9">
        <f t="shared" ref="AD6" si="5">SUM(AD7:AD132)</f>
        <v>0</v>
      </c>
      <c r="AE6" s="9">
        <f t="shared" ref="AE6" si="6">SUM(AE7:AE132)</f>
        <v>0</v>
      </c>
      <c r="AF6" s="9">
        <f t="shared" ref="AF6" si="7">SUM(AF7:AF132)</f>
        <v>0</v>
      </c>
      <c r="AH6" s="9">
        <f t="shared" ref="AH6" si="8">SUM(AH7:AH132)</f>
        <v>0</v>
      </c>
      <c r="AI6" s="9">
        <f t="shared" ref="AI6" si="9">SUM(AI7:AI132)</f>
        <v>0</v>
      </c>
      <c r="AJ6" s="9">
        <f t="shared" ref="AJ6" si="10">SUM(AJ7:AJ132)</f>
        <v>0</v>
      </c>
      <c r="AK6" s="9">
        <f t="shared" ref="AK6" si="11">SUM(AK7:AK132)</f>
        <v>15301.15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36.051000000000002</v>
      </c>
      <c r="D7" s="8">
        <v>147.524</v>
      </c>
      <c r="E7" s="8">
        <v>81.28</v>
      </c>
      <c r="F7" s="8">
        <v>102.295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78.363</v>
      </c>
      <c r="K7" s="12">
        <f>E7-J7</f>
        <v>2.9170000000000016</v>
      </c>
      <c r="L7" s="12">
        <f>VLOOKUP(A:A,[1]TDSheet!$A:$N,14,0)</f>
        <v>0</v>
      </c>
      <c r="M7" s="12">
        <f>VLOOKUP(A:A,[1]TDSheet!$A:$W,23,0)</f>
        <v>0</v>
      </c>
      <c r="N7" s="12">
        <f>VLOOKUP(A:A,[3]TDSheet!$A:$C,3,0)</f>
        <v>25</v>
      </c>
      <c r="O7" s="12"/>
      <c r="P7" s="12"/>
      <c r="Q7" s="12"/>
      <c r="R7" s="12"/>
      <c r="S7" s="12"/>
      <c r="T7" s="14"/>
      <c r="U7" s="14"/>
      <c r="V7" s="12"/>
      <c r="W7" s="14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>
        <f>N7*H7</f>
        <v>25</v>
      </c>
      <c r="AL7" s="12"/>
      <c r="AM7" s="12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572.40200000000004</v>
      </c>
      <c r="D8" s="8">
        <v>1129.32</v>
      </c>
      <c r="E8" s="8">
        <v>883.45100000000002</v>
      </c>
      <c r="F8" s="8">
        <v>803.35400000000004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853.02599999999995</v>
      </c>
      <c r="K8" s="12">
        <f t="shared" ref="K8:K71" si="12">E8-J8</f>
        <v>30.425000000000068</v>
      </c>
      <c r="L8" s="12">
        <f>VLOOKUP(A:A,[1]TDSheet!$A:$N,14,0)</f>
        <v>0</v>
      </c>
      <c r="M8" s="12">
        <f>VLOOKUP(A:A,[1]TDSheet!$A:$W,23,0)</f>
        <v>0</v>
      </c>
      <c r="N8" s="12">
        <f>VLOOKUP(A:A,[3]TDSheet!$A:$C,3,0)</f>
        <v>118</v>
      </c>
      <c r="O8" s="12"/>
      <c r="P8" s="12"/>
      <c r="Q8" s="12"/>
      <c r="R8" s="12"/>
      <c r="S8" s="12"/>
      <c r="T8" s="14"/>
      <c r="U8" s="14"/>
      <c r="V8" s="12"/>
      <c r="W8" s="14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>
        <f t="shared" ref="AK8:AK71" si="13">N8*H8</f>
        <v>118</v>
      </c>
      <c r="AL8" s="12"/>
      <c r="AM8" s="12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259.22399999999999</v>
      </c>
      <c r="D9" s="8">
        <v>789.255</v>
      </c>
      <c r="E9" s="8">
        <v>682.63099999999997</v>
      </c>
      <c r="F9" s="8">
        <v>354.49799999999999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658.28800000000001</v>
      </c>
      <c r="K9" s="12">
        <f t="shared" si="12"/>
        <v>24.342999999999961</v>
      </c>
      <c r="L9" s="12">
        <f>VLOOKUP(A:A,[1]TDSheet!$A:$N,14,0)</f>
        <v>160</v>
      </c>
      <c r="M9" s="12">
        <f>VLOOKUP(A:A,[1]TDSheet!$A:$W,23,0)</f>
        <v>100</v>
      </c>
      <c r="N9" s="12">
        <f>VLOOKUP(A:A,[3]TDSheet!$A:$C,3,0)</f>
        <v>80</v>
      </c>
      <c r="O9" s="12"/>
      <c r="P9" s="12"/>
      <c r="Q9" s="12"/>
      <c r="R9" s="12"/>
      <c r="S9" s="12"/>
      <c r="T9" s="14"/>
      <c r="U9" s="14"/>
      <c r="V9" s="12"/>
      <c r="W9" s="14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>
        <f t="shared" si="13"/>
        <v>80</v>
      </c>
      <c r="AL9" s="12"/>
      <c r="AM9" s="12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720.84100000000001</v>
      </c>
      <c r="D10" s="8">
        <v>2702.056</v>
      </c>
      <c r="E10" s="8">
        <v>2359.34</v>
      </c>
      <c r="F10" s="8">
        <v>1041.8579999999999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2226.239</v>
      </c>
      <c r="K10" s="12">
        <f t="shared" si="12"/>
        <v>133.10100000000011</v>
      </c>
      <c r="L10" s="12">
        <f>VLOOKUP(A:A,[1]TDSheet!$A:$N,14,0)</f>
        <v>750</v>
      </c>
      <c r="M10" s="12">
        <f>VLOOKUP(A:A,[1]TDSheet!$A:$W,23,0)</f>
        <v>200</v>
      </c>
      <c r="N10" s="12">
        <f>VLOOKUP(A:A,[3]TDSheet!$A:$C,3,0)</f>
        <v>240</v>
      </c>
      <c r="O10" s="12"/>
      <c r="P10" s="12"/>
      <c r="Q10" s="12"/>
      <c r="R10" s="12"/>
      <c r="S10" s="12"/>
      <c r="T10" s="14"/>
      <c r="U10" s="14"/>
      <c r="V10" s="12"/>
      <c r="W10" s="14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>
        <f t="shared" si="13"/>
        <v>240</v>
      </c>
      <c r="AL10" s="12"/>
      <c r="AM10" s="12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176.50899999999999</v>
      </c>
      <c r="D11" s="8">
        <v>214.244</v>
      </c>
      <c r="E11" s="8">
        <v>239.571</v>
      </c>
      <c r="F11" s="8">
        <v>145.441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236.87100000000001</v>
      </c>
      <c r="K11" s="12">
        <f t="shared" si="12"/>
        <v>2.6999999999999886</v>
      </c>
      <c r="L11" s="12">
        <f>VLOOKUP(A:A,[1]TDSheet!$A:$N,14,0)</f>
        <v>0</v>
      </c>
      <c r="M11" s="12">
        <f>VLOOKUP(A:A,[1]TDSheet!$A:$W,23,0)</f>
        <v>0</v>
      </c>
      <c r="N11" s="12">
        <f>VLOOKUP(A:A,[3]TDSheet!$A:$C,3,0)</f>
        <v>94</v>
      </c>
      <c r="O11" s="12"/>
      <c r="P11" s="12"/>
      <c r="Q11" s="12"/>
      <c r="R11" s="12"/>
      <c r="S11" s="12"/>
      <c r="T11" s="14"/>
      <c r="U11" s="14"/>
      <c r="V11" s="12"/>
      <c r="W11" s="14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>
        <f t="shared" si="13"/>
        <v>94</v>
      </c>
      <c r="AL11" s="12"/>
      <c r="AM11" s="12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184</v>
      </c>
      <c r="D12" s="8">
        <v>163</v>
      </c>
      <c r="E12" s="8">
        <v>151</v>
      </c>
      <c r="F12" s="8">
        <v>184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163</v>
      </c>
      <c r="K12" s="12">
        <f t="shared" si="12"/>
        <v>-12</v>
      </c>
      <c r="L12" s="12">
        <f>VLOOKUP(A:A,[1]TDSheet!$A:$N,14,0)</f>
        <v>0</v>
      </c>
      <c r="M12" s="12">
        <f>VLOOKUP(A:A,[1]TDSheet!$A:$W,23,0)</f>
        <v>0</v>
      </c>
      <c r="N12" s="12">
        <f>VLOOKUP(A:A,[3]TDSheet!$A:$C,3,0)</f>
        <v>0</v>
      </c>
      <c r="O12" s="12"/>
      <c r="P12" s="12"/>
      <c r="Q12" s="12"/>
      <c r="R12" s="12"/>
      <c r="S12" s="12"/>
      <c r="T12" s="14"/>
      <c r="U12" s="14"/>
      <c r="V12" s="12"/>
      <c r="W12" s="14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>
        <f t="shared" si="13"/>
        <v>0</v>
      </c>
      <c r="AL12" s="12"/>
      <c r="AM12" s="12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779</v>
      </c>
      <c r="D13" s="8">
        <v>1401</v>
      </c>
      <c r="E13" s="8">
        <v>1357</v>
      </c>
      <c r="F13" s="8">
        <v>764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1407</v>
      </c>
      <c r="K13" s="12">
        <f t="shared" si="12"/>
        <v>-50</v>
      </c>
      <c r="L13" s="12">
        <f>VLOOKUP(A:A,[1]TDSheet!$A:$N,14,0)</f>
        <v>200</v>
      </c>
      <c r="M13" s="12">
        <f>VLOOKUP(A:A,[1]TDSheet!$A:$W,23,0)</f>
        <v>200</v>
      </c>
      <c r="N13" s="12">
        <f>VLOOKUP(A:A,[3]TDSheet!$A:$C,3,0)</f>
        <v>194</v>
      </c>
      <c r="O13" s="12"/>
      <c r="P13" s="12"/>
      <c r="Q13" s="12"/>
      <c r="R13" s="12"/>
      <c r="S13" s="12"/>
      <c r="T13" s="14"/>
      <c r="U13" s="14"/>
      <c r="V13" s="12"/>
      <c r="W13" s="14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>
        <f t="shared" si="13"/>
        <v>77.600000000000009</v>
      </c>
      <c r="AL13" s="12"/>
      <c r="AM13" s="12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1489</v>
      </c>
      <c r="D14" s="8">
        <v>3174</v>
      </c>
      <c r="E14" s="8">
        <v>3030</v>
      </c>
      <c r="F14" s="8">
        <v>1567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3046</v>
      </c>
      <c r="K14" s="12">
        <f t="shared" si="12"/>
        <v>-16</v>
      </c>
      <c r="L14" s="12">
        <f>VLOOKUP(A:A,[1]TDSheet!$A:$N,14,0)</f>
        <v>500</v>
      </c>
      <c r="M14" s="12">
        <f>VLOOKUP(A:A,[1]TDSheet!$A:$W,23,0)</f>
        <v>300</v>
      </c>
      <c r="N14" s="12">
        <f>VLOOKUP(A:A,[3]TDSheet!$A:$C,3,0)</f>
        <v>60</v>
      </c>
      <c r="O14" s="12"/>
      <c r="P14" s="12"/>
      <c r="Q14" s="12"/>
      <c r="R14" s="12"/>
      <c r="S14" s="12"/>
      <c r="T14" s="14"/>
      <c r="U14" s="14"/>
      <c r="V14" s="12"/>
      <c r="W14" s="14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>
        <f t="shared" si="13"/>
        <v>27</v>
      </c>
      <c r="AL14" s="12"/>
      <c r="AM14" s="12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1465</v>
      </c>
      <c r="D15" s="8">
        <v>6824</v>
      </c>
      <c r="E15" s="8">
        <v>5101</v>
      </c>
      <c r="F15" s="8">
        <v>3031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5178</v>
      </c>
      <c r="K15" s="12">
        <f t="shared" si="12"/>
        <v>-77</v>
      </c>
      <c r="L15" s="12">
        <f>VLOOKUP(A:A,[1]TDSheet!$A:$N,14,0)</f>
        <v>800</v>
      </c>
      <c r="M15" s="12">
        <f>VLOOKUP(A:A,[1]TDSheet!$A:$W,23,0)</f>
        <v>500</v>
      </c>
      <c r="N15" s="12">
        <f>VLOOKUP(A:A,[3]TDSheet!$A:$C,3,0)</f>
        <v>36</v>
      </c>
      <c r="O15" s="12"/>
      <c r="P15" s="12"/>
      <c r="Q15" s="12"/>
      <c r="R15" s="12"/>
      <c r="S15" s="12"/>
      <c r="T15" s="14"/>
      <c r="U15" s="14"/>
      <c r="V15" s="12"/>
      <c r="W15" s="14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>
        <f t="shared" si="13"/>
        <v>16.2</v>
      </c>
      <c r="AL15" s="12"/>
      <c r="AM15" s="12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135</v>
      </c>
      <c r="D16" s="8">
        <v>336</v>
      </c>
      <c r="E16" s="8">
        <v>288</v>
      </c>
      <c r="F16" s="8">
        <v>176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295</v>
      </c>
      <c r="K16" s="12">
        <f t="shared" si="12"/>
        <v>-7</v>
      </c>
      <c r="L16" s="12">
        <f>VLOOKUP(A:A,[1]TDSheet!$A:$N,14,0)</f>
        <v>0</v>
      </c>
      <c r="M16" s="12">
        <f>VLOOKUP(A:A,[1]TDSheet!$A:$W,23,0)</f>
        <v>30</v>
      </c>
      <c r="N16" s="12">
        <f>VLOOKUP(A:A,[3]TDSheet!$A:$C,3,0)</f>
        <v>30</v>
      </c>
      <c r="O16" s="12"/>
      <c r="P16" s="12"/>
      <c r="Q16" s="12"/>
      <c r="R16" s="12"/>
      <c r="S16" s="12"/>
      <c r="T16" s="14"/>
      <c r="U16" s="14"/>
      <c r="V16" s="12"/>
      <c r="W16" s="14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>
        <f t="shared" si="13"/>
        <v>15</v>
      </c>
      <c r="AL16" s="12"/>
      <c r="AM16" s="12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72</v>
      </c>
      <c r="D17" s="8">
        <v>123</v>
      </c>
      <c r="E17" s="8">
        <v>94</v>
      </c>
      <c r="F17" s="8">
        <v>98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102</v>
      </c>
      <c r="K17" s="12">
        <f t="shared" si="12"/>
        <v>-8</v>
      </c>
      <c r="L17" s="12">
        <f>VLOOKUP(A:A,[1]TDSheet!$A:$N,14,0)</f>
        <v>30</v>
      </c>
      <c r="M17" s="12">
        <f>VLOOKUP(A:A,[1]TDSheet!$A:$W,23,0)</f>
        <v>0</v>
      </c>
      <c r="N17" s="12">
        <f>VLOOKUP(A:A,[3]TDSheet!$A:$C,3,0)</f>
        <v>0</v>
      </c>
      <c r="O17" s="12"/>
      <c r="P17" s="12"/>
      <c r="Q17" s="12"/>
      <c r="R17" s="12"/>
      <c r="S17" s="12"/>
      <c r="T17" s="14"/>
      <c r="U17" s="14"/>
      <c r="V17" s="12"/>
      <c r="W17" s="14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f t="shared" si="13"/>
        <v>0</v>
      </c>
      <c r="AL17" s="12"/>
      <c r="AM17" s="12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285</v>
      </c>
      <c r="D18" s="8">
        <v>323</v>
      </c>
      <c r="E18" s="8">
        <v>186</v>
      </c>
      <c r="F18" s="8">
        <v>414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189</v>
      </c>
      <c r="K18" s="12">
        <f t="shared" si="12"/>
        <v>-3</v>
      </c>
      <c r="L18" s="12">
        <f>VLOOKUP(A:A,[1]TDSheet!$A:$N,14,0)</f>
        <v>0</v>
      </c>
      <c r="M18" s="12">
        <f>VLOOKUP(A:A,[1]TDSheet!$A:$W,23,0)</f>
        <v>0</v>
      </c>
      <c r="N18" s="12">
        <f>VLOOKUP(A:A,[3]TDSheet!$A:$C,3,0)</f>
        <v>5</v>
      </c>
      <c r="O18" s="12"/>
      <c r="P18" s="12"/>
      <c r="Q18" s="12"/>
      <c r="R18" s="12"/>
      <c r="S18" s="12"/>
      <c r="T18" s="14"/>
      <c r="U18" s="14"/>
      <c r="V18" s="12"/>
      <c r="W18" s="14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f t="shared" si="13"/>
        <v>0.85000000000000009</v>
      </c>
      <c r="AL18" s="12"/>
      <c r="AM18" s="12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145</v>
      </c>
      <c r="D19" s="8">
        <v>10</v>
      </c>
      <c r="E19" s="8">
        <v>64</v>
      </c>
      <c r="F19" s="8">
        <v>81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119</v>
      </c>
      <c r="K19" s="12">
        <f t="shared" si="12"/>
        <v>-55</v>
      </c>
      <c r="L19" s="12">
        <f>VLOOKUP(A:A,[1]TDSheet!$A:$N,14,0)</f>
        <v>50</v>
      </c>
      <c r="M19" s="12">
        <f>VLOOKUP(A:A,[1]TDSheet!$A:$W,23,0)</f>
        <v>0</v>
      </c>
      <c r="N19" s="12">
        <f>VLOOKUP(A:A,[3]TDSheet!$A:$C,3,0)</f>
        <v>0</v>
      </c>
      <c r="O19" s="12"/>
      <c r="P19" s="12"/>
      <c r="Q19" s="12"/>
      <c r="R19" s="12"/>
      <c r="S19" s="12"/>
      <c r="T19" s="14"/>
      <c r="U19" s="14"/>
      <c r="V19" s="12"/>
      <c r="W19" s="14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>
        <f t="shared" si="13"/>
        <v>0</v>
      </c>
      <c r="AL19" s="12"/>
      <c r="AM19" s="12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803</v>
      </c>
      <c r="D20" s="8">
        <v>304</v>
      </c>
      <c r="E20" s="8">
        <v>311</v>
      </c>
      <c r="F20" s="8">
        <v>786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316</v>
      </c>
      <c r="K20" s="12">
        <f t="shared" si="12"/>
        <v>-5</v>
      </c>
      <c r="L20" s="12">
        <f>VLOOKUP(A:A,[1]TDSheet!$A:$N,14,0)</f>
        <v>120</v>
      </c>
      <c r="M20" s="12">
        <f>VLOOKUP(A:A,[1]TDSheet!$A:$W,23,0)</f>
        <v>200</v>
      </c>
      <c r="N20" s="12">
        <f>VLOOKUP(A:A,[3]TDSheet!$A:$C,3,0)</f>
        <v>90</v>
      </c>
      <c r="O20" s="12"/>
      <c r="P20" s="12"/>
      <c r="Q20" s="12"/>
      <c r="R20" s="12"/>
      <c r="S20" s="12"/>
      <c r="T20" s="14"/>
      <c r="U20" s="14"/>
      <c r="V20" s="12"/>
      <c r="W20" s="14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>
        <f t="shared" si="13"/>
        <v>45</v>
      </c>
      <c r="AL20" s="12"/>
      <c r="AM20" s="12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220</v>
      </c>
      <c r="D21" s="8">
        <v>305</v>
      </c>
      <c r="E21" s="8">
        <v>290</v>
      </c>
      <c r="F21" s="8">
        <v>218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307</v>
      </c>
      <c r="K21" s="12">
        <f t="shared" si="12"/>
        <v>-17</v>
      </c>
      <c r="L21" s="12">
        <f>VLOOKUP(A:A,[1]TDSheet!$A:$N,14,0)</f>
        <v>0</v>
      </c>
      <c r="M21" s="12">
        <f>VLOOKUP(A:A,[1]TDSheet!$A:$W,23,0)</f>
        <v>30</v>
      </c>
      <c r="N21" s="12">
        <f>VLOOKUP(A:A,[3]TDSheet!$A:$C,3,0)</f>
        <v>20</v>
      </c>
      <c r="O21" s="12"/>
      <c r="P21" s="12"/>
      <c r="Q21" s="12"/>
      <c r="R21" s="12"/>
      <c r="S21" s="12"/>
      <c r="T21" s="14"/>
      <c r="U21" s="14"/>
      <c r="V21" s="12"/>
      <c r="W21" s="14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>
        <f t="shared" si="13"/>
        <v>6</v>
      </c>
      <c r="AL21" s="12"/>
      <c r="AM21" s="12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98</v>
      </c>
      <c r="D22" s="8">
        <v>63</v>
      </c>
      <c r="E22" s="8">
        <v>84</v>
      </c>
      <c r="F22" s="8">
        <v>74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89</v>
      </c>
      <c r="K22" s="12">
        <f t="shared" si="12"/>
        <v>-5</v>
      </c>
      <c r="L22" s="12">
        <f>VLOOKUP(A:A,[1]TDSheet!$A:$N,14,0)</f>
        <v>40</v>
      </c>
      <c r="M22" s="12">
        <f>VLOOKUP(A:A,[1]TDSheet!$A:$W,23,0)</f>
        <v>0</v>
      </c>
      <c r="N22" s="12">
        <f>VLOOKUP(A:A,[3]TDSheet!$A:$C,3,0)</f>
        <v>0</v>
      </c>
      <c r="O22" s="12"/>
      <c r="P22" s="12"/>
      <c r="Q22" s="12"/>
      <c r="R22" s="12"/>
      <c r="S22" s="12"/>
      <c r="T22" s="14"/>
      <c r="U22" s="14"/>
      <c r="V22" s="12"/>
      <c r="W22" s="14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>
        <f t="shared" si="13"/>
        <v>0</v>
      </c>
      <c r="AL22" s="12"/>
      <c r="AM22" s="12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32</v>
      </c>
      <c r="D23" s="8">
        <v>85</v>
      </c>
      <c r="E23" s="8">
        <v>49</v>
      </c>
      <c r="F23" s="8">
        <v>67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55</v>
      </c>
      <c r="K23" s="12">
        <f t="shared" si="12"/>
        <v>-6</v>
      </c>
      <c r="L23" s="12">
        <f>VLOOKUP(A:A,[1]TDSheet!$A:$N,14,0)</f>
        <v>0</v>
      </c>
      <c r="M23" s="12">
        <f>VLOOKUP(A:A,[1]TDSheet!$A:$W,23,0)</f>
        <v>0</v>
      </c>
      <c r="N23" s="12">
        <f>VLOOKUP(A:A,[3]TDSheet!$A:$C,3,0)</f>
        <v>0</v>
      </c>
      <c r="O23" s="12"/>
      <c r="P23" s="12"/>
      <c r="Q23" s="12"/>
      <c r="R23" s="12"/>
      <c r="S23" s="12"/>
      <c r="T23" s="14"/>
      <c r="U23" s="14"/>
      <c r="V23" s="12"/>
      <c r="W23" s="14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>
        <f t="shared" si="13"/>
        <v>0</v>
      </c>
      <c r="AL23" s="12"/>
      <c r="AM23" s="12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2072</v>
      </c>
      <c r="D24" s="8">
        <v>2317</v>
      </c>
      <c r="E24" s="8">
        <v>1463</v>
      </c>
      <c r="F24" s="8">
        <v>2880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1497</v>
      </c>
      <c r="K24" s="12">
        <f t="shared" si="12"/>
        <v>-34</v>
      </c>
      <c r="L24" s="12">
        <f>VLOOKUP(A:A,[1]TDSheet!$A:$N,14,0)</f>
        <v>0</v>
      </c>
      <c r="M24" s="12">
        <f>VLOOKUP(A:A,[1]TDSheet!$A:$W,23,0)</f>
        <v>0</v>
      </c>
      <c r="N24" s="12">
        <f>VLOOKUP(A:A,[3]TDSheet!$A:$C,3,0)</f>
        <v>150</v>
      </c>
      <c r="O24" s="12"/>
      <c r="P24" s="12"/>
      <c r="Q24" s="12"/>
      <c r="R24" s="12"/>
      <c r="S24" s="12"/>
      <c r="T24" s="14"/>
      <c r="U24" s="14"/>
      <c r="V24" s="12"/>
      <c r="W24" s="14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>
        <f t="shared" si="13"/>
        <v>25.500000000000004</v>
      </c>
      <c r="AL24" s="12"/>
      <c r="AM24" s="12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113</v>
      </c>
      <c r="D25" s="8">
        <v>376</v>
      </c>
      <c r="E25" s="8">
        <v>317</v>
      </c>
      <c r="F25" s="8">
        <v>163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323</v>
      </c>
      <c r="K25" s="12">
        <f t="shared" si="12"/>
        <v>-6</v>
      </c>
      <c r="L25" s="12">
        <f>VLOOKUP(A:A,[1]TDSheet!$A:$N,14,0)</f>
        <v>80</v>
      </c>
      <c r="M25" s="12">
        <f>VLOOKUP(A:A,[1]TDSheet!$A:$W,23,0)</f>
        <v>0</v>
      </c>
      <c r="N25" s="12">
        <f>VLOOKUP(A:A,[3]TDSheet!$A:$C,3,0)</f>
        <v>42</v>
      </c>
      <c r="O25" s="12"/>
      <c r="P25" s="12"/>
      <c r="Q25" s="12"/>
      <c r="R25" s="12"/>
      <c r="S25" s="12"/>
      <c r="T25" s="14"/>
      <c r="U25" s="14"/>
      <c r="V25" s="12"/>
      <c r="W25" s="14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f t="shared" si="13"/>
        <v>15.96</v>
      </c>
      <c r="AL25" s="12"/>
      <c r="AM25" s="12"/>
    </row>
    <row r="26" spans="1:39" s="1" customFormat="1" ht="11.1" customHeight="1" outlineLevel="1" x14ac:dyDescent="0.2">
      <c r="A26" s="7" t="s">
        <v>29</v>
      </c>
      <c r="B26" s="7" t="s">
        <v>14</v>
      </c>
      <c r="C26" s="8">
        <v>2579</v>
      </c>
      <c r="D26" s="8">
        <v>3815</v>
      </c>
      <c r="E26" s="8">
        <v>5267</v>
      </c>
      <c r="F26" s="8">
        <v>1029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2">
        <f>VLOOKUP(A:A,[2]TDSheet!$A:$F,6,0)</f>
        <v>5308</v>
      </c>
      <c r="K26" s="12">
        <f t="shared" si="12"/>
        <v>-41</v>
      </c>
      <c r="L26" s="12">
        <f>VLOOKUP(A:A,[1]TDSheet!$A:$N,14,0)</f>
        <v>0</v>
      </c>
      <c r="M26" s="12">
        <f>VLOOKUP(A:A,[1]TDSheet!$A:$W,23,0)</f>
        <v>0</v>
      </c>
      <c r="N26" s="12">
        <f>VLOOKUP(A:A,[3]TDSheet!$A:$C,3,0)</f>
        <v>300</v>
      </c>
      <c r="O26" s="12"/>
      <c r="P26" s="12"/>
      <c r="Q26" s="12"/>
      <c r="R26" s="12"/>
      <c r="S26" s="12"/>
      <c r="T26" s="14"/>
      <c r="U26" s="14"/>
      <c r="V26" s="12"/>
      <c r="W26" s="14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>
        <f t="shared" si="13"/>
        <v>126</v>
      </c>
      <c r="AL26" s="12"/>
      <c r="AM26" s="12"/>
    </row>
    <row r="27" spans="1:39" s="1" customFormat="1" ht="11.1" customHeight="1" outlineLevel="1" x14ac:dyDescent="0.2">
      <c r="A27" s="7" t="s">
        <v>30</v>
      </c>
      <c r="B27" s="7" t="s">
        <v>14</v>
      </c>
      <c r="C27" s="8">
        <v>5145</v>
      </c>
      <c r="D27" s="8">
        <v>9634</v>
      </c>
      <c r="E27" s="8">
        <v>10854</v>
      </c>
      <c r="F27" s="8">
        <v>3783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2">
        <f>VLOOKUP(A:A,[2]TDSheet!$A:$F,6,0)</f>
        <v>10961</v>
      </c>
      <c r="K27" s="12">
        <f t="shared" si="12"/>
        <v>-107</v>
      </c>
      <c r="L27" s="12">
        <f>VLOOKUP(A:A,[1]TDSheet!$A:$N,14,0)</f>
        <v>1000</v>
      </c>
      <c r="M27" s="12">
        <f>VLOOKUP(A:A,[1]TDSheet!$A:$W,23,0)</f>
        <v>500</v>
      </c>
      <c r="N27" s="12">
        <f>VLOOKUP(A:A,[3]TDSheet!$A:$C,3,0)</f>
        <v>1500</v>
      </c>
      <c r="O27" s="12"/>
      <c r="P27" s="12"/>
      <c r="Q27" s="12"/>
      <c r="R27" s="12"/>
      <c r="S27" s="12"/>
      <c r="T27" s="14"/>
      <c r="U27" s="14"/>
      <c r="V27" s="12"/>
      <c r="W27" s="14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>
        <f t="shared" si="13"/>
        <v>630</v>
      </c>
      <c r="AL27" s="12"/>
      <c r="AM27" s="12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708</v>
      </c>
      <c r="D28" s="8">
        <v>1275</v>
      </c>
      <c r="E28" s="8">
        <v>1045</v>
      </c>
      <c r="F28" s="8">
        <v>911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1043</v>
      </c>
      <c r="K28" s="12">
        <f t="shared" si="12"/>
        <v>2</v>
      </c>
      <c r="L28" s="12">
        <f>VLOOKUP(A:A,[1]TDSheet!$A:$N,14,0)</f>
        <v>0</v>
      </c>
      <c r="M28" s="12">
        <f>VLOOKUP(A:A,[1]TDSheet!$A:$W,23,0)</f>
        <v>150</v>
      </c>
      <c r="N28" s="12">
        <f>VLOOKUP(A:A,[3]TDSheet!$A:$C,3,0)</f>
        <v>100</v>
      </c>
      <c r="O28" s="12"/>
      <c r="P28" s="12"/>
      <c r="Q28" s="12"/>
      <c r="R28" s="12"/>
      <c r="S28" s="12"/>
      <c r="T28" s="14"/>
      <c r="U28" s="14"/>
      <c r="V28" s="12"/>
      <c r="W28" s="14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>
        <f t="shared" si="13"/>
        <v>35</v>
      </c>
      <c r="AL28" s="12"/>
      <c r="AM28" s="12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193</v>
      </c>
      <c r="D29" s="8">
        <v>538</v>
      </c>
      <c r="E29" s="8">
        <v>477</v>
      </c>
      <c r="F29" s="8">
        <v>244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490</v>
      </c>
      <c r="K29" s="12">
        <f t="shared" si="12"/>
        <v>-13</v>
      </c>
      <c r="L29" s="12">
        <f>VLOOKUP(A:A,[1]TDSheet!$A:$N,14,0)</f>
        <v>0</v>
      </c>
      <c r="M29" s="12">
        <f>VLOOKUP(A:A,[1]TDSheet!$A:$W,23,0)</f>
        <v>100</v>
      </c>
      <c r="N29" s="12">
        <f>VLOOKUP(A:A,[3]TDSheet!$A:$C,3,0)</f>
        <v>60</v>
      </c>
      <c r="O29" s="12"/>
      <c r="P29" s="12"/>
      <c r="Q29" s="12"/>
      <c r="R29" s="12"/>
      <c r="S29" s="12"/>
      <c r="T29" s="14"/>
      <c r="U29" s="14"/>
      <c r="V29" s="12"/>
      <c r="W29" s="14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>
        <f t="shared" si="13"/>
        <v>21</v>
      </c>
      <c r="AL29" s="12"/>
      <c r="AM29" s="12"/>
    </row>
    <row r="30" spans="1:39" s="1" customFormat="1" ht="21.95" customHeight="1" outlineLevel="1" x14ac:dyDescent="0.2">
      <c r="A30" s="7" t="s">
        <v>33</v>
      </c>
      <c r="B30" s="7" t="s">
        <v>14</v>
      </c>
      <c r="C30" s="8">
        <v>347</v>
      </c>
      <c r="D30" s="8">
        <v>806</v>
      </c>
      <c r="E30" s="8">
        <v>560</v>
      </c>
      <c r="F30" s="8">
        <v>573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2">
        <f>VLOOKUP(A:A,[2]TDSheet!$A:$F,6,0)</f>
        <v>569</v>
      </c>
      <c r="K30" s="12">
        <f t="shared" si="12"/>
        <v>-9</v>
      </c>
      <c r="L30" s="12">
        <f>VLOOKUP(A:A,[1]TDSheet!$A:$N,14,0)</f>
        <v>0</v>
      </c>
      <c r="M30" s="12">
        <f>VLOOKUP(A:A,[1]TDSheet!$A:$W,23,0)</f>
        <v>0</v>
      </c>
      <c r="N30" s="12">
        <f>VLOOKUP(A:A,[3]TDSheet!$A:$C,3,0)</f>
        <v>138</v>
      </c>
      <c r="O30" s="12"/>
      <c r="P30" s="12"/>
      <c r="Q30" s="12"/>
      <c r="R30" s="12"/>
      <c r="S30" s="12"/>
      <c r="T30" s="14"/>
      <c r="U30" s="14"/>
      <c r="V30" s="12"/>
      <c r="W30" s="14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>
        <f t="shared" si="13"/>
        <v>48.3</v>
      </c>
      <c r="AL30" s="12"/>
      <c r="AM30" s="12"/>
    </row>
    <row r="31" spans="1:39" s="1" customFormat="1" ht="21.95" customHeight="1" outlineLevel="1" x14ac:dyDescent="0.2">
      <c r="A31" s="7" t="s">
        <v>34</v>
      </c>
      <c r="B31" s="7" t="s">
        <v>14</v>
      </c>
      <c r="C31" s="8">
        <v>927</v>
      </c>
      <c r="D31" s="8">
        <v>1333</v>
      </c>
      <c r="E31" s="8">
        <v>1099</v>
      </c>
      <c r="F31" s="8">
        <v>1138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2">
        <f>VLOOKUP(A:A,[2]TDSheet!$A:$F,6,0)</f>
        <v>1099</v>
      </c>
      <c r="K31" s="12">
        <f t="shared" si="12"/>
        <v>0</v>
      </c>
      <c r="L31" s="12">
        <f>VLOOKUP(A:A,[1]TDSheet!$A:$N,14,0)</f>
        <v>0</v>
      </c>
      <c r="M31" s="12">
        <f>VLOOKUP(A:A,[1]TDSheet!$A:$W,23,0)</f>
        <v>0</v>
      </c>
      <c r="N31" s="12">
        <f>VLOOKUP(A:A,[3]TDSheet!$A:$C,3,0)</f>
        <v>80</v>
      </c>
      <c r="O31" s="12"/>
      <c r="P31" s="12"/>
      <c r="Q31" s="12"/>
      <c r="R31" s="12"/>
      <c r="S31" s="12"/>
      <c r="T31" s="14"/>
      <c r="U31" s="14"/>
      <c r="V31" s="12"/>
      <c r="W31" s="14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>
        <f t="shared" si="13"/>
        <v>28</v>
      </c>
      <c r="AL31" s="12"/>
      <c r="AM31" s="12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327.91500000000002</v>
      </c>
      <c r="D32" s="8">
        <v>1091.0619999999999</v>
      </c>
      <c r="E32" s="8">
        <v>428.97699999999998</v>
      </c>
      <c r="F32" s="8">
        <v>563.94299999999998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418.26600000000002</v>
      </c>
      <c r="K32" s="12">
        <f t="shared" si="12"/>
        <v>10.710999999999956</v>
      </c>
      <c r="L32" s="12">
        <f>VLOOKUP(A:A,[1]TDSheet!$A:$N,14,0)</f>
        <v>0</v>
      </c>
      <c r="M32" s="12">
        <f>VLOOKUP(A:A,[1]TDSheet!$A:$W,23,0)</f>
        <v>0</v>
      </c>
      <c r="N32" s="12">
        <f>VLOOKUP(A:A,[3]TDSheet!$A:$C,3,0)</f>
        <v>175</v>
      </c>
      <c r="O32" s="12"/>
      <c r="P32" s="12"/>
      <c r="Q32" s="12"/>
      <c r="R32" s="12"/>
      <c r="S32" s="12"/>
      <c r="T32" s="14"/>
      <c r="U32" s="14"/>
      <c r="V32" s="12"/>
      <c r="W32" s="14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>
        <f t="shared" si="13"/>
        <v>175</v>
      </c>
      <c r="AL32" s="12"/>
      <c r="AM32" s="12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4683.2470000000003</v>
      </c>
      <c r="D33" s="8">
        <v>7418.7719999999999</v>
      </c>
      <c r="E33" s="8">
        <v>6923.9459999999999</v>
      </c>
      <c r="F33" s="8">
        <v>5079.4279999999999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6985</v>
      </c>
      <c r="K33" s="12">
        <f t="shared" si="12"/>
        <v>-61.054000000000087</v>
      </c>
      <c r="L33" s="12">
        <f>VLOOKUP(A:A,[1]TDSheet!$A:$N,14,0)</f>
        <v>0</v>
      </c>
      <c r="M33" s="12">
        <f>VLOOKUP(A:A,[1]TDSheet!$A:$W,23,0)</f>
        <v>1000</v>
      </c>
      <c r="N33" s="12">
        <f>VLOOKUP(A:A,[3]TDSheet!$A:$C,3,0)</f>
        <v>2150</v>
      </c>
      <c r="O33" s="12"/>
      <c r="P33" s="12"/>
      <c r="Q33" s="12"/>
      <c r="R33" s="12"/>
      <c r="S33" s="12"/>
      <c r="T33" s="14"/>
      <c r="U33" s="14"/>
      <c r="V33" s="12"/>
      <c r="W33" s="14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>
        <f t="shared" si="13"/>
        <v>2150</v>
      </c>
      <c r="AL33" s="12"/>
      <c r="AM33" s="12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245.80600000000001</v>
      </c>
      <c r="D34" s="8">
        <v>978.25900000000001</v>
      </c>
      <c r="E34" s="8">
        <v>271.23200000000003</v>
      </c>
      <c r="F34" s="8">
        <v>342.38299999999998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2">
        <f>VLOOKUP(A:A,[2]TDSheet!$A:$F,6,0)</f>
        <v>252.21</v>
      </c>
      <c r="K34" s="12">
        <f t="shared" si="12"/>
        <v>19.02200000000002</v>
      </c>
      <c r="L34" s="12">
        <f>VLOOKUP(A:A,[1]TDSheet!$A:$N,14,0)</f>
        <v>0</v>
      </c>
      <c r="M34" s="12">
        <f>VLOOKUP(A:A,[1]TDSheet!$A:$W,23,0)</f>
        <v>0</v>
      </c>
      <c r="N34" s="12">
        <f>VLOOKUP(A:A,[3]TDSheet!$A:$C,3,0)</f>
        <v>62</v>
      </c>
      <c r="O34" s="12"/>
      <c r="P34" s="12"/>
      <c r="Q34" s="12"/>
      <c r="R34" s="12"/>
      <c r="S34" s="12"/>
      <c r="T34" s="14"/>
      <c r="U34" s="14"/>
      <c r="V34" s="12"/>
      <c r="W34" s="14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>
        <f t="shared" si="13"/>
        <v>62</v>
      </c>
      <c r="AL34" s="12"/>
      <c r="AM34" s="12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637.39700000000005</v>
      </c>
      <c r="D35" s="8">
        <v>1509.0319999999999</v>
      </c>
      <c r="E35" s="8">
        <v>739.30799999999999</v>
      </c>
      <c r="F35" s="8">
        <v>409.678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2">
        <f>VLOOKUP(A:A,[2]TDSheet!$A:$F,6,0)</f>
        <v>718.755</v>
      </c>
      <c r="K35" s="12">
        <f t="shared" si="12"/>
        <v>20.552999999999997</v>
      </c>
      <c r="L35" s="12">
        <f>VLOOKUP(A:A,[1]TDSheet!$A:$N,14,0)</f>
        <v>230</v>
      </c>
      <c r="M35" s="12">
        <f>VLOOKUP(A:A,[1]TDSheet!$A:$W,23,0)</f>
        <v>100</v>
      </c>
      <c r="N35" s="12">
        <f>VLOOKUP(A:A,[3]TDSheet!$A:$C,3,0)</f>
        <v>270</v>
      </c>
      <c r="O35" s="12"/>
      <c r="P35" s="12"/>
      <c r="Q35" s="12"/>
      <c r="R35" s="12"/>
      <c r="S35" s="12"/>
      <c r="T35" s="14"/>
      <c r="U35" s="14"/>
      <c r="V35" s="12"/>
      <c r="W35" s="14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>
        <f t="shared" si="13"/>
        <v>270</v>
      </c>
      <c r="AL35" s="12"/>
      <c r="AM35" s="12"/>
    </row>
    <row r="36" spans="1:39" s="1" customFormat="1" ht="21.95" customHeight="1" outlineLevel="1" x14ac:dyDescent="0.2">
      <c r="A36" s="7" t="s">
        <v>39</v>
      </c>
      <c r="B36" s="7" t="s">
        <v>8</v>
      </c>
      <c r="C36" s="8">
        <v>92.792000000000002</v>
      </c>
      <c r="D36" s="8">
        <v>488.52499999999998</v>
      </c>
      <c r="E36" s="8">
        <v>214.36600000000001</v>
      </c>
      <c r="F36" s="8">
        <v>261.459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2">
        <f>VLOOKUP(A:A,[2]TDSheet!$A:$F,6,0)</f>
        <v>221.93799999999999</v>
      </c>
      <c r="K36" s="12">
        <f t="shared" si="12"/>
        <v>-7.5719999999999743</v>
      </c>
      <c r="L36" s="12">
        <f>VLOOKUP(A:A,[1]TDSheet!$A:$N,14,0)</f>
        <v>0</v>
      </c>
      <c r="M36" s="12">
        <f>VLOOKUP(A:A,[1]TDSheet!$A:$W,23,0)</f>
        <v>0</v>
      </c>
      <c r="N36" s="12">
        <f>VLOOKUP(A:A,[3]TDSheet!$A:$C,3,0)</f>
        <v>1048</v>
      </c>
      <c r="O36" s="12"/>
      <c r="P36" s="12"/>
      <c r="Q36" s="12"/>
      <c r="R36" s="12"/>
      <c r="S36" s="12"/>
      <c r="T36" s="14"/>
      <c r="U36" s="14"/>
      <c r="V36" s="12"/>
      <c r="W36" s="14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>
        <f t="shared" si="13"/>
        <v>1048</v>
      </c>
      <c r="AL36" s="12"/>
      <c r="AM36" s="12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9060.9470000000001</v>
      </c>
      <c r="D37" s="8">
        <v>13745.762000000001</v>
      </c>
      <c r="E37" s="8">
        <v>13508.944</v>
      </c>
      <c r="F37" s="8">
        <v>9130.1190000000006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2">
        <f>VLOOKUP(A:A,[2]TDSheet!$A:$F,6,0)</f>
        <v>13241.43</v>
      </c>
      <c r="K37" s="12">
        <f t="shared" si="12"/>
        <v>267.51399999999921</v>
      </c>
      <c r="L37" s="12">
        <f>VLOOKUP(A:A,[1]TDSheet!$A:$N,14,0)</f>
        <v>4200</v>
      </c>
      <c r="M37" s="12">
        <f>VLOOKUP(A:A,[1]TDSheet!$A:$W,23,0)</f>
        <v>1000</v>
      </c>
      <c r="N37" s="12">
        <f>VLOOKUP(A:A,[3]TDSheet!$A:$C,3,0)</f>
        <v>2500</v>
      </c>
      <c r="O37" s="12"/>
      <c r="P37" s="12"/>
      <c r="Q37" s="12"/>
      <c r="R37" s="12"/>
      <c r="S37" s="12"/>
      <c r="T37" s="14"/>
      <c r="U37" s="14"/>
      <c r="V37" s="12"/>
      <c r="W37" s="14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>
        <f t="shared" si="13"/>
        <v>2500</v>
      </c>
      <c r="AL37" s="12"/>
      <c r="AM37" s="12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378.04700000000003</v>
      </c>
      <c r="D38" s="8">
        <v>180.82</v>
      </c>
      <c r="E38" s="8">
        <v>219.637</v>
      </c>
      <c r="F38" s="8">
        <v>332.483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2">
        <f>VLOOKUP(A:A,[2]TDSheet!$A:$F,6,0)</f>
        <v>224.41900000000001</v>
      </c>
      <c r="K38" s="12">
        <f t="shared" si="12"/>
        <v>-4.7820000000000107</v>
      </c>
      <c r="L38" s="12">
        <f>VLOOKUP(A:A,[1]TDSheet!$A:$N,14,0)</f>
        <v>0</v>
      </c>
      <c r="M38" s="12">
        <f>VLOOKUP(A:A,[1]TDSheet!$A:$W,23,0)</f>
        <v>0</v>
      </c>
      <c r="N38" s="12">
        <f>VLOOKUP(A:A,[3]TDSheet!$A:$C,3,0)</f>
        <v>88</v>
      </c>
      <c r="O38" s="12"/>
      <c r="P38" s="12"/>
      <c r="Q38" s="12"/>
      <c r="R38" s="12"/>
      <c r="S38" s="12"/>
      <c r="T38" s="14"/>
      <c r="U38" s="14"/>
      <c r="V38" s="12"/>
      <c r="W38" s="14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>
        <f t="shared" si="13"/>
        <v>88</v>
      </c>
      <c r="AL38" s="12"/>
      <c r="AM38" s="12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70.179000000000002</v>
      </c>
      <c r="D39" s="8">
        <v>112.461</v>
      </c>
      <c r="E39" s="8">
        <v>72.864999999999995</v>
      </c>
      <c r="F39" s="8">
        <v>67.350999999999999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2">
        <f>VLOOKUP(A:A,[2]TDSheet!$A:$F,6,0)</f>
        <v>70.308999999999997</v>
      </c>
      <c r="K39" s="12">
        <f t="shared" si="12"/>
        <v>2.5559999999999974</v>
      </c>
      <c r="L39" s="12">
        <f>VLOOKUP(A:A,[1]TDSheet!$A:$N,14,0)</f>
        <v>40</v>
      </c>
      <c r="M39" s="12">
        <f>VLOOKUP(A:A,[1]TDSheet!$A:$W,23,0)</f>
        <v>0</v>
      </c>
      <c r="N39" s="12">
        <f>VLOOKUP(A:A,[3]TDSheet!$A:$C,3,0)</f>
        <v>12</v>
      </c>
      <c r="O39" s="12"/>
      <c r="P39" s="12"/>
      <c r="Q39" s="12"/>
      <c r="R39" s="12"/>
      <c r="S39" s="12"/>
      <c r="T39" s="14"/>
      <c r="U39" s="14"/>
      <c r="V39" s="12"/>
      <c r="W39" s="14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>
        <f t="shared" si="13"/>
        <v>12</v>
      </c>
      <c r="AL39" s="12"/>
      <c r="AM39" s="12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460.63299999999998</v>
      </c>
      <c r="D40" s="8">
        <v>1309.7819999999999</v>
      </c>
      <c r="E40" s="8">
        <v>592.96600000000001</v>
      </c>
      <c r="F40" s="8">
        <v>340.81299999999999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2">
        <f>VLOOKUP(A:A,[2]TDSheet!$A:$F,6,0)</f>
        <v>580.70899999999995</v>
      </c>
      <c r="K40" s="12">
        <f t="shared" si="12"/>
        <v>12.257000000000062</v>
      </c>
      <c r="L40" s="12">
        <f>VLOOKUP(A:A,[1]TDSheet!$A:$N,14,0)</f>
        <v>200</v>
      </c>
      <c r="M40" s="12">
        <f>VLOOKUP(A:A,[1]TDSheet!$A:$W,23,0)</f>
        <v>100</v>
      </c>
      <c r="N40" s="12">
        <f>VLOOKUP(A:A,[3]TDSheet!$A:$C,3,0)</f>
        <v>215</v>
      </c>
      <c r="O40" s="12"/>
      <c r="P40" s="12"/>
      <c r="Q40" s="12"/>
      <c r="R40" s="12"/>
      <c r="S40" s="12"/>
      <c r="T40" s="14"/>
      <c r="U40" s="14"/>
      <c r="V40" s="12"/>
      <c r="W40" s="14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>
        <f t="shared" si="13"/>
        <v>215</v>
      </c>
      <c r="AL40" s="12"/>
      <c r="AM40" s="12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3417.9670000000001</v>
      </c>
      <c r="D41" s="8">
        <v>5289.3119999999999</v>
      </c>
      <c r="E41" s="8">
        <v>5419.5119999999997</v>
      </c>
      <c r="F41" s="8">
        <v>3186.1469999999999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5343.6469999999999</v>
      </c>
      <c r="K41" s="12">
        <f t="shared" si="12"/>
        <v>75.864999999999782</v>
      </c>
      <c r="L41" s="12">
        <f>VLOOKUP(A:A,[1]TDSheet!$A:$N,14,0)</f>
        <v>400</v>
      </c>
      <c r="M41" s="12">
        <f>VLOOKUP(A:A,[1]TDSheet!$A:$W,23,0)</f>
        <v>1100</v>
      </c>
      <c r="N41" s="12">
        <f>VLOOKUP(A:A,[3]TDSheet!$A:$C,3,0)</f>
        <v>1010</v>
      </c>
      <c r="O41" s="12"/>
      <c r="P41" s="12"/>
      <c r="Q41" s="12"/>
      <c r="R41" s="12"/>
      <c r="S41" s="12"/>
      <c r="T41" s="14"/>
      <c r="U41" s="14"/>
      <c r="V41" s="12"/>
      <c r="W41" s="14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>
        <f t="shared" si="13"/>
        <v>1010</v>
      </c>
      <c r="AL41" s="12"/>
      <c r="AM41" s="12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3693.22</v>
      </c>
      <c r="D42" s="8">
        <v>6414.25</v>
      </c>
      <c r="E42" s="8">
        <v>5962.326</v>
      </c>
      <c r="F42" s="8">
        <v>4036.9180000000001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5878.1030000000001</v>
      </c>
      <c r="K42" s="12">
        <f t="shared" si="12"/>
        <v>84.222999999999956</v>
      </c>
      <c r="L42" s="12">
        <f>VLOOKUP(A:A,[1]TDSheet!$A:$N,14,0)</f>
        <v>0</v>
      </c>
      <c r="M42" s="12">
        <f>VLOOKUP(A:A,[1]TDSheet!$A:$W,23,0)</f>
        <v>1500</v>
      </c>
      <c r="N42" s="12">
        <f>VLOOKUP(A:A,[3]TDSheet!$A:$C,3,0)</f>
        <v>1100</v>
      </c>
      <c r="O42" s="12"/>
      <c r="P42" s="12"/>
      <c r="Q42" s="12"/>
      <c r="R42" s="12"/>
      <c r="S42" s="12"/>
      <c r="T42" s="14"/>
      <c r="U42" s="14"/>
      <c r="V42" s="12"/>
      <c r="W42" s="14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f t="shared" si="13"/>
        <v>1100</v>
      </c>
      <c r="AL42" s="12"/>
      <c r="AM42" s="12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216.023</v>
      </c>
      <c r="D43" s="8">
        <v>664.99300000000005</v>
      </c>
      <c r="E43" s="8">
        <v>284.54000000000002</v>
      </c>
      <c r="F43" s="8">
        <v>216.48699999999999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273.29300000000001</v>
      </c>
      <c r="K43" s="12">
        <f t="shared" si="12"/>
        <v>11.247000000000014</v>
      </c>
      <c r="L43" s="12">
        <f>VLOOKUP(A:A,[1]TDSheet!$A:$N,14,0)</f>
        <v>50</v>
      </c>
      <c r="M43" s="12">
        <f>VLOOKUP(A:A,[1]TDSheet!$A:$W,23,0)</f>
        <v>50</v>
      </c>
      <c r="N43" s="12">
        <f>VLOOKUP(A:A,[3]TDSheet!$A:$C,3,0)</f>
        <v>90</v>
      </c>
      <c r="O43" s="12"/>
      <c r="P43" s="12"/>
      <c r="Q43" s="12"/>
      <c r="R43" s="12"/>
      <c r="S43" s="12"/>
      <c r="T43" s="14"/>
      <c r="U43" s="14"/>
      <c r="V43" s="12"/>
      <c r="W43" s="14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>
        <f t="shared" si="13"/>
        <v>90</v>
      </c>
      <c r="AL43" s="12"/>
      <c r="AM43" s="12"/>
    </row>
    <row r="44" spans="1:39" s="1" customFormat="1" ht="21.95" customHeight="1" outlineLevel="1" x14ac:dyDescent="0.2">
      <c r="A44" s="7" t="s">
        <v>47</v>
      </c>
      <c r="B44" s="7" t="s">
        <v>8</v>
      </c>
      <c r="C44" s="8">
        <v>212.45699999999999</v>
      </c>
      <c r="D44" s="8">
        <v>722.34500000000003</v>
      </c>
      <c r="E44" s="8">
        <v>331.98700000000002</v>
      </c>
      <c r="F44" s="8">
        <v>299.50900000000001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318.35500000000002</v>
      </c>
      <c r="K44" s="12">
        <f t="shared" si="12"/>
        <v>13.632000000000005</v>
      </c>
      <c r="L44" s="12">
        <f>VLOOKUP(A:A,[1]TDSheet!$A:$N,14,0)</f>
        <v>50</v>
      </c>
      <c r="M44" s="12">
        <f>VLOOKUP(A:A,[1]TDSheet!$A:$W,23,0)</f>
        <v>0</v>
      </c>
      <c r="N44" s="12">
        <f>VLOOKUP(A:A,[3]TDSheet!$A:$C,3,0)</f>
        <v>56</v>
      </c>
      <c r="O44" s="12"/>
      <c r="P44" s="12"/>
      <c r="Q44" s="12"/>
      <c r="R44" s="12"/>
      <c r="S44" s="12"/>
      <c r="T44" s="14"/>
      <c r="U44" s="14"/>
      <c r="V44" s="12"/>
      <c r="W44" s="14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>
        <f t="shared" si="13"/>
        <v>56</v>
      </c>
      <c r="AL44" s="12"/>
      <c r="AM44" s="12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61.698</v>
      </c>
      <c r="D45" s="8">
        <v>69.650000000000006</v>
      </c>
      <c r="E45" s="8">
        <v>57.283999999999999</v>
      </c>
      <c r="F45" s="8">
        <v>72.039000000000001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2">
        <f>VLOOKUP(A:A,[2]TDSheet!$A:$F,6,0)</f>
        <v>57.365000000000002</v>
      </c>
      <c r="K45" s="12">
        <f t="shared" si="12"/>
        <v>-8.100000000000307E-2</v>
      </c>
      <c r="L45" s="12">
        <f>VLOOKUP(A:A,[1]TDSheet!$A:$N,14,0)</f>
        <v>0</v>
      </c>
      <c r="M45" s="12">
        <f>VLOOKUP(A:A,[1]TDSheet!$A:$W,23,0)</f>
        <v>0</v>
      </c>
      <c r="N45" s="12">
        <f>VLOOKUP(A:A,[3]TDSheet!$A:$C,3,0)</f>
        <v>0</v>
      </c>
      <c r="O45" s="12"/>
      <c r="P45" s="12"/>
      <c r="Q45" s="12"/>
      <c r="R45" s="12"/>
      <c r="S45" s="12"/>
      <c r="T45" s="14"/>
      <c r="U45" s="14"/>
      <c r="V45" s="12"/>
      <c r="W45" s="14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f t="shared" si="13"/>
        <v>0</v>
      </c>
      <c r="AL45" s="12"/>
      <c r="AM45" s="12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406.19799999999998</v>
      </c>
      <c r="D46" s="8">
        <v>1438.0809999999999</v>
      </c>
      <c r="E46" s="8">
        <v>539.52800000000002</v>
      </c>
      <c r="F46" s="8">
        <v>417.49799999999999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2">
        <f>VLOOKUP(A:A,[2]TDSheet!$A:$F,6,0)</f>
        <v>524.18200000000002</v>
      </c>
      <c r="K46" s="12">
        <f t="shared" si="12"/>
        <v>15.346000000000004</v>
      </c>
      <c r="L46" s="12">
        <f>VLOOKUP(A:A,[1]TDSheet!$A:$N,14,0)</f>
        <v>80</v>
      </c>
      <c r="M46" s="12">
        <f>VLOOKUP(A:A,[1]TDSheet!$A:$W,23,0)</f>
        <v>150</v>
      </c>
      <c r="N46" s="12">
        <f>VLOOKUP(A:A,[3]TDSheet!$A:$C,3,0)</f>
        <v>112</v>
      </c>
      <c r="O46" s="12"/>
      <c r="P46" s="12"/>
      <c r="Q46" s="12"/>
      <c r="R46" s="12"/>
      <c r="S46" s="12"/>
      <c r="T46" s="14"/>
      <c r="U46" s="14"/>
      <c r="V46" s="12"/>
      <c r="W46" s="14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>
        <f t="shared" si="13"/>
        <v>112</v>
      </c>
      <c r="AL46" s="12"/>
      <c r="AM46" s="12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7.1210000000000004</v>
      </c>
      <c r="D47" s="8">
        <v>458.87200000000001</v>
      </c>
      <c r="E47" s="8">
        <v>169.80500000000001</v>
      </c>
      <c r="F47" s="8">
        <v>42.38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2">
        <f>VLOOKUP(A:A,[2]TDSheet!$A:$F,6,0)</f>
        <v>246.89099999999999</v>
      </c>
      <c r="K47" s="12">
        <f t="shared" si="12"/>
        <v>-77.085999999999984</v>
      </c>
      <c r="L47" s="12">
        <f>VLOOKUP(A:A,[1]TDSheet!$A:$N,14,0)</f>
        <v>10</v>
      </c>
      <c r="M47" s="12">
        <f>VLOOKUP(A:A,[1]TDSheet!$A:$W,23,0)</f>
        <v>10</v>
      </c>
      <c r="N47" s="12">
        <f>VLOOKUP(A:A,[3]TDSheet!$A:$C,3,0)</f>
        <v>180</v>
      </c>
      <c r="O47" s="12"/>
      <c r="P47" s="12"/>
      <c r="Q47" s="12"/>
      <c r="R47" s="12"/>
      <c r="S47" s="12"/>
      <c r="T47" s="14"/>
      <c r="U47" s="14"/>
      <c r="V47" s="12"/>
      <c r="W47" s="14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>
        <f t="shared" si="13"/>
        <v>180</v>
      </c>
      <c r="AL47" s="12"/>
      <c r="AM47" s="12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54.371000000000002</v>
      </c>
      <c r="D48" s="8">
        <v>283.27699999999999</v>
      </c>
      <c r="E48" s="8">
        <v>223.423</v>
      </c>
      <c r="F48" s="8">
        <v>112.824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221.358</v>
      </c>
      <c r="K48" s="12">
        <f t="shared" si="12"/>
        <v>2.0649999999999977</v>
      </c>
      <c r="L48" s="12">
        <f>VLOOKUP(A:A,[1]TDSheet!$A:$N,14,0)</f>
        <v>20</v>
      </c>
      <c r="M48" s="12">
        <f>VLOOKUP(A:A,[1]TDSheet!$A:$W,23,0)</f>
        <v>30</v>
      </c>
      <c r="N48" s="12">
        <f>VLOOKUP(A:A,[3]TDSheet!$A:$C,3,0)</f>
        <v>87</v>
      </c>
      <c r="O48" s="12"/>
      <c r="P48" s="12"/>
      <c r="Q48" s="12"/>
      <c r="R48" s="12"/>
      <c r="S48" s="12"/>
      <c r="T48" s="14"/>
      <c r="U48" s="14"/>
      <c r="V48" s="12"/>
      <c r="W48" s="14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>
        <f t="shared" si="13"/>
        <v>87</v>
      </c>
      <c r="AL48" s="12"/>
      <c r="AM48" s="12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87.513999999999996</v>
      </c>
      <c r="D49" s="8">
        <v>223.345</v>
      </c>
      <c r="E49" s="8">
        <v>151.77000000000001</v>
      </c>
      <c r="F49" s="8">
        <v>155.286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2">
        <f>VLOOKUP(A:A,[2]TDSheet!$A:$F,6,0)</f>
        <v>155.46100000000001</v>
      </c>
      <c r="K49" s="12">
        <f t="shared" si="12"/>
        <v>-3.6910000000000025</v>
      </c>
      <c r="L49" s="12">
        <f>VLOOKUP(A:A,[1]TDSheet!$A:$N,14,0)</f>
        <v>0</v>
      </c>
      <c r="M49" s="12">
        <f>VLOOKUP(A:A,[1]TDSheet!$A:$W,23,0)</f>
        <v>0</v>
      </c>
      <c r="N49" s="12">
        <f>VLOOKUP(A:A,[3]TDSheet!$A:$C,3,0)</f>
        <v>35</v>
      </c>
      <c r="O49" s="12"/>
      <c r="P49" s="12"/>
      <c r="Q49" s="12"/>
      <c r="R49" s="12"/>
      <c r="S49" s="12"/>
      <c r="T49" s="14"/>
      <c r="U49" s="14"/>
      <c r="V49" s="12"/>
      <c r="W49" s="14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>
        <f t="shared" si="13"/>
        <v>35</v>
      </c>
      <c r="AL49" s="12"/>
      <c r="AM49" s="12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458.21499999999997</v>
      </c>
      <c r="D50" s="8">
        <v>1930.5039999999999</v>
      </c>
      <c r="E50" s="8">
        <v>1492.375</v>
      </c>
      <c r="F50" s="8">
        <v>870.721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1444.046</v>
      </c>
      <c r="K50" s="12">
        <f t="shared" si="12"/>
        <v>48.328999999999951</v>
      </c>
      <c r="L50" s="12">
        <f>VLOOKUP(A:A,[1]TDSheet!$A:$N,14,0)</f>
        <v>250</v>
      </c>
      <c r="M50" s="12">
        <f>VLOOKUP(A:A,[1]TDSheet!$A:$W,23,0)</f>
        <v>100</v>
      </c>
      <c r="N50" s="12">
        <f>VLOOKUP(A:A,[3]TDSheet!$A:$C,3,0)</f>
        <v>181</v>
      </c>
      <c r="O50" s="12"/>
      <c r="P50" s="12"/>
      <c r="Q50" s="12"/>
      <c r="R50" s="12"/>
      <c r="S50" s="12"/>
      <c r="T50" s="14"/>
      <c r="U50" s="14"/>
      <c r="V50" s="12"/>
      <c r="W50" s="14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>
        <f t="shared" si="13"/>
        <v>181</v>
      </c>
      <c r="AL50" s="12"/>
      <c r="AM50" s="12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31.829000000000001</v>
      </c>
      <c r="D51" s="8">
        <v>199.98400000000001</v>
      </c>
      <c r="E51" s="8">
        <v>63.578000000000003</v>
      </c>
      <c r="F51" s="8">
        <v>95.61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2">
        <f>VLOOKUP(A:A,[2]TDSheet!$A:$F,6,0)</f>
        <v>64.450999999999993</v>
      </c>
      <c r="K51" s="12">
        <f t="shared" si="12"/>
        <v>-0.87299999999999045</v>
      </c>
      <c r="L51" s="12">
        <f>VLOOKUP(A:A,[1]TDSheet!$A:$N,14,0)</f>
        <v>0</v>
      </c>
      <c r="M51" s="12">
        <f>VLOOKUP(A:A,[1]TDSheet!$A:$W,23,0)</f>
        <v>0</v>
      </c>
      <c r="N51" s="12">
        <f>VLOOKUP(A:A,[3]TDSheet!$A:$C,3,0)</f>
        <v>0</v>
      </c>
      <c r="O51" s="12"/>
      <c r="P51" s="12"/>
      <c r="Q51" s="12"/>
      <c r="R51" s="12"/>
      <c r="S51" s="12"/>
      <c r="T51" s="14"/>
      <c r="U51" s="14"/>
      <c r="V51" s="12"/>
      <c r="W51" s="14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>
        <f t="shared" si="13"/>
        <v>0</v>
      </c>
      <c r="AL51" s="12"/>
      <c r="AM51" s="12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323.91000000000003</v>
      </c>
      <c r="D52" s="8">
        <v>941.06799999999998</v>
      </c>
      <c r="E52" s="8">
        <v>259.70400000000001</v>
      </c>
      <c r="F52" s="8">
        <v>228.827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35</v>
      </c>
      <c r="J52" s="12">
        <f>VLOOKUP(A:A,[2]TDSheet!$A:$F,6,0)</f>
        <v>255.12100000000001</v>
      </c>
      <c r="K52" s="12">
        <f t="shared" si="12"/>
        <v>4.5829999999999984</v>
      </c>
      <c r="L52" s="12">
        <f>VLOOKUP(A:A,[1]TDSheet!$A:$N,14,0)</f>
        <v>50</v>
      </c>
      <c r="M52" s="12">
        <f>VLOOKUP(A:A,[1]TDSheet!$A:$W,23,0)</f>
        <v>0</v>
      </c>
      <c r="N52" s="12">
        <f>VLOOKUP(A:A,[3]TDSheet!$A:$C,3,0)</f>
        <v>0</v>
      </c>
      <c r="O52" s="12"/>
      <c r="P52" s="12"/>
      <c r="Q52" s="12"/>
      <c r="R52" s="12"/>
      <c r="S52" s="12"/>
      <c r="T52" s="14"/>
      <c r="U52" s="14"/>
      <c r="V52" s="12"/>
      <c r="W52" s="14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>
        <f t="shared" si="13"/>
        <v>0</v>
      </c>
      <c r="AL52" s="12"/>
      <c r="AM52" s="12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19.407</v>
      </c>
      <c r="D53" s="8">
        <v>231.18100000000001</v>
      </c>
      <c r="E53" s="8">
        <v>164.15600000000001</v>
      </c>
      <c r="F53" s="8">
        <v>85.174999999999997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30</v>
      </c>
      <c r="J53" s="12">
        <f>VLOOKUP(A:A,[2]TDSheet!$A:$F,6,0)</f>
        <v>167.053</v>
      </c>
      <c r="K53" s="12">
        <f t="shared" si="12"/>
        <v>-2.8969999999999914</v>
      </c>
      <c r="L53" s="12">
        <f>VLOOKUP(A:A,[1]TDSheet!$A:$N,14,0)</f>
        <v>10</v>
      </c>
      <c r="M53" s="12">
        <f>VLOOKUP(A:A,[1]TDSheet!$A:$W,23,0)</f>
        <v>10</v>
      </c>
      <c r="N53" s="12">
        <f>VLOOKUP(A:A,[3]TDSheet!$A:$C,3,0)</f>
        <v>38</v>
      </c>
      <c r="O53" s="12"/>
      <c r="P53" s="12"/>
      <c r="Q53" s="12"/>
      <c r="R53" s="12"/>
      <c r="S53" s="12"/>
      <c r="T53" s="14"/>
      <c r="U53" s="14"/>
      <c r="V53" s="12"/>
      <c r="W53" s="14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>
        <f t="shared" si="13"/>
        <v>38</v>
      </c>
      <c r="AL53" s="12"/>
      <c r="AM53" s="12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290.96100000000001</v>
      </c>
      <c r="D54" s="8">
        <v>558.74099999999999</v>
      </c>
      <c r="E54" s="8">
        <v>381.17099999999999</v>
      </c>
      <c r="F54" s="8">
        <v>307.83800000000002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387.887</v>
      </c>
      <c r="K54" s="12">
        <f t="shared" si="12"/>
        <v>-6.7160000000000082</v>
      </c>
      <c r="L54" s="12">
        <f>VLOOKUP(A:A,[1]TDSheet!$A:$N,14,0)</f>
        <v>0</v>
      </c>
      <c r="M54" s="12">
        <f>VLOOKUP(A:A,[1]TDSheet!$A:$W,23,0)</f>
        <v>50</v>
      </c>
      <c r="N54" s="12">
        <f>VLOOKUP(A:A,[3]TDSheet!$A:$C,3,0)</f>
        <v>70</v>
      </c>
      <c r="O54" s="12"/>
      <c r="P54" s="12"/>
      <c r="Q54" s="12"/>
      <c r="R54" s="12"/>
      <c r="S54" s="12"/>
      <c r="T54" s="14"/>
      <c r="U54" s="14"/>
      <c r="V54" s="12"/>
      <c r="W54" s="14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>
        <f t="shared" si="13"/>
        <v>70</v>
      </c>
      <c r="AL54" s="12"/>
      <c r="AM54" s="12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340.35700000000003</v>
      </c>
      <c r="D55" s="8">
        <v>516.23199999999997</v>
      </c>
      <c r="E55" s="8">
        <v>415.73099999999999</v>
      </c>
      <c r="F55" s="8">
        <v>278.93900000000002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2">
        <f>VLOOKUP(A:A,[2]TDSheet!$A:$F,6,0)</f>
        <v>420.91300000000001</v>
      </c>
      <c r="K55" s="12">
        <f t="shared" si="12"/>
        <v>-5.1820000000000164</v>
      </c>
      <c r="L55" s="12">
        <f>VLOOKUP(A:A,[1]TDSheet!$A:$N,14,0)</f>
        <v>50</v>
      </c>
      <c r="M55" s="12">
        <f>VLOOKUP(A:A,[1]TDSheet!$A:$W,23,0)</f>
        <v>70</v>
      </c>
      <c r="N55" s="12">
        <f>VLOOKUP(A:A,[3]TDSheet!$A:$C,3,0)</f>
        <v>104</v>
      </c>
      <c r="O55" s="12"/>
      <c r="P55" s="12"/>
      <c r="Q55" s="12"/>
      <c r="R55" s="12"/>
      <c r="S55" s="12"/>
      <c r="T55" s="14"/>
      <c r="U55" s="14"/>
      <c r="V55" s="12"/>
      <c r="W55" s="14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>
        <f t="shared" si="13"/>
        <v>104</v>
      </c>
      <c r="AL55" s="12"/>
      <c r="AM55" s="12"/>
    </row>
    <row r="56" spans="1:39" s="1" customFormat="1" ht="21.95" customHeight="1" outlineLevel="1" x14ac:dyDescent="0.2">
      <c r="A56" s="7" t="s">
        <v>59</v>
      </c>
      <c r="B56" s="7" t="s">
        <v>8</v>
      </c>
      <c r="C56" s="8">
        <v>390.46199999999999</v>
      </c>
      <c r="D56" s="8">
        <v>431.38200000000001</v>
      </c>
      <c r="E56" s="8">
        <v>357.22300000000001</v>
      </c>
      <c r="F56" s="8">
        <v>308.08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2">
        <f>VLOOKUP(A:A,[2]TDSheet!$A:$F,6,0)</f>
        <v>354.38400000000001</v>
      </c>
      <c r="K56" s="12">
        <f t="shared" si="12"/>
        <v>2.8389999999999986</v>
      </c>
      <c r="L56" s="12">
        <f>VLOOKUP(A:A,[1]TDSheet!$A:$N,14,0)</f>
        <v>0</v>
      </c>
      <c r="M56" s="12">
        <f>VLOOKUP(A:A,[1]TDSheet!$A:$W,23,0)</f>
        <v>40</v>
      </c>
      <c r="N56" s="12">
        <f>VLOOKUP(A:A,[3]TDSheet!$A:$C,3,0)</f>
        <v>62</v>
      </c>
      <c r="O56" s="12"/>
      <c r="P56" s="12"/>
      <c r="Q56" s="12"/>
      <c r="R56" s="12"/>
      <c r="S56" s="12"/>
      <c r="T56" s="14"/>
      <c r="U56" s="14"/>
      <c r="V56" s="12"/>
      <c r="W56" s="14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>
        <f t="shared" si="13"/>
        <v>62</v>
      </c>
      <c r="AL56" s="12"/>
      <c r="AM56" s="12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1060</v>
      </c>
      <c r="D57" s="8">
        <v>2366</v>
      </c>
      <c r="E57" s="8">
        <v>1609</v>
      </c>
      <c r="F57" s="8">
        <v>1772</v>
      </c>
      <c r="G57" s="1" t="str">
        <f>VLOOKUP(A:A,[1]TDSheet!$A:$G,7,0)</f>
        <v>акк</v>
      </c>
      <c r="H57" s="1">
        <f>VLOOKUP(A:A,[1]TDSheet!$A:$H,8,0)</f>
        <v>0.35</v>
      </c>
      <c r="I57" s="1">
        <f>VLOOKUP(A:A,[1]TDSheet!$A:$I,9,0)</f>
        <v>40</v>
      </c>
      <c r="J57" s="12">
        <f>VLOOKUP(A:A,[2]TDSheet!$A:$F,6,0)</f>
        <v>1633</v>
      </c>
      <c r="K57" s="12">
        <f t="shared" si="12"/>
        <v>-24</v>
      </c>
      <c r="L57" s="12">
        <f>VLOOKUP(A:A,[1]TDSheet!$A:$N,14,0)</f>
        <v>0</v>
      </c>
      <c r="M57" s="12">
        <f>VLOOKUP(A:A,[1]TDSheet!$A:$W,23,0)</f>
        <v>300</v>
      </c>
      <c r="N57" s="12">
        <f>VLOOKUP(A:A,[3]TDSheet!$A:$C,3,0)</f>
        <v>340</v>
      </c>
      <c r="O57" s="12"/>
      <c r="P57" s="12"/>
      <c r="Q57" s="12"/>
      <c r="R57" s="12"/>
      <c r="S57" s="12"/>
      <c r="T57" s="14"/>
      <c r="U57" s="14"/>
      <c r="V57" s="12"/>
      <c r="W57" s="14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>
        <f t="shared" si="13"/>
        <v>118.99999999999999</v>
      </c>
      <c r="AL57" s="12"/>
      <c r="AM57" s="12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4546</v>
      </c>
      <c r="D58" s="8">
        <v>3131</v>
      </c>
      <c r="E58" s="8">
        <v>3494</v>
      </c>
      <c r="F58" s="8">
        <v>4101</v>
      </c>
      <c r="G58" s="1" t="str">
        <f>VLOOKUP(A:A,[1]TDSheet!$A:$G,7,0)</f>
        <v>акк</v>
      </c>
      <c r="H58" s="1">
        <f>VLOOKUP(A:A,[1]TDSheet!$A:$H,8,0)</f>
        <v>0.4</v>
      </c>
      <c r="I58" s="1">
        <f>VLOOKUP(A:A,[1]TDSheet!$A:$I,9,0)</f>
        <v>40</v>
      </c>
      <c r="J58" s="12">
        <f>VLOOKUP(A:A,[2]TDSheet!$A:$F,6,0)</f>
        <v>3526</v>
      </c>
      <c r="K58" s="12">
        <f t="shared" si="12"/>
        <v>-32</v>
      </c>
      <c r="L58" s="12">
        <f>VLOOKUP(A:A,[1]TDSheet!$A:$N,14,0)</f>
        <v>1200</v>
      </c>
      <c r="M58" s="12">
        <f>VLOOKUP(A:A,[1]TDSheet!$A:$W,23,0)</f>
        <v>700</v>
      </c>
      <c r="N58" s="12">
        <f>VLOOKUP(A:A,[3]TDSheet!$A:$C,3,0)</f>
        <v>240</v>
      </c>
      <c r="O58" s="12"/>
      <c r="P58" s="12"/>
      <c r="Q58" s="12"/>
      <c r="R58" s="12"/>
      <c r="S58" s="12"/>
      <c r="T58" s="14"/>
      <c r="U58" s="14"/>
      <c r="V58" s="12"/>
      <c r="W58" s="14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>
        <f t="shared" si="13"/>
        <v>96</v>
      </c>
      <c r="AL58" s="12"/>
      <c r="AM58" s="12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2982</v>
      </c>
      <c r="D59" s="8">
        <v>3683</v>
      </c>
      <c r="E59" s="8">
        <v>3985</v>
      </c>
      <c r="F59" s="8">
        <v>2578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45</v>
      </c>
      <c r="J59" s="12">
        <f>VLOOKUP(A:A,[2]TDSheet!$A:$F,6,0)</f>
        <v>3976</v>
      </c>
      <c r="K59" s="12">
        <f t="shared" si="12"/>
        <v>9</v>
      </c>
      <c r="L59" s="12">
        <f>VLOOKUP(A:A,[1]TDSheet!$A:$N,14,0)</f>
        <v>1100</v>
      </c>
      <c r="M59" s="12">
        <f>VLOOKUP(A:A,[1]TDSheet!$A:$W,23,0)</f>
        <v>200</v>
      </c>
      <c r="N59" s="12">
        <f>VLOOKUP(A:A,[3]TDSheet!$A:$C,3,0)</f>
        <v>240</v>
      </c>
      <c r="O59" s="12"/>
      <c r="P59" s="12"/>
      <c r="Q59" s="12"/>
      <c r="R59" s="12"/>
      <c r="S59" s="12"/>
      <c r="T59" s="14"/>
      <c r="U59" s="14"/>
      <c r="V59" s="12"/>
      <c r="W59" s="14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>
        <f t="shared" si="13"/>
        <v>108</v>
      </c>
      <c r="AL59" s="12"/>
      <c r="AM59" s="12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967.57899999999995</v>
      </c>
      <c r="D60" s="8">
        <v>884.69299999999998</v>
      </c>
      <c r="E60" s="8">
        <v>572.93299999999999</v>
      </c>
      <c r="F60" s="8">
        <v>1267.27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2">
        <f>VLOOKUP(A:A,[2]TDSheet!$A:$F,6,0)</f>
        <v>549.15599999999995</v>
      </c>
      <c r="K60" s="12">
        <f t="shared" si="12"/>
        <v>23.777000000000044</v>
      </c>
      <c r="L60" s="12">
        <f>VLOOKUP(A:A,[1]TDSheet!$A:$N,14,0)</f>
        <v>100</v>
      </c>
      <c r="M60" s="12">
        <f>VLOOKUP(A:A,[1]TDSheet!$A:$W,23,0)</f>
        <v>50</v>
      </c>
      <c r="N60" s="12">
        <f>VLOOKUP(A:A,[3]TDSheet!$A:$C,3,0)</f>
        <v>0</v>
      </c>
      <c r="O60" s="12"/>
      <c r="P60" s="12"/>
      <c r="Q60" s="12"/>
      <c r="R60" s="12"/>
      <c r="S60" s="12"/>
      <c r="T60" s="14"/>
      <c r="U60" s="14"/>
      <c r="V60" s="12"/>
      <c r="W60" s="14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>
        <f t="shared" si="13"/>
        <v>0</v>
      </c>
      <c r="AL60" s="12"/>
      <c r="AM60" s="12"/>
    </row>
    <row r="61" spans="1:39" s="1" customFormat="1" ht="11.1" customHeight="1" outlineLevel="1" x14ac:dyDescent="0.2">
      <c r="A61" s="7" t="s">
        <v>64</v>
      </c>
      <c r="B61" s="7" t="s">
        <v>14</v>
      </c>
      <c r="C61" s="8">
        <v>503</v>
      </c>
      <c r="D61" s="8">
        <v>1018</v>
      </c>
      <c r="E61" s="8">
        <v>368</v>
      </c>
      <c r="F61" s="8">
        <v>1144</v>
      </c>
      <c r="G61" s="1">
        <f>VLOOKUP(A:A,[1]TDSheet!$A:$G,7,0)</f>
        <v>0</v>
      </c>
      <c r="H61" s="1">
        <f>VLOOKUP(A:A,[1]TDSheet!$A:$H,8,0)</f>
        <v>0.1</v>
      </c>
      <c r="I61" s="1">
        <f>VLOOKUP(A:A,[1]TDSheet!$A:$I,9,0)</f>
        <v>730</v>
      </c>
      <c r="J61" s="12">
        <f>VLOOKUP(A:A,[2]TDSheet!$A:$F,6,0)</f>
        <v>377</v>
      </c>
      <c r="K61" s="12">
        <f t="shared" si="12"/>
        <v>-9</v>
      </c>
      <c r="L61" s="12">
        <f>VLOOKUP(A:A,[1]TDSheet!$A:$N,14,0)</f>
        <v>0</v>
      </c>
      <c r="M61" s="12">
        <f>VLOOKUP(A:A,[1]TDSheet!$A:$W,23,0)</f>
        <v>0</v>
      </c>
      <c r="N61" s="12">
        <f>VLOOKUP(A:A,[3]TDSheet!$A:$C,3,0)</f>
        <v>24</v>
      </c>
      <c r="O61" s="12"/>
      <c r="P61" s="12"/>
      <c r="Q61" s="12"/>
      <c r="R61" s="12"/>
      <c r="S61" s="12"/>
      <c r="T61" s="14"/>
      <c r="U61" s="14"/>
      <c r="V61" s="12"/>
      <c r="W61" s="14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>
        <f t="shared" si="13"/>
        <v>2.4000000000000004</v>
      </c>
      <c r="AL61" s="12"/>
      <c r="AM61" s="12"/>
    </row>
    <row r="62" spans="1:39" s="1" customFormat="1" ht="21.95" customHeight="1" outlineLevel="1" x14ac:dyDescent="0.2">
      <c r="A62" s="7" t="s">
        <v>65</v>
      </c>
      <c r="B62" s="7" t="s">
        <v>14</v>
      </c>
      <c r="C62" s="8">
        <v>706</v>
      </c>
      <c r="D62" s="8">
        <v>1736</v>
      </c>
      <c r="E62" s="8">
        <v>1308</v>
      </c>
      <c r="F62" s="8">
        <v>1096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2">
        <f>VLOOKUP(A:A,[2]TDSheet!$A:$F,6,0)</f>
        <v>1342</v>
      </c>
      <c r="K62" s="12">
        <f t="shared" si="12"/>
        <v>-34</v>
      </c>
      <c r="L62" s="12">
        <f>VLOOKUP(A:A,[1]TDSheet!$A:$N,14,0)</f>
        <v>0</v>
      </c>
      <c r="M62" s="12">
        <f>VLOOKUP(A:A,[1]TDSheet!$A:$W,23,0)</f>
        <v>150</v>
      </c>
      <c r="N62" s="12">
        <f>VLOOKUP(A:A,[3]TDSheet!$A:$C,3,0)</f>
        <v>260</v>
      </c>
      <c r="O62" s="12"/>
      <c r="P62" s="12"/>
      <c r="Q62" s="12"/>
      <c r="R62" s="12"/>
      <c r="S62" s="12"/>
      <c r="T62" s="14"/>
      <c r="U62" s="14"/>
      <c r="V62" s="12"/>
      <c r="W62" s="14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>
        <f t="shared" si="13"/>
        <v>91</v>
      </c>
      <c r="AL62" s="12"/>
      <c r="AM62" s="12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177.5</v>
      </c>
      <c r="D63" s="8">
        <v>309.41699999999997</v>
      </c>
      <c r="E63" s="8">
        <v>259.32600000000002</v>
      </c>
      <c r="F63" s="8">
        <v>174.482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2">
        <f>VLOOKUP(A:A,[2]TDSheet!$A:$F,6,0)</f>
        <v>246.464</v>
      </c>
      <c r="K63" s="12">
        <f t="shared" si="12"/>
        <v>12.862000000000023</v>
      </c>
      <c r="L63" s="12">
        <f>VLOOKUP(A:A,[1]TDSheet!$A:$N,14,0)</f>
        <v>100</v>
      </c>
      <c r="M63" s="12">
        <f>VLOOKUP(A:A,[1]TDSheet!$A:$W,23,0)</f>
        <v>0</v>
      </c>
      <c r="N63" s="12">
        <f>VLOOKUP(A:A,[3]TDSheet!$A:$C,3,0)</f>
        <v>0</v>
      </c>
      <c r="O63" s="12"/>
      <c r="P63" s="12"/>
      <c r="Q63" s="12"/>
      <c r="R63" s="12"/>
      <c r="S63" s="12"/>
      <c r="T63" s="14"/>
      <c r="U63" s="14"/>
      <c r="V63" s="12"/>
      <c r="W63" s="14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>
        <f t="shared" si="13"/>
        <v>0</v>
      </c>
      <c r="AL63" s="12"/>
      <c r="AM63" s="12"/>
    </row>
    <row r="64" spans="1:39" s="1" customFormat="1" ht="11.1" customHeight="1" outlineLevel="1" x14ac:dyDescent="0.2">
      <c r="A64" s="7" t="s">
        <v>67</v>
      </c>
      <c r="B64" s="7" t="s">
        <v>14</v>
      </c>
      <c r="C64" s="8">
        <v>2679</v>
      </c>
      <c r="D64" s="8">
        <v>3543</v>
      </c>
      <c r="E64" s="8">
        <v>3523</v>
      </c>
      <c r="F64" s="8">
        <v>2590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2">
        <f>VLOOKUP(A:A,[2]TDSheet!$A:$F,6,0)</f>
        <v>3575</v>
      </c>
      <c r="K64" s="12">
        <f t="shared" si="12"/>
        <v>-52</v>
      </c>
      <c r="L64" s="12">
        <f>VLOOKUP(A:A,[1]TDSheet!$A:$N,14,0)</f>
        <v>500</v>
      </c>
      <c r="M64" s="12">
        <f>VLOOKUP(A:A,[1]TDSheet!$A:$W,23,0)</f>
        <v>300</v>
      </c>
      <c r="N64" s="12">
        <f>VLOOKUP(A:A,[3]TDSheet!$A:$C,3,0)</f>
        <v>290</v>
      </c>
      <c r="O64" s="12"/>
      <c r="P64" s="12"/>
      <c r="Q64" s="12"/>
      <c r="R64" s="12"/>
      <c r="S64" s="12"/>
      <c r="T64" s="14"/>
      <c r="U64" s="14"/>
      <c r="V64" s="12"/>
      <c r="W64" s="14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>
        <f t="shared" si="13"/>
        <v>116</v>
      </c>
      <c r="AL64" s="12"/>
      <c r="AM64" s="12"/>
    </row>
    <row r="65" spans="1:39" s="1" customFormat="1" ht="11.1" customHeight="1" outlineLevel="1" x14ac:dyDescent="0.2">
      <c r="A65" s="7" t="s">
        <v>68</v>
      </c>
      <c r="B65" s="7" t="s">
        <v>14</v>
      </c>
      <c r="C65" s="8">
        <v>2946</v>
      </c>
      <c r="D65" s="8">
        <v>4383</v>
      </c>
      <c r="E65" s="8">
        <v>4153</v>
      </c>
      <c r="F65" s="8">
        <v>3069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4192</v>
      </c>
      <c r="K65" s="12">
        <f t="shared" si="12"/>
        <v>-39</v>
      </c>
      <c r="L65" s="12">
        <f>VLOOKUP(A:A,[1]TDSheet!$A:$N,14,0)</f>
        <v>300</v>
      </c>
      <c r="M65" s="12">
        <f>VLOOKUP(A:A,[1]TDSheet!$A:$W,23,0)</f>
        <v>700</v>
      </c>
      <c r="N65" s="12">
        <f>VLOOKUP(A:A,[3]TDSheet!$A:$C,3,0)</f>
        <v>290</v>
      </c>
      <c r="O65" s="12"/>
      <c r="P65" s="12"/>
      <c r="Q65" s="12"/>
      <c r="R65" s="12"/>
      <c r="S65" s="12"/>
      <c r="T65" s="14"/>
      <c r="U65" s="14"/>
      <c r="V65" s="12"/>
      <c r="W65" s="14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>
        <f t="shared" si="13"/>
        <v>116</v>
      </c>
      <c r="AL65" s="12"/>
      <c r="AM65" s="12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32.726999999999997</v>
      </c>
      <c r="D66" s="8">
        <v>162.22300000000001</v>
      </c>
      <c r="E66" s="8">
        <v>30.209</v>
      </c>
      <c r="F66" s="8">
        <v>55.344000000000001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51.439</v>
      </c>
      <c r="K66" s="12">
        <f t="shared" si="12"/>
        <v>-21.23</v>
      </c>
      <c r="L66" s="12">
        <f>VLOOKUP(A:A,[1]TDSheet!$A:$N,14,0)</f>
        <v>0</v>
      </c>
      <c r="M66" s="12">
        <f>VLOOKUP(A:A,[1]TDSheet!$A:$W,23,0)</f>
        <v>0</v>
      </c>
      <c r="N66" s="12">
        <f>VLOOKUP(A:A,[3]TDSheet!$A:$C,3,0)</f>
        <v>0</v>
      </c>
      <c r="O66" s="12"/>
      <c r="P66" s="12"/>
      <c r="Q66" s="12"/>
      <c r="R66" s="12"/>
      <c r="S66" s="12"/>
      <c r="T66" s="14"/>
      <c r="U66" s="14"/>
      <c r="V66" s="12"/>
      <c r="W66" s="14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>
        <f t="shared" si="13"/>
        <v>0</v>
      </c>
      <c r="AL66" s="12"/>
      <c r="AM66" s="12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419.584</v>
      </c>
      <c r="D67" s="8">
        <v>405.55500000000001</v>
      </c>
      <c r="E67" s="8">
        <v>133.19499999999999</v>
      </c>
      <c r="F67" s="8">
        <v>639.68700000000001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130.614</v>
      </c>
      <c r="K67" s="12">
        <f t="shared" si="12"/>
        <v>2.5809999999999889</v>
      </c>
      <c r="L67" s="12">
        <f>VLOOKUP(A:A,[1]TDSheet!$A:$N,14,0)</f>
        <v>0</v>
      </c>
      <c r="M67" s="12">
        <f>VLOOKUP(A:A,[1]TDSheet!$A:$W,23,0)</f>
        <v>0</v>
      </c>
      <c r="N67" s="12">
        <f>VLOOKUP(A:A,[3]TDSheet!$A:$C,3,0)</f>
        <v>12</v>
      </c>
      <c r="O67" s="12"/>
      <c r="P67" s="12"/>
      <c r="Q67" s="12"/>
      <c r="R67" s="12"/>
      <c r="S67" s="12"/>
      <c r="T67" s="14"/>
      <c r="U67" s="14"/>
      <c r="V67" s="12"/>
      <c r="W67" s="14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>
        <f t="shared" si="13"/>
        <v>12</v>
      </c>
      <c r="AL67" s="12"/>
      <c r="AM67" s="12"/>
    </row>
    <row r="68" spans="1:39" s="1" customFormat="1" ht="21.95" customHeight="1" outlineLevel="1" x14ac:dyDescent="0.2">
      <c r="A68" s="7" t="s">
        <v>71</v>
      </c>
      <c r="B68" s="7" t="s">
        <v>14</v>
      </c>
      <c r="C68" s="8">
        <v>778</v>
      </c>
      <c r="D68" s="8">
        <v>1355</v>
      </c>
      <c r="E68" s="8">
        <v>1263</v>
      </c>
      <c r="F68" s="8">
        <v>840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2">
        <f>VLOOKUP(A:A,[2]TDSheet!$A:$F,6,0)</f>
        <v>1291</v>
      </c>
      <c r="K68" s="12">
        <f t="shared" si="12"/>
        <v>-28</v>
      </c>
      <c r="L68" s="12">
        <f>VLOOKUP(A:A,[1]TDSheet!$A:$N,14,0)</f>
        <v>0</v>
      </c>
      <c r="M68" s="12">
        <f>VLOOKUP(A:A,[1]TDSheet!$A:$W,23,0)</f>
        <v>150</v>
      </c>
      <c r="N68" s="12">
        <f>VLOOKUP(A:A,[3]TDSheet!$A:$C,3,0)</f>
        <v>140</v>
      </c>
      <c r="O68" s="12"/>
      <c r="P68" s="12"/>
      <c r="Q68" s="12"/>
      <c r="R68" s="12"/>
      <c r="S68" s="12"/>
      <c r="T68" s="14"/>
      <c r="U68" s="14"/>
      <c r="V68" s="12"/>
      <c r="W68" s="14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>
        <f t="shared" si="13"/>
        <v>49</v>
      </c>
      <c r="AL68" s="12"/>
      <c r="AM68" s="12"/>
    </row>
    <row r="69" spans="1:39" s="1" customFormat="1" ht="21.95" customHeight="1" outlineLevel="1" x14ac:dyDescent="0.2">
      <c r="A69" s="7" t="s">
        <v>72</v>
      </c>
      <c r="B69" s="7" t="s">
        <v>14</v>
      </c>
      <c r="C69" s="8">
        <v>929</v>
      </c>
      <c r="D69" s="8">
        <v>1984</v>
      </c>
      <c r="E69" s="8">
        <v>1620</v>
      </c>
      <c r="F69" s="8">
        <v>1246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2">
        <f>VLOOKUP(A:A,[2]TDSheet!$A:$F,6,0)</f>
        <v>1652</v>
      </c>
      <c r="K69" s="12">
        <f t="shared" si="12"/>
        <v>-32</v>
      </c>
      <c r="L69" s="12">
        <f>VLOOKUP(A:A,[1]TDSheet!$A:$N,14,0)</f>
        <v>0</v>
      </c>
      <c r="M69" s="12">
        <f>VLOOKUP(A:A,[1]TDSheet!$A:$W,23,0)</f>
        <v>100</v>
      </c>
      <c r="N69" s="12">
        <f>VLOOKUP(A:A,[3]TDSheet!$A:$C,3,0)</f>
        <v>240</v>
      </c>
      <c r="O69" s="12"/>
      <c r="P69" s="12"/>
      <c r="Q69" s="12"/>
      <c r="R69" s="12"/>
      <c r="S69" s="12"/>
      <c r="T69" s="14"/>
      <c r="U69" s="14"/>
      <c r="V69" s="12"/>
      <c r="W69" s="14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>
        <f t="shared" si="13"/>
        <v>84</v>
      </c>
      <c r="AL69" s="12"/>
      <c r="AM69" s="12"/>
    </row>
    <row r="70" spans="1:39" s="1" customFormat="1" ht="11.1" customHeight="1" outlineLevel="1" x14ac:dyDescent="0.2">
      <c r="A70" s="7" t="s">
        <v>73</v>
      </c>
      <c r="B70" s="7" t="s">
        <v>14</v>
      </c>
      <c r="C70" s="8">
        <v>567</v>
      </c>
      <c r="D70" s="8">
        <v>4704</v>
      </c>
      <c r="E70" s="8">
        <v>879</v>
      </c>
      <c r="F70" s="8">
        <v>447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2">
        <f>VLOOKUP(A:A,[2]TDSheet!$A:$F,6,0)</f>
        <v>884</v>
      </c>
      <c r="K70" s="12">
        <f t="shared" si="12"/>
        <v>-5</v>
      </c>
      <c r="L70" s="12">
        <f>VLOOKUP(A:A,[1]TDSheet!$A:$N,14,0)</f>
        <v>50</v>
      </c>
      <c r="M70" s="12">
        <f>VLOOKUP(A:A,[1]TDSheet!$A:$W,23,0)</f>
        <v>600</v>
      </c>
      <c r="N70" s="12">
        <f>VLOOKUP(A:A,[3]TDSheet!$A:$C,3,0)</f>
        <v>80</v>
      </c>
      <c r="O70" s="12"/>
      <c r="P70" s="12"/>
      <c r="Q70" s="12"/>
      <c r="R70" s="12"/>
      <c r="S70" s="12"/>
      <c r="T70" s="14"/>
      <c r="U70" s="14"/>
      <c r="V70" s="12"/>
      <c r="W70" s="14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>
        <f t="shared" si="13"/>
        <v>32</v>
      </c>
      <c r="AL70" s="12"/>
      <c r="AM70" s="12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113.67</v>
      </c>
      <c r="D71" s="8">
        <v>354.20600000000002</v>
      </c>
      <c r="E71" s="8">
        <v>171.82</v>
      </c>
      <c r="F71" s="8">
        <v>289.29300000000001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172.30199999999999</v>
      </c>
      <c r="K71" s="12">
        <f t="shared" si="12"/>
        <v>-0.48199999999999932</v>
      </c>
      <c r="L71" s="12">
        <f>VLOOKUP(A:A,[1]TDSheet!$A:$N,14,0)</f>
        <v>0</v>
      </c>
      <c r="M71" s="12">
        <f>VLOOKUP(A:A,[1]TDSheet!$A:$W,23,0)</f>
        <v>0</v>
      </c>
      <c r="N71" s="12">
        <f>VLOOKUP(A:A,[3]TDSheet!$A:$C,3,0)</f>
        <v>120</v>
      </c>
      <c r="O71" s="12"/>
      <c r="P71" s="12"/>
      <c r="Q71" s="12"/>
      <c r="R71" s="12"/>
      <c r="S71" s="12"/>
      <c r="T71" s="14"/>
      <c r="U71" s="14"/>
      <c r="V71" s="12"/>
      <c r="W71" s="14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>
        <f t="shared" si="13"/>
        <v>120</v>
      </c>
      <c r="AL71" s="12"/>
      <c r="AM71" s="12"/>
    </row>
    <row r="72" spans="1:39" s="1" customFormat="1" ht="11.1" customHeight="1" outlineLevel="1" x14ac:dyDescent="0.2">
      <c r="A72" s="7" t="s">
        <v>75</v>
      </c>
      <c r="B72" s="7" t="s">
        <v>14</v>
      </c>
      <c r="C72" s="8">
        <v>90</v>
      </c>
      <c r="D72" s="8">
        <v>148</v>
      </c>
      <c r="E72" s="8">
        <v>49</v>
      </c>
      <c r="F72" s="8">
        <v>122</v>
      </c>
      <c r="G72" s="1">
        <f>VLOOKUP(A:A,[1]TDSheet!$A:$G,7,0)</f>
        <v>0</v>
      </c>
      <c r="H72" s="1">
        <f>VLOOKUP(A:A,[1]TDSheet!$A:$H,8,0)</f>
        <v>0.3</v>
      </c>
      <c r="I72" s="1">
        <f>VLOOKUP(A:A,[1]TDSheet!$A:$I,9,0)</f>
        <v>30</v>
      </c>
      <c r="J72" s="12">
        <f>VLOOKUP(A:A,[2]TDSheet!$A:$F,6,0)</f>
        <v>55</v>
      </c>
      <c r="K72" s="12">
        <f t="shared" ref="K72:K113" si="14">E72-J72</f>
        <v>-6</v>
      </c>
      <c r="L72" s="12">
        <f>VLOOKUP(A:A,[1]TDSheet!$A:$N,14,0)</f>
        <v>0</v>
      </c>
      <c r="M72" s="12">
        <f>VLOOKUP(A:A,[1]TDSheet!$A:$W,23,0)</f>
        <v>0</v>
      </c>
      <c r="N72" s="12">
        <f>VLOOKUP(A:A,[3]TDSheet!$A:$C,3,0)</f>
        <v>20</v>
      </c>
      <c r="O72" s="12"/>
      <c r="P72" s="12"/>
      <c r="Q72" s="12"/>
      <c r="R72" s="12"/>
      <c r="S72" s="12"/>
      <c r="T72" s="14"/>
      <c r="U72" s="14"/>
      <c r="V72" s="12"/>
      <c r="W72" s="14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>
        <f t="shared" ref="AK72:AK113" si="15">N72*H72</f>
        <v>6</v>
      </c>
      <c r="AL72" s="12"/>
      <c r="AM72" s="12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905.827</v>
      </c>
      <c r="D73" s="8">
        <v>157.75</v>
      </c>
      <c r="E73" s="8">
        <v>553.37599999999998</v>
      </c>
      <c r="F73" s="8">
        <v>493.41699999999997</v>
      </c>
      <c r="G73" s="1" t="str">
        <f>VLOOKUP(A:A,[1]TDSheet!$A:$G,7,0)</f>
        <v>н</v>
      </c>
      <c r="H73" s="1">
        <f>VLOOKUP(A:A,[1]TDSheet!$A:$H,8,0)</f>
        <v>1</v>
      </c>
      <c r="I73" s="1">
        <f>VLOOKUP(A:A,[1]TDSheet!$A:$I,9,0)</f>
        <v>50</v>
      </c>
      <c r="J73" s="12">
        <f>VLOOKUP(A:A,[2]TDSheet!$A:$F,6,0)</f>
        <v>546.52300000000002</v>
      </c>
      <c r="K73" s="12">
        <f t="shared" si="14"/>
        <v>6.8529999999999518</v>
      </c>
      <c r="L73" s="12">
        <f>VLOOKUP(A:A,[1]TDSheet!$A:$N,14,0)</f>
        <v>50</v>
      </c>
      <c r="M73" s="12">
        <f>VLOOKUP(A:A,[1]TDSheet!$A:$W,23,0)</f>
        <v>100</v>
      </c>
      <c r="N73" s="12">
        <f>VLOOKUP(A:A,[3]TDSheet!$A:$C,3,0)</f>
        <v>102</v>
      </c>
      <c r="O73" s="12"/>
      <c r="P73" s="12"/>
      <c r="Q73" s="12"/>
      <c r="R73" s="12"/>
      <c r="S73" s="12"/>
      <c r="T73" s="14"/>
      <c r="U73" s="14"/>
      <c r="V73" s="12"/>
      <c r="W73" s="14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>
        <f t="shared" si="15"/>
        <v>102</v>
      </c>
      <c r="AL73" s="12"/>
      <c r="AM73" s="12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62.505000000000003</v>
      </c>
      <c r="D74" s="8">
        <v>278.98899999999998</v>
      </c>
      <c r="E74" s="8">
        <v>123.979</v>
      </c>
      <c r="F74" s="8">
        <v>121.98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2">
        <f>VLOOKUP(A:A,[2]TDSheet!$A:$F,6,0)</f>
        <v>124.211</v>
      </c>
      <c r="K74" s="12">
        <f t="shared" si="14"/>
        <v>-0.23199999999999932</v>
      </c>
      <c r="L74" s="12">
        <f>VLOOKUP(A:A,[1]TDSheet!$A:$N,14,0)</f>
        <v>0</v>
      </c>
      <c r="M74" s="12">
        <f>VLOOKUP(A:A,[1]TDSheet!$A:$W,23,0)</f>
        <v>40</v>
      </c>
      <c r="N74" s="12">
        <f>VLOOKUP(A:A,[3]TDSheet!$A:$C,3,0)</f>
        <v>60</v>
      </c>
      <c r="O74" s="12"/>
      <c r="P74" s="12"/>
      <c r="Q74" s="12"/>
      <c r="R74" s="12"/>
      <c r="S74" s="12"/>
      <c r="T74" s="14"/>
      <c r="U74" s="14"/>
      <c r="V74" s="12"/>
      <c r="W74" s="14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>
        <f t="shared" si="15"/>
        <v>60</v>
      </c>
      <c r="AL74" s="12"/>
      <c r="AM74" s="12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15.885</v>
      </c>
      <c r="D75" s="8">
        <v>13.162000000000001</v>
      </c>
      <c r="E75" s="8">
        <v>8.8070000000000004</v>
      </c>
      <c r="F75" s="8">
        <v>20.239999999999998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35</v>
      </c>
      <c r="J75" s="12">
        <f>VLOOKUP(A:A,[2]TDSheet!$A:$F,6,0)</f>
        <v>8.5310000000000006</v>
      </c>
      <c r="K75" s="12">
        <f t="shared" si="14"/>
        <v>0.2759999999999998</v>
      </c>
      <c r="L75" s="12">
        <f>VLOOKUP(A:A,[1]TDSheet!$A:$N,14,0)</f>
        <v>0</v>
      </c>
      <c r="M75" s="12">
        <f>VLOOKUP(A:A,[1]TDSheet!$A:$W,23,0)</f>
        <v>0</v>
      </c>
      <c r="N75" s="12">
        <f>VLOOKUP(A:A,[3]TDSheet!$A:$C,3,0)</f>
        <v>0</v>
      </c>
      <c r="O75" s="12"/>
      <c r="P75" s="12"/>
      <c r="Q75" s="12"/>
      <c r="R75" s="12"/>
      <c r="S75" s="12"/>
      <c r="T75" s="14"/>
      <c r="U75" s="14"/>
      <c r="V75" s="12"/>
      <c r="W75" s="14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>
        <f t="shared" si="15"/>
        <v>0</v>
      </c>
      <c r="AL75" s="12"/>
      <c r="AM75" s="12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893.95799999999997</v>
      </c>
      <c r="D76" s="8">
        <v>7569.56</v>
      </c>
      <c r="E76" s="8">
        <v>2447.991</v>
      </c>
      <c r="F76" s="8">
        <v>1270.076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2">
        <f>VLOOKUP(A:A,[2]TDSheet!$A:$F,6,0)</f>
        <v>2378.0369999999998</v>
      </c>
      <c r="K76" s="12">
        <f t="shared" si="14"/>
        <v>69.954000000000178</v>
      </c>
      <c r="L76" s="12">
        <f>VLOOKUP(A:A,[1]TDSheet!$A:$N,14,0)</f>
        <v>230</v>
      </c>
      <c r="M76" s="12">
        <f>VLOOKUP(A:A,[1]TDSheet!$A:$W,23,0)</f>
        <v>400</v>
      </c>
      <c r="N76" s="12">
        <f>VLOOKUP(A:A,[3]TDSheet!$A:$C,3,0)</f>
        <v>950</v>
      </c>
      <c r="O76" s="12"/>
      <c r="P76" s="12"/>
      <c r="Q76" s="12"/>
      <c r="R76" s="12"/>
      <c r="S76" s="12"/>
      <c r="T76" s="14"/>
      <c r="U76" s="14"/>
      <c r="V76" s="12"/>
      <c r="W76" s="14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>
        <f t="shared" si="15"/>
        <v>950</v>
      </c>
      <c r="AL76" s="12"/>
      <c r="AM76" s="12"/>
    </row>
    <row r="77" spans="1:39" s="1" customFormat="1" ht="11.1" customHeight="1" outlineLevel="1" x14ac:dyDescent="0.2">
      <c r="A77" s="7" t="s">
        <v>80</v>
      </c>
      <c r="B77" s="7" t="s">
        <v>14</v>
      </c>
      <c r="C77" s="8">
        <v>3247</v>
      </c>
      <c r="D77" s="8">
        <v>2433</v>
      </c>
      <c r="E77" s="8">
        <v>3639</v>
      </c>
      <c r="F77" s="8">
        <v>1958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2">
        <f>VLOOKUP(A:A,[2]TDSheet!$A:$F,6,0)</f>
        <v>3634</v>
      </c>
      <c r="K77" s="12">
        <f t="shared" si="14"/>
        <v>5</v>
      </c>
      <c r="L77" s="12">
        <f>VLOOKUP(A:A,[1]TDSheet!$A:$N,14,0)</f>
        <v>700</v>
      </c>
      <c r="M77" s="12">
        <f>VLOOKUP(A:A,[1]TDSheet!$A:$W,23,0)</f>
        <v>900</v>
      </c>
      <c r="N77" s="12">
        <f>VLOOKUP(A:A,[3]TDSheet!$A:$C,3,0)</f>
        <v>300</v>
      </c>
      <c r="O77" s="12"/>
      <c r="P77" s="12"/>
      <c r="Q77" s="12"/>
      <c r="R77" s="12"/>
      <c r="S77" s="12"/>
      <c r="T77" s="14"/>
      <c r="U77" s="14"/>
      <c r="V77" s="12"/>
      <c r="W77" s="14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>
        <f t="shared" si="15"/>
        <v>135</v>
      </c>
      <c r="AL77" s="12"/>
      <c r="AM77" s="12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3278</v>
      </c>
      <c r="D78" s="8">
        <v>4364</v>
      </c>
      <c r="E78" s="8">
        <v>5137</v>
      </c>
      <c r="F78" s="8">
        <v>2403</v>
      </c>
      <c r="G78" s="1" t="str">
        <f>VLOOKUP(A:A,[1]TDSheet!$A:$G,7,0)</f>
        <v>акяб</v>
      </c>
      <c r="H78" s="1">
        <f>VLOOKUP(A:A,[1]TDSheet!$A:$H,8,0)</f>
        <v>0.45</v>
      </c>
      <c r="I78" s="1">
        <f>VLOOKUP(A:A,[1]TDSheet!$A:$I,9,0)</f>
        <v>50</v>
      </c>
      <c r="J78" s="12">
        <f>VLOOKUP(A:A,[2]TDSheet!$A:$F,6,0)</f>
        <v>5169</v>
      </c>
      <c r="K78" s="12">
        <f t="shared" si="14"/>
        <v>-32</v>
      </c>
      <c r="L78" s="12">
        <f>VLOOKUP(A:A,[1]TDSheet!$A:$N,14,0)</f>
        <v>1300</v>
      </c>
      <c r="M78" s="12">
        <f>VLOOKUP(A:A,[1]TDSheet!$A:$W,23,0)</f>
        <v>1000</v>
      </c>
      <c r="N78" s="12">
        <f>VLOOKUP(A:A,[3]TDSheet!$A:$C,3,0)</f>
        <v>330</v>
      </c>
      <c r="O78" s="12"/>
      <c r="P78" s="12"/>
      <c r="Q78" s="12"/>
      <c r="R78" s="12"/>
      <c r="S78" s="12"/>
      <c r="T78" s="14"/>
      <c r="U78" s="14"/>
      <c r="V78" s="12"/>
      <c r="W78" s="14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>
        <f t="shared" si="15"/>
        <v>148.5</v>
      </c>
      <c r="AL78" s="12"/>
      <c r="AM78" s="12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797</v>
      </c>
      <c r="D79" s="8">
        <v>850</v>
      </c>
      <c r="E79" s="8">
        <v>936</v>
      </c>
      <c r="F79" s="8">
        <v>664</v>
      </c>
      <c r="G79" s="1">
        <f>VLOOKUP(A:A,[1]TDSheet!$A:$G,7,0)</f>
        <v>0</v>
      </c>
      <c r="H79" s="1">
        <f>VLOOKUP(A:A,[1]TDSheet!$A:$H,8,0)</f>
        <v>0.45</v>
      </c>
      <c r="I79" s="1">
        <f>VLOOKUP(A:A,[1]TDSheet!$A:$I,9,0)</f>
        <v>50</v>
      </c>
      <c r="J79" s="12">
        <f>VLOOKUP(A:A,[2]TDSheet!$A:$F,6,0)</f>
        <v>963</v>
      </c>
      <c r="K79" s="12">
        <f t="shared" si="14"/>
        <v>-27</v>
      </c>
      <c r="L79" s="12">
        <f>VLOOKUP(A:A,[1]TDSheet!$A:$N,14,0)</f>
        <v>200</v>
      </c>
      <c r="M79" s="12">
        <f>VLOOKUP(A:A,[1]TDSheet!$A:$W,23,0)</f>
        <v>200</v>
      </c>
      <c r="N79" s="12">
        <f>VLOOKUP(A:A,[3]TDSheet!$A:$C,3,0)</f>
        <v>90</v>
      </c>
      <c r="O79" s="12"/>
      <c r="P79" s="12"/>
      <c r="Q79" s="12"/>
      <c r="R79" s="12"/>
      <c r="S79" s="12"/>
      <c r="T79" s="14"/>
      <c r="U79" s="14"/>
      <c r="V79" s="12"/>
      <c r="W79" s="14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>
        <f t="shared" si="15"/>
        <v>40.5</v>
      </c>
      <c r="AL79" s="12"/>
      <c r="AM79" s="12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12.561999999999999</v>
      </c>
      <c r="D80" s="8">
        <v>39.188000000000002</v>
      </c>
      <c r="E80" s="8">
        <v>9.9580000000000002</v>
      </c>
      <c r="F80" s="8">
        <v>41.792000000000002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35</v>
      </c>
      <c r="J80" s="12">
        <f>VLOOKUP(A:A,[2]TDSheet!$A:$F,6,0)</f>
        <v>10.9</v>
      </c>
      <c r="K80" s="12">
        <f t="shared" si="14"/>
        <v>-0.94200000000000017</v>
      </c>
      <c r="L80" s="12">
        <f>VLOOKUP(A:A,[1]TDSheet!$A:$N,14,0)</f>
        <v>0</v>
      </c>
      <c r="M80" s="12">
        <f>VLOOKUP(A:A,[1]TDSheet!$A:$W,23,0)</f>
        <v>0</v>
      </c>
      <c r="N80" s="12">
        <f>VLOOKUP(A:A,[3]TDSheet!$A:$C,3,0)</f>
        <v>0</v>
      </c>
      <c r="O80" s="12"/>
      <c r="P80" s="12"/>
      <c r="Q80" s="12"/>
      <c r="R80" s="12"/>
      <c r="S80" s="12"/>
      <c r="T80" s="14"/>
      <c r="U80" s="14"/>
      <c r="V80" s="12"/>
      <c r="W80" s="14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>
        <f t="shared" si="15"/>
        <v>0</v>
      </c>
      <c r="AL80" s="12"/>
      <c r="AM80" s="12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156</v>
      </c>
      <c r="D81" s="8">
        <v>542</v>
      </c>
      <c r="E81" s="8">
        <v>437</v>
      </c>
      <c r="F81" s="8">
        <v>255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440</v>
      </c>
      <c r="K81" s="12">
        <f t="shared" si="14"/>
        <v>-3</v>
      </c>
      <c r="L81" s="12">
        <f>VLOOKUP(A:A,[1]TDSheet!$A:$N,14,0)</f>
        <v>0</v>
      </c>
      <c r="M81" s="12">
        <f>VLOOKUP(A:A,[1]TDSheet!$A:$W,23,0)</f>
        <v>20</v>
      </c>
      <c r="N81" s="12">
        <f>VLOOKUP(A:A,[3]TDSheet!$A:$C,3,0)</f>
        <v>330</v>
      </c>
      <c r="O81" s="12"/>
      <c r="P81" s="12"/>
      <c r="Q81" s="12"/>
      <c r="R81" s="12"/>
      <c r="S81" s="12"/>
      <c r="T81" s="14"/>
      <c r="U81" s="14"/>
      <c r="V81" s="12"/>
      <c r="W81" s="14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>
        <f t="shared" si="15"/>
        <v>132</v>
      </c>
      <c r="AL81" s="12"/>
      <c r="AM81" s="12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177</v>
      </c>
      <c r="D82" s="8">
        <v>567</v>
      </c>
      <c r="E82" s="8">
        <v>439</v>
      </c>
      <c r="F82" s="8">
        <v>295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446</v>
      </c>
      <c r="K82" s="12">
        <f t="shared" si="14"/>
        <v>-7</v>
      </c>
      <c r="L82" s="12">
        <f>VLOOKUP(A:A,[1]TDSheet!$A:$N,14,0)</f>
        <v>0</v>
      </c>
      <c r="M82" s="12">
        <f>VLOOKUP(A:A,[1]TDSheet!$A:$W,23,0)</f>
        <v>0</v>
      </c>
      <c r="N82" s="12">
        <f>VLOOKUP(A:A,[3]TDSheet!$A:$C,3,0)</f>
        <v>192</v>
      </c>
      <c r="O82" s="12"/>
      <c r="P82" s="12"/>
      <c r="Q82" s="12"/>
      <c r="R82" s="12"/>
      <c r="S82" s="12"/>
      <c r="T82" s="14"/>
      <c r="U82" s="14"/>
      <c r="V82" s="12"/>
      <c r="W82" s="14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>
        <f t="shared" si="15"/>
        <v>76.800000000000011</v>
      </c>
      <c r="AL82" s="12"/>
      <c r="AM82" s="12"/>
    </row>
    <row r="83" spans="1:39" s="1" customFormat="1" ht="11.1" customHeight="1" outlineLevel="1" x14ac:dyDescent="0.2">
      <c r="A83" s="7" t="s">
        <v>86</v>
      </c>
      <c r="B83" s="7" t="s">
        <v>8</v>
      </c>
      <c r="C83" s="8">
        <v>995.81500000000005</v>
      </c>
      <c r="D83" s="8">
        <v>1693.575</v>
      </c>
      <c r="E83" s="8">
        <v>1672.317</v>
      </c>
      <c r="F83" s="8">
        <v>994.12099999999998</v>
      </c>
      <c r="G83" s="1" t="str">
        <f>VLOOKUP(A:A,[1]TDSheet!$A:$G,7,0)</f>
        <v>н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1615.778</v>
      </c>
      <c r="K83" s="12">
        <f t="shared" si="14"/>
        <v>56.538999999999987</v>
      </c>
      <c r="L83" s="12">
        <f>VLOOKUP(A:A,[1]TDSheet!$A:$N,14,0)</f>
        <v>250</v>
      </c>
      <c r="M83" s="12">
        <f>VLOOKUP(A:A,[1]TDSheet!$A:$W,23,0)</f>
        <v>200</v>
      </c>
      <c r="N83" s="12">
        <f>VLOOKUP(A:A,[3]TDSheet!$A:$C,3,0)</f>
        <v>86</v>
      </c>
      <c r="O83" s="12"/>
      <c r="P83" s="12"/>
      <c r="Q83" s="12"/>
      <c r="R83" s="12"/>
      <c r="S83" s="12"/>
      <c r="T83" s="14"/>
      <c r="U83" s="14"/>
      <c r="V83" s="12"/>
      <c r="W83" s="14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>
        <f t="shared" si="15"/>
        <v>86</v>
      </c>
      <c r="AL83" s="12"/>
      <c r="AM83" s="12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6.83</v>
      </c>
      <c r="D84" s="8">
        <v>31.756</v>
      </c>
      <c r="E84" s="8">
        <v>10.813000000000001</v>
      </c>
      <c r="F84" s="8">
        <v>27.773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10.901</v>
      </c>
      <c r="K84" s="12">
        <f t="shared" si="14"/>
        <v>-8.799999999999919E-2</v>
      </c>
      <c r="L84" s="12">
        <f>VLOOKUP(A:A,[1]TDSheet!$A:$N,14,0)</f>
        <v>0</v>
      </c>
      <c r="M84" s="12">
        <f>VLOOKUP(A:A,[1]TDSheet!$A:$W,23,0)</f>
        <v>0</v>
      </c>
      <c r="N84" s="12">
        <f>VLOOKUP(A:A,[3]TDSheet!$A:$C,3,0)</f>
        <v>0</v>
      </c>
      <c r="O84" s="12"/>
      <c r="P84" s="12"/>
      <c r="Q84" s="12"/>
      <c r="R84" s="12"/>
      <c r="S84" s="12"/>
      <c r="T84" s="14"/>
      <c r="U84" s="14"/>
      <c r="V84" s="12"/>
      <c r="W84" s="14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>
        <f t="shared" si="15"/>
        <v>0</v>
      </c>
      <c r="AL84" s="12"/>
      <c r="AM84" s="12"/>
    </row>
    <row r="85" spans="1:39" s="1" customFormat="1" ht="11.1" customHeight="1" outlineLevel="1" x14ac:dyDescent="0.2">
      <c r="A85" s="7" t="s">
        <v>88</v>
      </c>
      <c r="B85" s="7" t="s">
        <v>14</v>
      </c>
      <c r="C85" s="8">
        <v>681</v>
      </c>
      <c r="D85" s="8">
        <v>516</v>
      </c>
      <c r="E85" s="8">
        <v>321</v>
      </c>
      <c r="F85" s="8">
        <v>867</v>
      </c>
      <c r="G85" s="1">
        <f>VLOOKUP(A:A,[1]TDSheet!$A:$G,7,0)</f>
        <v>0</v>
      </c>
      <c r="H85" s="1">
        <f>VLOOKUP(A:A,[1]TDSheet!$A:$H,8,0)</f>
        <v>0.1</v>
      </c>
      <c r="I85" s="1">
        <f>VLOOKUP(A:A,[1]TDSheet!$A:$I,9,0)</f>
        <v>730</v>
      </c>
      <c r="J85" s="12">
        <f>VLOOKUP(A:A,[2]TDSheet!$A:$F,6,0)</f>
        <v>330</v>
      </c>
      <c r="K85" s="12">
        <f t="shared" si="14"/>
        <v>-9</v>
      </c>
      <c r="L85" s="12">
        <f>VLOOKUP(A:A,[1]TDSheet!$A:$N,14,0)</f>
        <v>0</v>
      </c>
      <c r="M85" s="12">
        <f>VLOOKUP(A:A,[1]TDSheet!$A:$W,23,0)</f>
        <v>0</v>
      </c>
      <c r="N85" s="12">
        <f>VLOOKUP(A:A,[3]TDSheet!$A:$C,3,0)</f>
        <v>24</v>
      </c>
      <c r="O85" s="12"/>
      <c r="P85" s="12"/>
      <c r="Q85" s="12"/>
      <c r="R85" s="12"/>
      <c r="S85" s="12"/>
      <c r="T85" s="14"/>
      <c r="U85" s="14"/>
      <c r="V85" s="12"/>
      <c r="W85" s="14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>
        <f t="shared" si="15"/>
        <v>2.4000000000000004</v>
      </c>
      <c r="AL85" s="12"/>
      <c r="AM85" s="12"/>
    </row>
    <row r="86" spans="1:39" s="1" customFormat="1" ht="11.1" customHeight="1" outlineLevel="1" x14ac:dyDescent="0.2">
      <c r="A86" s="7" t="s">
        <v>89</v>
      </c>
      <c r="B86" s="7" t="s">
        <v>8</v>
      </c>
      <c r="C86" s="8">
        <v>29.381</v>
      </c>
      <c r="D86" s="8">
        <v>197.14</v>
      </c>
      <c r="E86" s="8">
        <v>129.83699999999999</v>
      </c>
      <c r="F86" s="8">
        <v>95.366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50</v>
      </c>
      <c r="J86" s="12">
        <f>VLOOKUP(A:A,[2]TDSheet!$A:$F,6,0)</f>
        <v>129.05199999999999</v>
      </c>
      <c r="K86" s="12">
        <f t="shared" si="14"/>
        <v>0.78499999999999659</v>
      </c>
      <c r="L86" s="12">
        <f>VLOOKUP(A:A,[1]TDSheet!$A:$N,14,0)</f>
        <v>0</v>
      </c>
      <c r="M86" s="12">
        <f>VLOOKUP(A:A,[1]TDSheet!$A:$W,23,0)</f>
        <v>0</v>
      </c>
      <c r="N86" s="12">
        <f>VLOOKUP(A:A,[3]TDSheet!$A:$C,3,0)</f>
        <v>30</v>
      </c>
      <c r="O86" s="12"/>
      <c r="P86" s="12"/>
      <c r="Q86" s="12"/>
      <c r="R86" s="12"/>
      <c r="S86" s="12"/>
      <c r="T86" s="14"/>
      <c r="U86" s="14"/>
      <c r="V86" s="12"/>
      <c r="W86" s="14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>
        <f t="shared" si="15"/>
        <v>30</v>
      </c>
      <c r="AL86" s="12"/>
      <c r="AM86" s="12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1616</v>
      </c>
      <c r="D87" s="8">
        <v>18750</v>
      </c>
      <c r="E87" s="8">
        <v>3177</v>
      </c>
      <c r="F87" s="8">
        <v>2010</v>
      </c>
      <c r="G87" s="1">
        <f>VLOOKUP(A:A,[1]TDSheet!$A:$G,7,0)</f>
        <v>0</v>
      </c>
      <c r="H87" s="1">
        <f>VLOOKUP(A:A,[1]TDSheet!$A:$H,8,0)</f>
        <v>0.4</v>
      </c>
      <c r="I87" s="1">
        <f>VLOOKUP(A:A,[1]TDSheet!$A:$I,9,0)</f>
        <v>40</v>
      </c>
      <c r="J87" s="12">
        <f>VLOOKUP(A:A,[2]TDSheet!$A:$F,6,0)</f>
        <v>3135</v>
      </c>
      <c r="K87" s="12">
        <f t="shared" si="14"/>
        <v>42</v>
      </c>
      <c r="L87" s="12">
        <f>VLOOKUP(A:A,[1]TDSheet!$A:$N,14,0)</f>
        <v>600</v>
      </c>
      <c r="M87" s="12">
        <f>VLOOKUP(A:A,[1]TDSheet!$A:$W,23,0)</f>
        <v>400</v>
      </c>
      <c r="N87" s="12">
        <f>VLOOKUP(A:A,[3]TDSheet!$A:$C,3,0)</f>
        <v>460</v>
      </c>
      <c r="O87" s="12"/>
      <c r="P87" s="12"/>
      <c r="Q87" s="12"/>
      <c r="R87" s="12"/>
      <c r="S87" s="12"/>
      <c r="T87" s="14"/>
      <c r="U87" s="14"/>
      <c r="V87" s="12"/>
      <c r="W87" s="14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>
        <f t="shared" si="15"/>
        <v>184</v>
      </c>
      <c r="AL87" s="12"/>
      <c r="AM87" s="12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467</v>
      </c>
      <c r="D88" s="8">
        <v>12268</v>
      </c>
      <c r="E88" s="8">
        <v>2124</v>
      </c>
      <c r="F88" s="8">
        <v>1061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2">
        <f>VLOOKUP(A:A,[2]TDSheet!$A:$F,6,0)</f>
        <v>2104</v>
      </c>
      <c r="K88" s="12">
        <f t="shared" si="14"/>
        <v>20</v>
      </c>
      <c r="L88" s="12">
        <f>VLOOKUP(A:A,[1]TDSheet!$A:$N,14,0)</f>
        <v>500</v>
      </c>
      <c r="M88" s="12">
        <f>VLOOKUP(A:A,[1]TDSheet!$A:$W,23,0)</f>
        <v>400</v>
      </c>
      <c r="N88" s="12">
        <f>VLOOKUP(A:A,[3]TDSheet!$A:$C,3,0)</f>
        <v>430</v>
      </c>
      <c r="O88" s="12"/>
      <c r="P88" s="12"/>
      <c r="Q88" s="12"/>
      <c r="R88" s="12"/>
      <c r="S88" s="12"/>
      <c r="T88" s="14"/>
      <c r="U88" s="14"/>
      <c r="V88" s="12"/>
      <c r="W88" s="14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>
        <f t="shared" si="15"/>
        <v>172</v>
      </c>
      <c r="AL88" s="12"/>
      <c r="AM88" s="12"/>
    </row>
    <row r="89" spans="1:39" s="1" customFormat="1" ht="21.95" customHeight="1" outlineLevel="1" x14ac:dyDescent="0.2">
      <c r="A89" s="7" t="s">
        <v>92</v>
      </c>
      <c r="B89" s="7" t="s">
        <v>8</v>
      </c>
      <c r="C89" s="8">
        <v>232.11600000000001</v>
      </c>
      <c r="D89" s="8">
        <v>618.37900000000002</v>
      </c>
      <c r="E89" s="8">
        <v>558.43499999999995</v>
      </c>
      <c r="F89" s="8">
        <v>275.613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560.08399999999995</v>
      </c>
      <c r="K89" s="12">
        <f t="shared" si="14"/>
        <v>-1.6490000000000009</v>
      </c>
      <c r="L89" s="12">
        <f>VLOOKUP(A:A,[1]TDSheet!$A:$N,14,0)</f>
        <v>100</v>
      </c>
      <c r="M89" s="12">
        <f>VLOOKUP(A:A,[1]TDSheet!$A:$W,23,0)</f>
        <v>100</v>
      </c>
      <c r="N89" s="12">
        <f>VLOOKUP(A:A,[3]TDSheet!$A:$C,3,0)</f>
        <v>110</v>
      </c>
      <c r="O89" s="12"/>
      <c r="P89" s="12"/>
      <c r="Q89" s="12"/>
      <c r="R89" s="12"/>
      <c r="S89" s="12"/>
      <c r="T89" s="14"/>
      <c r="U89" s="14"/>
      <c r="V89" s="12"/>
      <c r="W89" s="14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>
        <f t="shared" si="15"/>
        <v>110</v>
      </c>
      <c r="AL89" s="12"/>
      <c r="AM89" s="12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265.327</v>
      </c>
      <c r="D90" s="8">
        <v>443.19900000000001</v>
      </c>
      <c r="E90" s="8">
        <v>458.536</v>
      </c>
      <c r="F90" s="8">
        <v>239.411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2">
        <f>VLOOKUP(A:A,[2]TDSheet!$A:$F,6,0)</f>
        <v>460.68799999999999</v>
      </c>
      <c r="K90" s="12">
        <f t="shared" si="14"/>
        <v>-2.1519999999999868</v>
      </c>
      <c r="L90" s="12">
        <f>VLOOKUP(A:A,[1]TDSheet!$A:$N,14,0)</f>
        <v>80</v>
      </c>
      <c r="M90" s="12">
        <f>VLOOKUP(A:A,[1]TDSheet!$A:$W,23,0)</f>
        <v>100</v>
      </c>
      <c r="N90" s="12">
        <f>VLOOKUP(A:A,[3]TDSheet!$A:$C,3,0)</f>
        <v>130</v>
      </c>
      <c r="O90" s="12"/>
      <c r="P90" s="12"/>
      <c r="Q90" s="12"/>
      <c r="R90" s="12"/>
      <c r="S90" s="12"/>
      <c r="T90" s="14"/>
      <c r="U90" s="14"/>
      <c r="V90" s="12"/>
      <c r="W90" s="14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>
        <f t="shared" si="15"/>
        <v>130</v>
      </c>
      <c r="AL90" s="12"/>
      <c r="AM90" s="12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451.541</v>
      </c>
      <c r="D91" s="8">
        <v>884.20299999999997</v>
      </c>
      <c r="E91" s="8">
        <v>822.947</v>
      </c>
      <c r="F91" s="8">
        <v>498.89600000000002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2">
        <f>VLOOKUP(A:A,[2]TDSheet!$A:$F,6,0)</f>
        <v>820.68100000000004</v>
      </c>
      <c r="K91" s="12">
        <f t="shared" si="14"/>
        <v>2.2659999999999627</v>
      </c>
      <c r="L91" s="12">
        <f>VLOOKUP(A:A,[1]TDSheet!$A:$N,14,0)</f>
        <v>220</v>
      </c>
      <c r="M91" s="12">
        <f>VLOOKUP(A:A,[1]TDSheet!$A:$W,23,0)</f>
        <v>100</v>
      </c>
      <c r="N91" s="12">
        <f>VLOOKUP(A:A,[3]TDSheet!$A:$C,3,0)</f>
        <v>160</v>
      </c>
      <c r="O91" s="12"/>
      <c r="P91" s="12"/>
      <c r="Q91" s="12"/>
      <c r="R91" s="12"/>
      <c r="S91" s="12"/>
      <c r="T91" s="14"/>
      <c r="U91" s="14"/>
      <c r="V91" s="12"/>
      <c r="W91" s="14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>
        <f t="shared" si="15"/>
        <v>160</v>
      </c>
      <c r="AL91" s="12"/>
      <c r="AM91" s="12"/>
    </row>
    <row r="92" spans="1:39" s="1" customFormat="1" ht="11.1" customHeight="1" outlineLevel="1" x14ac:dyDescent="0.2">
      <c r="A92" s="7" t="s">
        <v>95</v>
      </c>
      <c r="B92" s="7" t="s">
        <v>8</v>
      </c>
      <c r="C92" s="8">
        <v>304.17</v>
      </c>
      <c r="D92" s="8">
        <v>772.56100000000004</v>
      </c>
      <c r="E92" s="8">
        <v>669.2</v>
      </c>
      <c r="F92" s="8">
        <v>387.74799999999999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2">
        <f>VLOOKUP(A:A,[2]TDSheet!$A:$F,6,0)</f>
        <v>677.11400000000003</v>
      </c>
      <c r="K92" s="12">
        <f t="shared" si="14"/>
        <v>-7.9139999999999873</v>
      </c>
      <c r="L92" s="12">
        <f>VLOOKUP(A:A,[1]TDSheet!$A:$N,14,0)</f>
        <v>80</v>
      </c>
      <c r="M92" s="12">
        <f>VLOOKUP(A:A,[1]TDSheet!$A:$W,23,0)</f>
        <v>100</v>
      </c>
      <c r="N92" s="12">
        <f>VLOOKUP(A:A,[3]TDSheet!$A:$C,3,0)</f>
        <v>120</v>
      </c>
      <c r="O92" s="12"/>
      <c r="P92" s="12"/>
      <c r="Q92" s="12"/>
      <c r="R92" s="12"/>
      <c r="S92" s="12"/>
      <c r="T92" s="14"/>
      <c r="U92" s="14"/>
      <c r="V92" s="12"/>
      <c r="W92" s="14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>
        <f t="shared" si="15"/>
        <v>120</v>
      </c>
      <c r="AL92" s="12"/>
      <c r="AM92" s="12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22</v>
      </c>
      <c r="D93" s="8">
        <v>302</v>
      </c>
      <c r="E93" s="8">
        <v>179</v>
      </c>
      <c r="F93" s="8">
        <v>38</v>
      </c>
      <c r="G93" s="1">
        <f>VLOOKUP(A:A,[1]TDSheet!$A:$G,7,0)</f>
        <v>0</v>
      </c>
      <c r="H93" s="1">
        <f>VLOOKUP(A:A,[1]TDSheet!$A:$H,8,0)</f>
        <v>0.4</v>
      </c>
      <c r="I93" s="1">
        <f>VLOOKUP(A:A,[1]TDSheet!$A:$I,9,0)</f>
        <v>40</v>
      </c>
      <c r="J93" s="12">
        <f>VLOOKUP(A:A,[2]TDSheet!$A:$F,6,0)</f>
        <v>186</v>
      </c>
      <c r="K93" s="12">
        <f t="shared" si="14"/>
        <v>-7</v>
      </c>
      <c r="L93" s="12">
        <f>VLOOKUP(A:A,[1]TDSheet!$A:$N,14,0)</f>
        <v>0</v>
      </c>
      <c r="M93" s="12">
        <f>VLOOKUP(A:A,[1]TDSheet!$A:$W,23,0)</f>
        <v>0</v>
      </c>
      <c r="N93" s="12">
        <f>VLOOKUP(A:A,[3]TDSheet!$A:$C,3,0)</f>
        <v>0</v>
      </c>
      <c r="O93" s="12"/>
      <c r="P93" s="12"/>
      <c r="Q93" s="12"/>
      <c r="R93" s="12"/>
      <c r="S93" s="12"/>
      <c r="T93" s="14"/>
      <c r="U93" s="14"/>
      <c r="V93" s="12"/>
      <c r="W93" s="14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>
        <f t="shared" si="15"/>
        <v>0</v>
      </c>
      <c r="AL93" s="12"/>
      <c r="AM93" s="12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17</v>
      </c>
      <c r="D94" s="8">
        <v>86</v>
      </c>
      <c r="E94" s="8">
        <v>77</v>
      </c>
      <c r="F94" s="8">
        <v>24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2">
        <f>VLOOKUP(A:A,[2]TDSheet!$A:$F,6,0)</f>
        <v>84</v>
      </c>
      <c r="K94" s="12">
        <f t="shared" si="14"/>
        <v>-7</v>
      </c>
      <c r="L94" s="12">
        <f>VLOOKUP(A:A,[1]TDSheet!$A:$N,14,0)</f>
        <v>0</v>
      </c>
      <c r="M94" s="12">
        <f>VLOOKUP(A:A,[1]TDSheet!$A:$W,23,0)</f>
        <v>0</v>
      </c>
      <c r="N94" s="12">
        <f>VLOOKUP(A:A,[3]TDSheet!$A:$C,3,0)</f>
        <v>30</v>
      </c>
      <c r="O94" s="12"/>
      <c r="P94" s="12"/>
      <c r="Q94" s="12"/>
      <c r="R94" s="12"/>
      <c r="S94" s="12"/>
      <c r="T94" s="14"/>
      <c r="U94" s="14"/>
      <c r="V94" s="12"/>
      <c r="W94" s="14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>
        <f t="shared" si="15"/>
        <v>18</v>
      </c>
      <c r="AL94" s="12"/>
      <c r="AM94" s="12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3</v>
      </c>
      <c r="D95" s="8">
        <v>30</v>
      </c>
      <c r="E95" s="8">
        <v>30</v>
      </c>
      <c r="F95" s="8"/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46</v>
      </c>
      <c r="K95" s="12">
        <f t="shared" si="14"/>
        <v>-16</v>
      </c>
      <c r="L95" s="12">
        <f>VLOOKUP(A:A,[1]TDSheet!$A:$N,14,0)</f>
        <v>20</v>
      </c>
      <c r="M95" s="12">
        <f>VLOOKUP(A:A,[1]TDSheet!$A:$W,23,0)</f>
        <v>0</v>
      </c>
      <c r="N95" s="12">
        <f>VLOOKUP(A:A,[3]TDSheet!$A:$C,3,0)</f>
        <v>10</v>
      </c>
      <c r="O95" s="12"/>
      <c r="P95" s="12"/>
      <c r="Q95" s="12"/>
      <c r="R95" s="12"/>
      <c r="S95" s="12"/>
      <c r="T95" s="14"/>
      <c r="U95" s="14"/>
      <c r="V95" s="12"/>
      <c r="W95" s="14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>
        <f t="shared" si="15"/>
        <v>6</v>
      </c>
      <c r="AL95" s="12"/>
      <c r="AM95" s="12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28</v>
      </c>
      <c r="D96" s="8">
        <v>100</v>
      </c>
      <c r="E96" s="8">
        <v>93</v>
      </c>
      <c r="F96" s="8">
        <v>31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95</v>
      </c>
      <c r="K96" s="12">
        <f t="shared" si="14"/>
        <v>-2</v>
      </c>
      <c r="L96" s="12">
        <f>VLOOKUP(A:A,[1]TDSheet!$A:$N,14,0)</f>
        <v>20</v>
      </c>
      <c r="M96" s="12">
        <f>VLOOKUP(A:A,[1]TDSheet!$A:$W,23,0)</f>
        <v>0</v>
      </c>
      <c r="N96" s="12">
        <f>VLOOKUP(A:A,[3]TDSheet!$A:$C,3,0)</f>
        <v>20</v>
      </c>
      <c r="O96" s="12"/>
      <c r="P96" s="12"/>
      <c r="Q96" s="12"/>
      <c r="R96" s="12"/>
      <c r="S96" s="12"/>
      <c r="T96" s="14"/>
      <c r="U96" s="14"/>
      <c r="V96" s="12"/>
      <c r="W96" s="14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>
        <f t="shared" si="15"/>
        <v>12</v>
      </c>
      <c r="AL96" s="12"/>
      <c r="AM96" s="12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221.529</v>
      </c>
      <c r="D97" s="8">
        <v>285.911</v>
      </c>
      <c r="E97" s="8">
        <v>262.113</v>
      </c>
      <c r="F97" s="8">
        <v>238.648</v>
      </c>
      <c r="G97" s="1">
        <f>VLOOKUP(A:A,[1]TDSheet!$A:$G,7,0)</f>
        <v>0</v>
      </c>
      <c r="H97" s="1">
        <f>VLOOKUP(A:A,[1]TDSheet!$A:$H,8,0)</f>
        <v>1</v>
      </c>
      <c r="I97" s="1">
        <f>VLOOKUP(A:A,[1]TDSheet!$A:$I,9,0)</f>
        <v>30</v>
      </c>
      <c r="J97" s="12">
        <f>VLOOKUP(A:A,[2]TDSheet!$A:$F,6,0)</f>
        <v>257.07100000000003</v>
      </c>
      <c r="K97" s="12">
        <f t="shared" si="14"/>
        <v>5.0419999999999732</v>
      </c>
      <c r="L97" s="12">
        <f>VLOOKUP(A:A,[1]TDSheet!$A:$N,14,0)</f>
        <v>0</v>
      </c>
      <c r="M97" s="12">
        <f>VLOOKUP(A:A,[1]TDSheet!$A:$W,23,0)</f>
        <v>20</v>
      </c>
      <c r="N97" s="12">
        <f>VLOOKUP(A:A,[3]TDSheet!$A:$C,3,0)</f>
        <v>90</v>
      </c>
      <c r="O97" s="12"/>
      <c r="P97" s="12"/>
      <c r="Q97" s="12"/>
      <c r="R97" s="12"/>
      <c r="S97" s="12"/>
      <c r="T97" s="14"/>
      <c r="U97" s="14"/>
      <c r="V97" s="12"/>
      <c r="W97" s="14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>
        <f t="shared" si="15"/>
        <v>90</v>
      </c>
      <c r="AL97" s="12"/>
      <c r="AM97" s="12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223</v>
      </c>
      <c r="D98" s="8">
        <v>531</v>
      </c>
      <c r="E98" s="8">
        <v>296</v>
      </c>
      <c r="F98" s="8">
        <v>448</v>
      </c>
      <c r="G98" s="1">
        <f>VLOOKUP(A:A,[1]TDSheet!$A:$G,7,0)</f>
        <v>0</v>
      </c>
      <c r="H98" s="1">
        <f>VLOOKUP(A:A,[1]TDSheet!$A:$H,8,0)</f>
        <v>0.13</v>
      </c>
      <c r="I98" s="1">
        <f>VLOOKUP(A:A,[1]TDSheet!$A:$I,9,0)</f>
        <v>150</v>
      </c>
      <c r="J98" s="12">
        <f>VLOOKUP(A:A,[2]TDSheet!$A:$F,6,0)</f>
        <v>298</v>
      </c>
      <c r="K98" s="12">
        <f t="shared" si="14"/>
        <v>-2</v>
      </c>
      <c r="L98" s="12">
        <f>VLOOKUP(A:A,[1]TDSheet!$A:$N,14,0)</f>
        <v>0</v>
      </c>
      <c r="M98" s="12">
        <f>VLOOKUP(A:A,[1]TDSheet!$A:$W,23,0)</f>
        <v>600</v>
      </c>
      <c r="N98" s="12">
        <f>VLOOKUP(A:A,[3]TDSheet!$A:$C,3,0)</f>
        <v>0</v>
      </c>
      <c r="O98" s="12"/>
      <c r="P98" s="12"/>
      <c r="Q98" s="12"/>
      <c r="R98" s="12"/>
      <c r="S98" s="12"/>
      <c r="T98" s="14"/>
      <c r="U98" s="14"/>
      <c r="V98" s="12"/>
      <c r="W98" s="14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>
        <f t="shared" si="15"/>
        <v>0</v>
      </c>
      <c r="AL98" s="12"/>
      <c r="AM98" s="12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28.356999999999999</v>
      </c>
      <c r="D99" s="8">
        <v>77.097999999999999</v>
      </c>
      <c r="E99" s="8">
        <v>45.911000000000001</v>
      </c>
      <c r="F99" s="8">
        <v>58.140999999999998</v>
      </c>
      <c r="G99" s="1">
        <f>VLOOKUP(A:A,[1]TDSheet!$A:$G,7,0)</f>
        <v>0</v>
      </c>
      <c r="H99" s="1">
        <f>VLOOKUP(A:A,[1]TDSheet!$A:$H,8,0)</f>
        <v>1</v>
      </c>
      <c r="I99" s="1">
        <f>VLOOKUP(A:A,[1]TDSheet!$A:$I,9,0)</f>
        <v>50</v>
      </c>
      <c r="J99" s="12">
        <f>VLOOKUP(A:A,[2]TDSheet!$A:$F,6,0)</f>
        <v>45.250999999999998</v>
      </c>
      <c r="K99" s="12">
        <f t="shared" si="14"/>
        <v>0.66000000000000369</v>
      </c>
      <c r="L99" s="12">
        <f>VLOOKUP(A:A,[1]TDSheet!$A:$N,14,0)</f>
        <v>20</v>
      </c>
      <c r="M99" s="12">
        <f>VLOOKUP(A:A,[1]TDSheet!$A:$W,23,0)</f>
        <v>0</v>
      </c>
      <c r="N99" s="12">
        <f>VLOOKUP(A:A,[3]TDSheet!$A:$C,3,0)</f>
        <v>0</v>
      </c>
      <c r="O99" s="12"/>
      <c r="P99" s="12"/>
      <c r="Q99" s="12"/>
      <c r="R99" s="12"/>
      <c r="S99" s="12"/>
      <c r="T99" s="14"/>
      <c r="U99" s="14"/>
      <c r="V99" s="12"/>
      <c r="W99" s="14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>
        <f t="shared" si="15"/>
        <v>0</v>
      </c>
      <c r="AL99" s="12"/>
      <c r="AM99" s="12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130.92400000000001</v>
      </c>
      <c r="D100" s="8">
        <v>337.358</v>
      </c>
      <c r="E100" s="8">
        <v>156.161</v>
      </c>
      <c r="F100" s="8">
        <v>309.44499999999999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2">
        <f>VLOOKUP(A:A,[2]TDSheet!$A:$F,6,0)</f>
        <v>154.095</v>
      </c>
      <c r="K100" s="12">
        <f t="shared" si="14"/>
        <v>2.0660000000000025</v>
      </c>
      <c r="L100" s="12">
        <f>VLOOKUP(A:A,[1]TDSheet!$A:$N,14,0)</f>
        <v>0</v>
      </c>
      <c r="M100" s="12">
        <f>VLOOKUP(A:A,[1]TDSheet!$A:$W,23,0)</f>
        <v>0</v>
      </c>
      <c r="N100" s="12">
        <f>VLOOKUP(A:A,[3]TDSheet!$A:$C,3,0)</f>
        <v>0</v>
      </c>
      <c r="O100" s="12"/>
      <c r="P100" s="12"/>
      <c r="Q100" s="12"/>
      <c r="R100" s="12"/>
      <c r="S100" s="12"/>
      <c r="T100" s="14"/>
      <c r="U100" s="14"/>
      <c r="V100" s="12"/>
      <c r="W100" s="14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>
        <f t="shared" si="15"/>
        <v>0</v>
      </c>
      <c r="AL100" s="12"/>
      <c r="AM100" s="12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65</v>
      </c>
      <c r="D101" s="8">
        <v>264</v>
      </c>
      <c r="E101" s="8">
        <v>179</v>
      </c>
      <c r="F101" s="8">
        <v>136</v>
      </c>
      <c r="G101" s="1">
        <f>VLOOKUP(A:A,[1]TDSheet!$A:$G,7,0)</f>
        <v>0</v>
      </c>
      <c r="H101" s="1">
        <f>VLOOKUP(A:A,[1]TDSheet!$A:$H,8,0)</f>
        <v>0.6</v>
      </c>
      <c r="I101" s="1">
        <f>VLOOKUP(A:A,[1]TDSheet!$A:$I,9,0)</f>
        <v>60</v>
      </c>
      <c r="J101" s="12">
        <f>VLOOKUP(A:A,[2]TDSheet!$A:$F,6,0)</f>
        <v>193</v>
      </c>
      <c r="K101" s="12">
        <f t="shared" si="14"/>
        <v>-14</v>
      </c>
      <c r="L101" s="12">
        <f>VLOOKUP(A:A,[1]TDSheet!$A:$N,14,0)</f>
        <v>40</v>
      </c>
      <c r="M101" s="12">
        <f>VLOOKUP(A:A,[1]TDSheet!$A:$W,23,0)</f>
        <v>30</v>
      </c>
      <c r="N101" s="12">
        <f>VLOOKUP(A:A,[3]TDSheet!$A:$C,3,0)</f>
        <v>50</v>
      </c>
      <c r="O101" s="12"/>
      <c r="P101" s="12"/>
      <c r="Q101" s="12"/>
      <c r="R101" s="12"/>
      <c r="S101" s="12"/>
      <c r="T101" s="14"/>
      <c r="U101" s="14"/>
      <c r="V101" s="12"/>
      <c r="W101" s="14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>
        <f t="shared" si="15"/>
        <v>30</v>
      </c>
      <c r="AL101" s="12"/>
      <c r="AM101" s="12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180</v>
      </c>
      <c r="D102" s="8">
        <v>225</v>
      </c>
      <c r="E102" s="8">
        <v>246</v>
      </c>
      <c r="F102" s="8">
        <v>154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2">
        <f>VLOOKUP(A:A,[2]TDSheet!$A:$F,6,0)</f>
        <v>252</v>
      </c>
      <c r="K102" s="12">
        <f t="shared" si="14"/>
        <v>-6</v>
      </c>
      <c r="L102" s="12">
        <f>VLOOKUP(A:A,[1]TDSheet!$A:$N,14,0)</f>
        <v>0</v>
      </c>
      <c r="M102" s="12">
        <f>VLOOKUP(A:A,[1]TDSheet!$A:$W,23,0)</f>
        <v>40</v>
      </c>
      <c r="N102" s="12">
        <f>VLOOKUP(A:A,[3]TDSheet!$A:$C,3,0)</f>
        <v>60</v>
      </c>
      <c r="O102" s="12"/>
      <c r="P102" s="12"/>
      <c r="Q102" s="12"/>
      <c r="R102" s="12"/>
      <c r="S102" s="12"/>
      <c r="T102" s="14"/>
      <c r="U102" s="14"/>
      <c r="V102" s="12"/>
      <c r="W102" s="14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>
        <f t="shared" si="15"/>
        <v>36</v>
      </c>
      <c r="AL102" s="12"/>
      <c r="AM102" s="12"/>
    </row>
    <row r="103" spans="1:39" s="1" customFormat="1" ht="21.95" customHeight="1" outlineLevel="1" x14ac:dyDescent="0.2">
      <c r="A103" s="7" t="s">
        <v>106</v>
      </c>
      <c r="B103" s="7" t="s">
        <v>14</v>
      </c>
      <c r="C103" s="8">
        <v>33</v>
      </c>
      <c r="D103" s="8">
        <v>586</v>
      </c>
      <c r="E103" s="8">
        <v>287</v>
      </c>
      <c r="F103" s="8">
        <v>268</v>
      </c>
      <c r="G103" s="1">
        <f>VLOOKUP(A:A,[1]TDSheet!$A:$G,7,0)</f>
        <v>0</v>
      </c>
      <c r="H103" s="1">
        <f>VLOOKUP(A:A,[1]TDSheet!$A:$H,8,0)</f>
        <v>0.13</v>
      </c>
      <c r="I103" s="1">
        <f>VLOOKUP(A:A,[1]TDSheet!$A:$I,9,0)</f>
        <v>150</v>
      </c>
      <c r="J103" s="12">
        <f>VLOOKUP(A:A,[2]TDSheet!$A:$F,6,0)</f>
        <v>344</v>
      </c>
      <c r="K103" s="12">
        <f t="shared" si="14"/>
        <v>-57</v>
      </c>
      <c r="L103" s="12">
        <f>VLOOKUP(A:A,[1]TDSheet!$A:$N,14,0)</f>
        <v>200</v>
      </c>
      <c r="M103" s="12">
        <f>VLOOKUP(A:A,[1]TDSheet!$A:$W,23,0)</f>
        <v>400</v>
      </c>
      <c r="N103" s="12">
        <f>VLOOKUP(A:A,[3]TDSheet!$A:$C,3,0)</f>
        <v>20</v>
      </c>
      <c r="O103" s="12"/>
      <c r="P103" s="12"/>
      <c r="Q103" s="12"/>
      <c r="R103" s="12"/>
      <c r="S103" s="12"/>
      <c r="T103" s="14"/>
      <c r="U103" s="14"/>
      <c r="V103" s="12"/>
      <c r="W103" s="14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>
        <f t="shared" si="15"/>
        <v>2.6</v>
      </c>
      <c r="AL103" s="12"/>
      <c r="AM103" s="12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1439</v>
      </c>
      <c r="D104" s="8">
        <v>2432</v>
      </c>
      <c r="E104" s="8">
        <v>2085</v>
      </c>
      <c r="F104" s="8">
        <v>1734</v>
      </c>
      <c r="G104" s="1">
        <f>VLOOKUP(A:A,[1]TDSheet!$A:$G,7,0)</f>
        <v>0</v>
      </c>
      <c r="H104" s="1">
        <f>VLOOKUP(A:A,[1]TDSheet!$A:$H,8,0)</f>
        <v>0.28000000000000003</v>
      </c>
      <c r="I104" s="1">
        <f>VLOOKUP(A:A,[1]TDSheet!$A:$I,9,0)</f>
        <v>35</v>
      </c>
      <c r="J104" s="12">
        <f>VLOOKUP(A:A,[2]TDSheet!$A:$F,6,0)</f>
        <v>2123</v>
      </c>
      <c r="K104" s="12">
        <f t="shared" si="14"/>
        <v>-38</v>
      </c>
      <c r="L104" s="12">
        <f>VLOOKUP(A:A,[1]TDSheet!$A:$N,14,0)</f>
        <v>0</v>
      </c>
      <c r="M104" s="12">
        <f>VLOOKUP(A:A,[1]TDSheet!$A:$W,23,0)</f>
        <v>200</v>
      </c>
      <c r="N104" s="12">
        <f>VLOOKUP(A:A,[3]TDSheet!$A:$C,3,0)</f>
        <v>340</v>
      </c>
      <c r="O104" s="12"/>
      <c r="P104" s="12"/>
      <c r="Q104" s="12"/>
      <c r="R104" s="12"/>
      <c r="S104" s="12"/>
      <c r="T104" s="14"/>
      <c r="U104" s="14"/>
      <c r="V104" s="12"/>
      <c r="W104" s="14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>
        <f t="shared" si="15"/>
        <v>95.2</v>
      </c>
      <c r="AL104" s="12"/>
      <c r="AM104" s="12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498</v>
      </c>
      <c r="D105" s="8">
        <v>869</v>
      </c>
      <c r="E105" s="8">
        <v>785</v>
      </c>
      <c r="F105" s="8">
        <v>564</v>
      </c>
      <c r="G105" s="1">
        <f>VLOOKUP(A:A,[1]TDSheet!$A:$G,7,0)</f>
        <v>0</v>
      </c>
      <c r="H105" s="1">
        <f>VLOOKUP(A:A,[1]TDSheet!$A:$H,8,0)</f>
        <v>0.4</v>
      </c>
      <c r="I105" s="1">
        <f>VLOOKUP(A:A,[1]TDSheet!$A:$I,9,0)</f>
        <v>90</v>
      </c>
      <c r="J105" s="12">
        <f>VLOOKUP(A:A,[2]TDSheet!$A:$F,6,0)</f>
        <v>802</v>
      </c>
      <c r="K105" s="12">
        <f t="shared" si="14"/>
        <v>-17</v>
      </c>
      <c r="L105" s="12">
        <f>VLOOKUP(A:A,[1]TDSheet!$A:$N,14,0)</f>
        <v>0</v>
      </c>
      <c r="M105" s="12">
        <f>VLOOKUP(A:A,[1]TDSheet!$A:$W,23,0)</f>
        <v>100</v>
      </c>
      <c r="N105" s="12">
        <f>VLOOKUP(A:A,[3]TDSheet!$A:$C,3,0)</f>
        <v>90</v>
      </c>
      <c r="O105" s="12"/>
      <c r="P105" s="12"/>
      <c r="Q105" s="12"/>
      <c r="R105" s="12"/>
      <c r="S105" s="12"/>
      <c r="T105" s="14"/>
      <c r="U105" s="14"/>
      <c r="V105" s="12"/>
      <c r="W105" s="14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>
        <f t="shared" si="15"/>
        <v>36</v>
      </c>
      <c r="AL105" s="12"/>
      <c r="AM105" s="12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419</v>
      </c>
      <c r="D106" s="8">
        <v>878</v>
      </c>
      <c r="E106" s="8">
        <v>650</v>
      </c>
      <c r="F106" s="8">
        <v>630</v>
      </c>
      <c r="G106" s="1">
        <f>VLOOKUP(A:A,[1]TDSheet!$A:$G,7,0)</f>
        <v>0</v>
      </c>
      <c r="H106" s="1">
        <f>VLOOKUP(A:A,[1]TDSheet!$A:$H,8,0)</f>
        <v>0.33</v>
      </c>
      <c r="I106" s="1">
        <f>VLOOKUP(A:A,[1]TDSheet!$A:$I,9,0)</f>
        <v>60</v>
      </c>
      <c r="J106" s="12">
        <f>VLOOKUP(A:A,[2]TDSheet!$A:$F,6,0)</f>
        <v>666</v>
      </c>
      <c r="K106" s="12">
        <f t="shared" si="14"/>
        <v>-16</v>
      </c>
      <c r="L106" s="12">
        <f>VLOOKUP(A:A,[1]TDSheet!$A:$N,14,0)</f>
        <v>0</v>
      </c>
      <c r="M106" s="12">
        <f>VLOOKUP(A:A,[1]TDSheet!$A:$W,23,0)</f>
        <v>0</v>
      </c>
      <c r="N106" s="12">
        <f>VLOOKUP(A:A,[3]TDSheet!$A:$C,3,0)</f>
        <v>198</v>
      </c>
      <c r="O106" s="12"/>
      <c r="P106" s="12"/>
      <c r="Q106" s="12"/>
      <c r="R106" s="12"/>
      <c r="S106" s="12"/>
      <c r="T106" s="14"/>
      <c r="U106" s="14"/>
      <c r="V106" s="12"/>
      <c r="W106" s="14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>
        <f t="shared" si="15"/>
        <v>65.34</v>
      </c>
      <c r="AL106" s="12"/>
      <c r="AM106" s="12"/>
    </row>
    <row r="107" spans="1:39" s="1" customFormat="1" ht="21.95" customHeight="1" outlineLevel="1" x14ac:dyDescent="0.2">
      <c r="A107" s="7" t="s">
        <v>110</v>
      </c>
      <c r="B107" s="7" t="s">
        <v>14</v>
      </c>
      <c r="C107" s="8">
        <v>401</v>
      </c>
      <c r="D107" s="8">
        <v>245</v>
      </c>
      <c r="E107" s="8">
        <v>299</v>
      </c>
      <c r="F107" s="8">
        <v>335</v>
      </c>
      <c r="G107" s="1">
        <f>VLOOKUP(A:A,[1]TDSheet!$A:$G,7,0)</f>
        <v>0</v>
      </c>
      <c r="H107" s="1">
        <f>VLOOKUP(A:A,[1]TDSheet!$A:$H,8,0)</f>
        <v>0.35</v>
      </c>
      <c r="I107" s="1" t="e">
        <f>VLOOKUP(A:A,[1]TDSheet!$A:$I,9,0)</f>
        <v>#N/A</v>
      </c>
      <c r="J107" s="12">
        <f>VLOOKUP(A:A,[2]TDSheet!$A:$F,6,0)</f>
        <v>311</v>
      </c>
      <c r="K107" s="12">
        <f t="shared" si="14"/>
        <v>-12</v>
      </c>
      <c r="L107" s="12">
        <f>VLOOKUP(A:A,[1]TDSheet!$A:$N,14,0)</f>
        <v>0</v>
      </c>
      <c r="M107" s="12">
        <f>VLOOKUP(A:A,[1]TDSheet!$A:$W,23,0)</f>
        <v>0</v>
      </c>
      <c r="N107" s="12">
        <v>0</v>
      </c>
      <c r="O107" s="12"/>
      <c r="P107" s="12"/>
      <c r="Q107" s="12"/>
      <c r="R107" s="12"/>
      <c r="S107" s="12"/>
      <c r="T107" s="14"/>
      <c r="U107" s="14"/>
      <c r="V107" s="12"/>
      <c r="W107" s="14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>
        <f t="shared" si="15"/>
        <v>0</v>
      </c>
      <c r="AL107" s="12"/>
      <c r="AM107" s="12"/>
    </row>
    <row r="108" spans="1:39" s="1" customFormat="1" ht="11.1" customHeight="1" outlineLevel="1" x14ac:dyDescent="0.2">
      <c r="A108" s="7" t="s">
        <v>114</v>
      </c>
      <c r="B108" s="7" t="s">
        <v>14</v>
      </c>
      <c r="C108" s="8"/>
      <c r="D108" s="8">
        <v>4014</v>
      </c>
      <c r="E108" s="8">
        <v>1262</v>
      </c>
      <c r="F108" s="8">
        <v>2752</v>
      </c>
      <c r="G108" s="1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2">
        <f>VLOOKUP(A:A,[2]TDSheet!$A:$F,6,0)</f>
        <v>1267</v>
      </c>
      <c r="K108" s="12">
        <f t="shared" si="14"/>
        <v>-5</v>
      </c>
      <c r="L108" s="12">
        <f>VLOOKUP(A:A,[1]TDSheet!$A:$N,14,0)</f>
        <v>0</v>
      </c>
      <c r="M108" s="12">
        <f>VLOOKUP(A:A,[1]TDSheet!$A:$W,23,0)</f>
        <v>0</v>
      </c>
      <c r="N108" s="12">
        <v>0</v>
      </c>
      <c r="O108" s="12"/>
      <c r="P108" s="12"/>
      <c r="Q108" s="12"/>
      <c r="R108" s="12"/>
      <c r="S108" s="12"/>
      <c r="T108" s="14"/>
      <c r="U108" s="14"/>
      <c r="V108" s="12"/>
      <c r="W108" s="14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>
        <f t="shared" si="15"/>
        <v>0</v>
      </c>
      <c r="AL108" s="12"/>
      <c r="AM108" s="12"/>
    </row>
    <row r="109" spans="1:39" s="1" customFormat="1" ht="11.1" customHeight="1" outlineLevel="1" x14ac:dyDescent="0.2">
      <c r="A109" s="7" t="s">
        <v>115</v>
      </c>
      <c r="B109" s="7" t="s">
        <v>14</v>
      </c>
      <c r="C109" s="8">
        <v>-665</v>
      </c>
      <c r="D109" s="8">
        <v>33</v>
      </c>
      <c r="E109" s="8">
        <v>923</v>
      </c>
      <c r="F109" s="8">
        <v>-1580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2">
        <f>VLOOKUP(A:A,[2]TDSheet!$A:$F,6,0)</f>
        <v>948</v>
      </c>
      <c r="K109" s="12">
        <f t="shared" si="14"/>
        <v>-25</v>
      </c>
      <c r="L109" s="12">
        <f>VLOOKUP(A:A,[1]TDSheet!$A:$N,14,0)</f>
        <v>0</v>
      </c>
      <c r="M109" s="12">
        <f>VLOOKUP(A:A,[1]TDSheet!$A:$W,23,0)</f>
        <v>0</v>
      </c>
      <c r="N109" s="12">
        <v>0</v>
      </c>
      <c r="O109" s="12"/>
      <c r="P109" s="12"/>
      <c r="Q109" s="12"/>
      <c r="R109" s="12"/>
      <c r="S109" s="12"/>
      <c r="T109" s="14"/>
      <c r="U109" s="14"/>
      <c r="V109" s="12"/>
      <c r="W109" s="14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>
        <f t="shared" si="15"/>
        <v>0</v>
      </c>
      <c r="AL109" s="12"/>
      <c r="AM109" s="12"/>
    </row>
    <row r="110" spans="1:39" s="1" customFormat="1" ht="11.1" customHeight="1" outlineLevel="1" x14ac:dyDescent="0.2">
      <c r="A110" s="7" t="s">
        <v>111</v>
      </c>
      <c r="B110" s="7" t="s">
        <v>8</v>
      </c>
      <c r="C110" s="8">
        <v>-269.54399999999998</v>
      </c>
      <c r="D110" s="8">
        <v>12.929</v>
      </c>
      <c r="E110" s="8">
        <v>321.31799999999998</v>
      </c>
      <c r="F110" s="8">
        <v>-590.86199999999997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307.964</v>
      </c>
      <c r="K110" s="12">
        <f t="shared" si="14"/>
        <v>13.353999999999985</v>
      </c>
      <c r="L110" s="12">
        <f>VLOOKUP(A:A,[1]TDSheet!$A:$N,14,0)</f>
        <v>0</v>
      </c>
      <c r="M110" s="12">
        <f>VLOOKUP(A:A,[1]TDSheet!$A:$W,23,0)</f>
        <v>0</v>
      </c>
      <c r="N110" s="12">
        <v>0</v>
      </c>
      <c r="O110" s="12"/>
      <c r="P110" s="12"/>
      <c r="Q110" s="12"/>
      <c r="R110" s="12"/>
      <c r="S110" s="12"/>
      <c r="T110" s="14"/>
      <c r="U110" s="14"/>
      <c r="V110" s="12"/>
      <c r="W110" s="14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>
        <f t="shared" si="15"/>
        <v>0</v>
      </c>
      <c r="AL110" s="12"/>
      <c r="AM110" s="12"/>
    </row>
    <row r="111" spans="1:39" s="1" customFormat="1" ht="21.95" customHeight="1" outlineLevel="1" x14ac:dyDescent="0.2">
      <c r="A111" s="7" t="s">
        <v>112</v>
      </c>
      <c r="B111" s="7" t="s">
        <v>8</v>
      </c>
      <c r="C111" s="8">
        <v>-164.55</v>
      </c>
      <c r="D111" s="8">
        <v>3.6139999999999999</v>
      </c>
      <c r="E111" s="8">
        <v>180.148</v>
      </c>
      <c r="F111" s="8">
        <v>-344.69799999999998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179.53899999999999</v>
      </c>
      <c r="K111" s="12">
        <f t="shared" si="14"/>
        <v>0.60900000000000887</v>
      </c>
      <c r="L111" s="12">
        <f>VLOOKUP(A:A,[1]TDSheet!$A:$N,14,0)</f>
        <v>0</v>
      </c>
      <c r="M111" s="12">
        <f>VLOOKUP(A:A,[1]TDSheet!$A:$W,23,0)</f>
        <v>0</v>
      </c>
      <c r="N111" s="12">
        <v>0</v>
      </c>
      <c r="O111" s="12"/>
      <c r="P111" s="12"/>
      <c r="Q111" s="12"/>
      <c r="R111" s="12"/>
      <c r="S111" s="12"/>
      <c r="T111" s="14"/>
      <c r="U111" s="14"/>
      <c r="V111" s="12"/>
      <c r="W111" s="14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>
        <f t="shared" si="15"/>
        <v>0</v>
      </c>
      <c r="AL111" s="12"/>
      <c r="AM111" s="12"/>
    </row>
    <row r="112" spans="1:39" s="1" customFormat="1" ht="11.1" customHeight="1" outlineLevel="1" x14ac:dyDescent="0.2">
      <c r="A112" s="7" t="s">
        <v>116</v>
      </c>
      <c r="B112" s="7" t="s">
        <v>14</v>
      </c>
      <c r="C112" s="8">
        <v>-197</v>
      </c>
      <c r="D112" s="8">
        <v>11</v>
      </c>
      <c r="E112" s="8">
        <v>284</v>
      </c>
      <c r="F112" s="8">
        <v>-479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2">
        <f>VLOOKUP(A:A,[2]TDSheet!$A:$F,6,0)</f>
        <v>298</v>
      </c>
      <c r="K112" s="12">
        <f t="shared" si="14"/>
        <v>-14</v>
      </c>
      <c r="L112" s="12">
        <f>VLOOKUP(A:A,[1]TDSheet!$A:$N,14,0)</f>
        <v>0</v>
      </c>
      <c r="M112" s="12">
        <f>VLOOKUP(A:A,[1]TDSheet!$A:$W,23,0)</f>
        <v>0</v>
      </c>
      <c r="N112" s="12">
        <v>0</v>
      </c>
      <c r="O112" s="12"/>
      <c r="P112" s="12"/>
      <c r="Q112" s="12"/>
      <c r="R112" s="12"/>
      <c r="S112" s="12"/>
      <c r="T112" s="14"/>
      <c r="U112" s="14"/>
      <c r="V112" s="12"/>
      <c r="W112" s="14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>
        <f t="shared" si="15"/>
        <v>0</v>
      </c>
      <c r="AL112" s="12"/>
      <c r="AM112" s="12"/>
    </row>
    <row r="113" spans="1:39" s="1" customFormat="1" ht="11.1" customHeight="1" outlineLevel="1" x14ac:dyDescent="0.2">
      <c r="A113" s="7" t="s">
        <v>113</v>
      </c>
      <c r="B113" s="7" t="s">
        <v>14</v>
      </c>
      <c r="C113" s="8">
        <v>-190</v>
      </c>
      <c r="D113" s="8">
        <v>12</v>
      </c>
      <c r="E113" s="8">
        <v>190</v>
      </c>
      <c r="F113" s="8">
        <v>-377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200</v>
      </c>
      <c r="K113" s="12">
        <f t="shared" si="14"/>
        <v>-10</v>
      </c>
      <c r="L113" s="12">
        <f>VLOOKUP(A:A,[1]TDSheet!$A:$N,14,0)</f>
        <v>0</v>
      </c>
      <c r="M113" s="12">
        <f>VLOOKUP(A:A,[1]TDSheet!$A:$W,23,0)</f>
        <v>0</v>
      </c>
      <c r="N113" s="12">
        <v>0</v>
      </c>
      <c r="O113" s="12"/>
      <c r="P113" s="12"/>
      <c r="Q113" s="12"/>
      <c r="R113" s="12"/>
      <c r="S113" s="12"/>
      <c r="T113" s="14"/>
      <c r="U113" s="14"/>
      <c r="V113" s="12"/>
      <c r="W113" s="14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>
        <f t="shared" si="15"/>
        <v>0</v>
      </c>
      <c r="AL113" s="12"/>
      <c r="AM113" s="12"/>
    </row>
    <row r="114" spans="1:39" ht="11.45" customHeight="1" x14ac:dyDescent="0.2">
      <c r="N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2023-11-24T09:20:48Z</dcterms:modified>
</cp:coreProperties>
</file>