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X189" i="1" s="1"/>
  <c r="W172" i="1"/>
  <c r="W189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X162" i="1"/>
  <c r="V162" i="1"/>
  <c r="X161" i="1"/>
  <c r="W161" i="1"/>
  <c r="N161" i="1"/>
  <c r="X160" i="1"/>
  <c r="W160" i="1"/>
  <c r="W162" i="1" s="1"/>
  <c r="V158" i="1"/>
  <c r="V157" i="1"/>
  <c r="W156" i="1"/>
  <c r="X156" i="1" s="1"/>
  <c r="X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W152" i="1" s="1"/>
  <c r="N144" i="1"/>
  <c r="X143" i="1"/>
  <c r="W143" i="1"/>
  <c r="H477" i="1" s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77" i="1" s="1"/>
  <c r="N136" i="1"/>
  <c r="V132" i="1"/>
  <c r="V131" i="1"/>
  <c r="X130" i="1"/>
  <c r="W130" i="1"/>
  <c r="N130" i="1"/>
  <c r="W129" i="1"/>
  <c r="W131" i="1" s="1"/>
  <c r="N129" i="1"/>
  <c r="X128" i="1"/>
  <c r="W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6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X63" i="1"/>
  <c r="W63" i="1"/>
  <c r="W80" i="1" s="1"/>
  <c r="V60" i="1"/>
  <c r="V59" i="1"/>
  <c r="X58" i="1"/>
  <c r="W58" i="1"/>
  <c r="X57" i="1"/>
  <c r="W57" i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7" i="1" s="1"/>
  <c r="V23" i="1"/>
  <c r="V471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W213" i="1" l="1"/>
  <c r="W374" i="1"/>
  <c r="X372" i="1"/>
  <c r="X373" i="1" s="1"/>
  <c r="W380" i="1"/>
  <c r="X433" i="1"/>
  <c r="D477" i="1"/>
  <c r="W125" i="1"/>
  <c r="J9" i="1"/>
  <c r="X28" i="1"/>
  <c r="X32" i="1" s="1"/>
  <c r="X472" i="1" s="1"/>
  <c r="C477" i="1"/>
  <c r="X50" i="1"/>
  <c r="X51" i="1" s="1"/>
  <c r="X55" i="1"/>
  <c r="X59" i="1" s="1"/>
  <c r="W60" i="1"/>
  <c r="X64" i="1"/>
  <c r="X80" i="1" s="1"/>
  <c r="X84" i="1"/>
  <c r="X90" i="1" s="1"/>
  <c r="X93" i="1"/>
  <c r="X103" i="1" s="1"/>
  <c r="X106" i="1"/>
  <c r="X116" i="1" s="1"/>
  <c r="X119" i="1"/>
  <c r="X124" i="1" s="1"/>
  <c r="F477" i="1"/>
  <c r="X129" i="1"/>
  <c r="X131" i="1" s="1"/>
  <c r="W132" i="1"/>
  <c r="X144" i="1"/>
  <c r="W151" i="1"/>
  <c r="I477" i="1"/>
  <c r="W158" i="1"/>
  <c r="X165" i="1"/>
  <c r="X169" i="1" s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W32" i="1"/>
  <c r="W471" i="1" s="1"/>
  <c r="W103" i="1"/>
  <c r="A10" i="1"/>
  <c r="B477" i="1"/>
  <c r="W468" i="1"/>
  <c r="W52" i="1"/>
  <c r="W467" i="1" s="1"/>
  <c r="E477" i="1"/>
  <c r="W91" i="1"/>
  <c r="W117" i="1"/>
  <c r="X151" i="1"/>
  <c r="W157" i="1"/>
  <c r="W163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F9" i="1"/>
  <c r="W140" i="1"/>
  <c r="W169" i="1"/>
  <c r="W190" i="1"/>
  <c r="X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5" i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0" i="1" l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<sst xmlns="http://schemas.openxmlformats.org/spreadsheetml/2006/main" count="1993" uniqueCount="686">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</sst>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0.5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3000</v>
      </c>
      <c r="W293" s="313">
        <f t="shared" ref="W293:W300" si="14">IFERROR(IF(V293="",0,CEILING((V293/$H293),1)*$H293),"")</f>
        <v>3000</v>
      </c>
      <c r="X293" s="36">
        <f>IFERROR(IF(W293=0,"",ROUNDUP(W293/H293,0)*0.02175),"")</f>
        <v>4.3499999999999996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600</v>
      </c>
      <c r="W295" s="313">
        <f t="shared" si="14"/>
        <v>600</v>
      </c>
      <c r="X295" s="36">
        <f>IFERROR(IF(W295=0,"",ROUNDUP(W295/H295,0)*0.02175),"")</f>
        <v>0.86999999999999988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400</v>
      </c>
      <c r="W297" s="313">
        <f t="shared" si="14"/>
        <v>405</v>
      </c>
      <c r="X297" s="36">
        <f>IFERROR(IF(W297=0,"",ROUNDUP(W297/H297,0)*0.02175),"")</f>
        <v>0.58724999999999994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266.66666666666669</v>
      </c>
      <c r="W301" s="314">
        <f>IFERROR(W293/H293,"0")+IFERROR(W294/H294,"0")+IFERROR(W295/H295,"0")+IFERROR(W296/H296,"0")+IFERROR(W297/H297,"0")+IFERROR(W298/H298,"0")+IFERROR(W299/H299,"0")+IFERROR(W300/H300,"0")</f>
        <v>267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5.8072499999999998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4000</v>
      </c>
      <c r="W302" s="314">
        <f>IFERROR(SUM(W293:W300),"0")</f>
        <v>4005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600</v>
      </c>
      <c r="W304" s="313">
        <f>IFERROR(IF(V304="",0,CEILING((V304/$H304),1)*$H304),"")</f>
        <v>600</v>
      </c>
      <c r="X304" s="36">
        <f>IFERROR(IF(W304=0,"",ROUNDUP(W304/H304,0)*0.02175),"")</f>
        <v>0.86999999999999988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40</v>
      </c>
      <c r="W307" s="314">
        <f>IFERROR(W304/H304,"0")+IFERROR(W305/H305,"0")+IFERROR(W306/H306,"0")</f>
        <v>40</v>
      </c>
      <c r="X307" s="314">
        <f>IFERROR(IF(X304="",0,X304),"0")+IFERROR(IF(X305="",0,X305),"0")+IFERROR(IF(X306="",0,X306),"0")</f>
        <v>0.86999999999999988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600</v>
      </c>
      <c r="W308" s="314">
        <f>IFERROR(SUM(W304:W306),"0")</f>
        <v>600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600</v>
      </c>
      <c r="W413" s="313">
        <f t="shared" si="18"/>
        <v>601.92000000000007</v>
      </c>
      <c r="X413" s="36">
        <f>IFERROR(IF(W413=0,"",ROUNDUP(W413/H413,0)*0.01196),"")</f>
        <v>1.36344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113.63636363636363</v>
      </c>
      <c r="W419" s="314">
        <f>IFERROR(W410/H410,"0")+IFERROR(W411/H411,"0")+IFERROR(W412/H412,"0")+IFERROR(W413/H413,"0")+IFERROR(W414/H414,"0")+IFERROR(W415/H415,"0")+IFERROR(W416/H416,"0")+IFERROR(W417/H417,"0")+IFERROR(W418/H418,"0")</f>
        <v>114.00000000000001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1.36344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600</v>
      </c>
      <c r="W420" s="314">
        <f>IFERROR(SUM(W410:W418),"0")</f>
        <v>601.92000000000007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5200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5206.92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5388.1090909090908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5395.32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8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8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5588.1090909090908</v>
      </c>
      <c r="W470" s="314">
        <f>GrossWeightTotalR+PalletQtyTotalR*25</f>
        <v>5595.32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420.30303030303031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421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8.0406899999999997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4605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601.92000000000007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