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V451" i="1"/>
  <c r="V450" i="1"/>
  <c r="X449" i="1"/>
  <c r="W449" i="1"/>
  <c r="W448" i="1"/>
  <c r="W446" i="1"/>
  <c r="V446" i="1"/>
  <c r="V445" i="1"/>
  <c r="W444" i="1"/>
  <c r="X444" i="1" s="1"/>
  <c r="X443" i="1"/>
  <c r="W443" i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X431" i="1"/>
  <c r="W431" i="1"/>
  <c r="W430" i="1"/>
  <c r="X430" i="1" s="1"/>
  <c r="W429" i="1"/>
  <c r="W433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X417" i="1"/>
  <c r="W417" i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W386" i="1"/>
  <c r="V386" i="1"/>
  <c r="V385" i="1"/>
  <c r="X384" i="1"/>
  <c r="W384" i="1"/>
  <c r="W383" i="1"/>
  <c r="V381" i="1"/>
  <c r="V380" i="1"/>
  <c r="W379" i="1"/>
  <c r="X379" i="1" s="1"/>
  <c r="W378" i="1"/>
  <c r="W381" i="1" s="1"/>
  <c r="W377" i="1"/>
  <c r="X377" i="1" s="1"/>
  <c r="X376" i="1"/>
  <c r="W376" i="1"/>
  <c r="V374" i="1"/>
  <c r="V373" i="1"/>
  <c r="W372" i="1"/>
  <c r="N372" i="1"/>
  <c r="V370" i="1"/>
  <c r="W369" i="1"/>
  <c r="V369" i="1"/>
  <c r="W368" i="1"/>
  <c r="X368" i="1" s="1"/>
  <c r="N368" i="1"/>
  <c r="W367" i="1"/>
  <c r="X367" i="1" s="1"/>
  <c r="N367" i="1"/>
  <c r="X366" i="1"/>
  <c r="W366" i="1"/>
  <c r="N366" i="1"/>
  <c r="X365" i="1"/>
  <c r="X369" i="1" s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X320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X304" i="1"/>
  <c r="X307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X297" i="1"/>
  <c r="X301" i="1" s="1"/>
  <c r="W297" i="1"/>
  <c r="N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X287" i="1"/>
  <c r="X288" i="1" s="1"/>
  <c r="W287" i="1"/>
  <c r="N287" i="1"/>
  <c r="V285" i="1"/>
  <c r="X284" i="1"/>
  <c r="V284" i="1"/>
  <c r="X283" i="1"/>
  <c r="W283" i="1"/>
  <c r="N283" i="1"/>
  <c r="V281" i="1"/>
  <c r="V280" i="1"/>
  <c r="X279" i="1"/>
  <c r="W279" i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X262" i="1"/>
  <c r="W262" i="1"/>
  <c r="N262" i="1"/>
  <c r="W261" i="1"/>
  <c r="X261" i="1" s="1"/>
  <c r="X260" i="1"/>
  <c r="W260" i="1"/>
  <c r="N260" i="1"/>
  <c r="W259" i="1"/>
  <c r="W265" i="1" s="1"/>
  <c r="N259" i="1"/>
  <c r="W258" i="1"/>
  <c r="W266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X247" i="1"/>
  <c r="W247" i="1"/>
  <c r="N247" i="1"/>
  <c r="X246" i="1"/>
  <c r="W246" i="1"/>
  <c r="W249" i="1" s="1"/>
  <c r="W245" i="1"/>
  <c r="X245" i="1" s="1"/>
  <c r="W243" i="1"/>
  <c r="V243" i="1"/>
  <c r="V242" i="1"/>
  <c r="X241" i="1"/>
  <c r="W241" i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W213" i="1" s="1"/>
  <c r="N202" i="1"/>
  <c r="W201" i="1"/>
  <c r="X201" i="1" s="1"/>
  <c r="N201" i="1"/>
  <c r="W200" i="1"/>
  <c r="X200" i="1" s="1"/>
  <c r="N200" i="1"/>
  <c r="X199" i="1"/>
  <c r="W199" i="1"/>
  <c r="N199" i="1"/>
  <c r="X198" i="1"/>
  <c r="W198" i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W172" i="1"/>
  <c r="W189" i="1" s="1"/>
  <c r="N172" i="1"/>
  <c r="V170" i="1"/>
  <c r="W169" i="1"/>
  <c r="V169" i="1"/>
  <c r="W168" i="1"/>
  <c r="X168" i="1" s="1"/>
  <c r="N168" i="1"/>
  <c r="W167" i="1"/>
  <c r="X167" i="1" s="1"/>
  <c r="N167" i="1"/>
  <c r="X166" i="1"/>
  <c r="W166" i="1"/>
  <c r="N166" i="1"/>
  <c r="X165" i="1"/>
  <c r="X169" i="1" s="1"/>
  <c r="W165" i="1"/>
  <c r="W170" i="1" s="1"/>
  <c r="N165" i="1"/>
  <c r="V163" i="1"/>
  <c r="V162" i="1"/>
  <c r="W161" i="1"/>
  <c r="X161" i="1" s="1"/>
  <c r="N161" i="1"/>
  <c r="W160" i="1"/>
  <c r="W158" i="1"/>
  <c r="V158" i="1"/>
  <c r="W157" i="1"/>
  <c r="V157" i="1"/>
  <c r="X156" i="1"/>
  <c r="W156" i="1"/>
  <c r="N156" i="1"/>
  <c r="X155" i="1"/>
  <c r="X157" i="1" s="1"/>
  <c r="W155" i="1"/>
  <c r="N155" i="1"/>
  <c r="V152" i="1"/>
  <c r="V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X146" i="1"/>
  <c r="W146" i="1"/>
  <c r="N146" i="1"/>
  <c r="W145" i="1"/>
  <c r="X145" i="1" s="1"/>
  <c r="N145" i="1"/>
  <c r="W144" i="1"/>
  <c r="X144" i="1" s="1"/>
  <c r="N144" i="1"/>
  <c r="X143" i="1"/>
  <c r="W143" i="1"/>
  <c r="N143" i="1"/>
  <c r="V140" i="1"/>
  <c r="V139" i="1"/>
  <c r="X138" i="1"/>
  <c r="W138" i="1"/>
  <c r="N138" i="1"/>
  <c r="X137" i="1"/>
  <c r="W137" i="1"/>
  <c r="N137" i="1"/>
  <c r="X136" i="1"/>
  <c r="X139" i="1" s="1"/>
  <c r="W136" i="1"/>
  <c r="G477" i="1" s="1"/>
  <c r="N136" i="1"/>
  <c r="V132" i="1"/>
  <c r="V131" i="1"/>
  <c r="X130" i="1"/>
  <c r="W130" i="1"/>
  <c r="W131" i="1" s="1"/>
  <c r="N130" i="1"/>
  <c r="W129" i="1"/>
  <c r="X129" i="1" s="1"/>
  <c r="N129" i="1"/>
  <c r="X128" i="1"/>
  <c r="X131" i="1" s="1"/>
  <c r="W128" i="1"/>
  <c r="F477" i="1" s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W125" i="1" s="1"/>
  <c r="N119" i="1"/>
  <c r="V117" i="1"/>
  <c r="V116" i="1"/>
  <c r="W115" i="1"/>
  <c r="X115" i="1" s="1"/>
  <c r="W114" i="1"/>
  <c r="X114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W107" i="1"/>
  <c r="W117" i="1" s="1"/>
  <c r="W106" i="1"/>
  <c r="X106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X103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W91" i="1" s="1"/>
  <c r="W84" i="1"/>
  <c r="X84" i="1" s="1"/>
  <c r="N84" i="1"/>
  <c r="X83" i="1"/>
  <c r="W83" i="1"/>
  <c r="W90" i="1" s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W63" i="1"/>
  <c r="E477" i="1" s="1"/>
  <c r="V60" i="1"/>
  <c r="V59" i="1"/>
  <c r="X58" i="1"/>
  <c r="W58" i="1"/>
  <c r="X57" i="1"/>
  <c r="W57" i="1"/>
  <c r="N57" i="1"/>
  <c r="W56" i="1"/>
  <c r="W59" i="1" s="1"/>
  <c r="W55" i="1"/>
  <c r="W60" i="1" s="1"/>
  <c r="N55" i="1"/>
  <c r="W52" i="1"/>
  <c r="V52" i="1"/>
  <c r="V51" i="1"/>
  <c r="W50" i="1"/>
  <c r="X50" i="1" s="1"/>
  <c r="N50" i="1"/>
  <c r="X49" i="1"/>
  <c r="X51" i="1" s="1"/>
  <c r="W49" i="1"/>
  <c r="W51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2" i="1" s="1"/>
  <c r="N26" i="1"/>
  <c r="V24" i="1"/>
  <c r="V467" i="1" s="1"/>
  <c r="V23" i="1"/>
  <c r="W22" i="1"/>
  <c r="W469" i="1" s="1"/>
  <c r="N22" i="1"/>
  <c r="H10" i="1"/>
  <c r="A9" i="1"/>
  <c r="J9" i="1" s="1"/>
  <c r="D7" i="1"/>
  <c r="O6" i="1"/>
  <c r="N2" i="1"/>
  <c r="X151" i="1" l="1"/>
  <c r="A10" i="1"/>
  <c r="W374" i="1"/>
  <c r="X372" i="1"/>
  <c r="X373" i="1" s="1"/>
  <c r="W380" i="1"/>
  <c r="X433" i="1"/>
  <c r="D477" i="1"/>
  <c r="F9" i="1"/>
  <c r="F10" i="1"/>
  <c r="X22" i="1"/>
  <c r="X23" i="1" s="1"/>
  <c r="X26" i="1"/>
  <c r="X32" i="1" s="1"/>
  <c r="W33" i="1"/>
  <c r="X56" i="1"/>
  <c r="X63" i="1"/>
  <c r="X80" i="1" s="1"/>
  <c r="X85" i="1"/>
  <c r="X90" i="1" s="1"/>
  <c r="W104" i="1"/>
  <c r="X107" i="1"/>
  <c r="X116" i="1" s="1"/>
  <c r="W116" i="1"/>
  <c r="W140" i="1"/>
  <c r="I477" i="1"/>
  <c r="X202" i="1"/>
  <c r="W225" i="1"/>
  <c r="X248" i="1"/>
  <c r="X259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R477" i="1"/>
  <c r="W420" i="1"/>
  <c r="X429" i="1"/>
  <c r="W434" i="1"/>
  <c r="W450" i="1"/>
  <c r="X448" i="1"/>
  <c r="X450" i="1" s="1"/>
  <c r="W461" i="1"/>
  <c r="W460" i="1"/>
  <c r="T477" i="1"/>
  <c r="W466" i="1"/>
  <c r="X464" i="1"/>
  <c r="X465" i="1" s="1"/>
  <c r="H477" i="1"/>
  <c r="H9" i="1"/>
  <c r="V471" i="1"/>
  <c r="W24" i="1"/>
  <c r="W81" i="1"/>
  <c r="W103" i="1"/>
  <c r="W124" i="1"/>
  <c r="W162" i="1"/>
  <c r="W163" i="1"/>
  <c r="X160" i="1"/>
  <c r="X162" i="1" s="1"/>
  <c r="W194" i="1"/>
  <c r="W195" i="1"/>
  <c r="X192" i="1"/>
  <c r="X194" i="1" s="1"/>
  <c r="J477" i="1"/>
  <c r="W214" i="1"/>
  <c r="X224" i="1"/>
  <c r="W254" i="1"/>
  <c r="L477" i="1"/>
  <c r="X258" i="1"/>
  <c r="X265" i="1" s="1"/>
  <c r="W373" i="1"/>
  <c r="X380" i="1"/>
  <c r="X419" i="1"/>
  <c r="S477" i="1"/>
  <c r="W445" i="1"/>
  <c r="W451" i="1"/>
  <c r="B477" i="1"/>
  <c r="W468" i="1"/>
  <c r="W470" i="1" s="1"/>
  <c r="W190" i="1"/>
  <c r="X172" i="1"/>
  <c r="X189" i="1" s="1"/>
  <c r="W23" i="1"/>
  <c r="C477" i="1"/>
  <c r="X55" i="1"/>
  <c r="X59" i="1" s="1"/>
  <c r="W80" i="1"/>
  <c r="X119" i="1"/>
  <c r="X124" i="1" s="1"/>
  <c r="W139" i="1"/>
  <c r="W151" i="1"/>
  <c r="W152" i="1"/>
  <c r="X213" i="1"/>
  <c r="W237" i="1"/>
  <c r="W236" i="1"/>
  <c r="W242" i="1"/>
  <c r="X239" i="1"/>
  <c r="X242" i="1" s="1"/>
  <c r="W255" i="1"/>
  <c r="W276" i="1"/>
  <c r="X274" i="1"/>
  <c r="X275" i="1" s="1"/>
  <c r="W288" i="1"/>
  <c r="W289" i="1"/>
  <c r="W316" i="1"/>
  <c r="X314" i="1"/>
  <c r="X315" i="1" s="1"/>
  <c r="W336" i="1"/>
  <c r="P477" i="1"/>
  <c r="W362" i="1"/>
  <c r="W363" i="1"/>
  <c r="X349" i="1"/>
  <c r="X362" i="1" s="1"/>
  <c r="W385" i="1"/>
  <c r="X383" i="1"/>
  <c r="X385" i="1" s="1"/>
  <c r="X401" i="1"/>
  <c r="X445" i="1"/>
  <c r="W455" i="1"/>
  <c r="Q477" i="1"/>
  <c r="W132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X472" i="1" l="1"/>
  <c r="W471" i="1"/>
  <c r="W467" i="1"/>
</calcChain>
</file>

<file path=xl/sharedStrings.xml><?xml version="1.0" encoding="utf-8"?>
<sst xmlns="http://schemas.openxmlformats.org/spreadsheetml/2006/main" count="1992" uniqueCount="685">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</sst>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/>
      <c r="I5" s="350"/>
      <c r="J5" s="350"/>
      <c r="K5" s="350"/>
      <c r="L5" s="351"/>
      <c r="N5" s="24" t="s">
        <v>10</v>
      </c>
      <c r="O5" s="543">
        <v>45255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0.41666666666666669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0</v>
      </c>
      <c r="W117" s="314">
        <f>IFERROR(SUM(W106:W115),"0")</f>
        <v>0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0</v>
      </c>
      <c r="W124" s="314">
        <f>IFERROR(W119/H119,"0")+IFERROR(W120/H120,"0")+IFERROR(W121/H121,"0")+IFERROR(W122/H122,"0")+IFERROR(W123/H123,"0")</f>
        <v>0</v>
      </c>
      <c r="X124" s="314">
        <f>IFERROR(IF(X119="",0,X119),"0")+IFERROR(IF(X120="",0,X120),"0")+IFERROR(IF(X121="",0,X121),"0")+IFERROR(IF(X122="",0,X122),"0")+IFERROR(IF(X123="",0,X123),"0")</f>
        <v>0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0</v>
      </c>
      <c r="W125" s="314">
        <f>IFERROR(SUM(W119:W123),"0")</f>
        <v>0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0</v>
      </c>
      <c r="W131" s="314">
        <f>IFERROR(W128/H128,"0")+IFERROR(W129/H129,"0")+IFERROR(W130/H130,"0")</f>
        <v>0</v>
      </c>
      <c r="X131" s="314">
        <f>IFERROR(IF(X128="",0,X128),"0")+IFERROR(IF(X129="",0,X129),"0")+IFERROR(IF(X130="",0,X130),"0")</f>
        <v>0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0</v>
      </c>
      <c r="W132" s="314">
        <f>IFERROR(SUM(W128:W130),"0")</f>
        <v>0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0</v>
      </c>
      <c r="W194" s="314">
        <f>IFERROR(W192/H192,"0")+IFERROR(W193/H193,"0")</f>
        <v>0</v>
      </c>
      <c r="X194" s="314">
        <f>IFERROR(IF(X192="",0,X192),"0")+IFERROR(IF(X193="",0,X193),"0")</f>
        <v>0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0</v>
      </c>
      <c r="W195" s="314">
        <f>IFERROR(SUM(W192:W193),"0")</f>
        <v>0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0</v>
      </c>
      <c r="W301" s="314">
        <f>IFERROR(W293/H293,"0")+IFERROR(W294/H294,"0")+IFERROR(W295/H295,"0")+IFERROR(W296/H296,"0")+IFERROR(W297/H297,"0")+IFERROR(W298/H298,"0")+IFERROR(W299/H299,"0")+IFERROR(W300/H300,"0")</f>
        <v>0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0</v>
      </c>
      <c r="W302" s="314">
        <f>IFERROR(SUM(W293:W300),"0")</f>
        <v>0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0</v>
      </c>
      <c r="W307" s="314">
        <f>IFERROR(W304/H304,"0")+IFERROR(W305/H305,"0")+IFERROR(W306/H306,"0")</f>
        <v>0</v>
      </c>
      <c r="X307" s="314">
        <f>IFERROR(IF(X304="",0,X304),"0")+IFERROR(IF(X305="",0,X305),"0")+IFERROR(IF(X306="",0,X306),"0")</f>
        <v>0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0</v>
      </c>
      <c r="W308" s="314">
        <f>IFERROR(SUM(W304:W306),"0")</f>
        <v>0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350</v>
      </c>
      <c r="W314" s="313">
        <f>IFERROR(IF(V314="",0,CEILING((V314/$H314),1)*$H314),"")</f>
        <v>351</v>
      </c>
      <c r="X314" s="36">
        <f>IFERROR(IF(W314=0,"",ROUNDUP(W314/H314,0)*0.02175),"")</f>
        <v>0.9787499999999999</v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44.871794871794876</v>
      </c>
      <c r="W315" s="314">
        <f>IFERROR(W314/H314,"0")</f>
        <v>45</v>
      </c>
      <c r="X315" s="314">
        <f>IFERROR(IF(X314="",0,X314),"0")</f>
        <v>0.9787499999999999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350</v>
      </c>
      <c r="W316" s="314">
        <f>IFERROR(SUM(W314:W314),"0")</f>
        <v>351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200</v>
      </c>
      <c r="W413" s="313">
        <f t="shared" si="18"/>
        <v>200.64000000000001</v>
      </c>
      <c r="X413" s="36">
        <f>IFERROR(IF(W413=0,"",ROUNDUP(W413/H413,0)*0.01196),"")</f>
        <v>0.45448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37.878787878787875</v>
      </c>
      <c r="W419" s="314">
        <f>IFERROR(W410/H410,"0")+IFERROR(W411/H411,"0")+IFERROR(W412/H412,"0")+IFERROR(W413/H413,"0")+IFERROR(W414/H414,"0")+IFERROR(W415/H415,"0")+IFERROR(W416/H416,"0")+IFERROR(W417/H417,"0")+IFERROR(W418/H418,"0")</f>
        <v>38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0.45448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200</v>
      </c>
      <c r="W420" s="314">
        <f>IFERROR(SUM(W410:W418),"0")</f>
        <v>200.64000000000001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550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551.64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588.94405594405589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590.70000000000005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2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2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638.94405594405589</v>
      </c>
      <c r="W470" s="314">
        <f>GrossWeightTotalR+PalletQtyTotalR*25</f>
        <v>640.70000000000005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82.750582750582751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83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1.43323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7" s="46">
        <f>IFERROR(W128*1,"0")+IFERROR(W129*1,"0")+IFERROR(W130*1,"0")</f>
        <v>0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351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200.64000000000001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