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X301" i="1"/>
  <c r="V301" i="1"/>
  <c r="X300" i="1"/>
  <c r="W300" i="1"/>
  <c r="N300" i="1"/>
  <c r="W299" i="1"/>
  <c r="X299" i="1" s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V218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W189" i="1" s="1"/>
  <c r="W174" i="1"/>
  <c r="X174" i="1" s="1"/>
  <c r="N174" i="1"/>
  <c r="X173" i="1"/>
  <c r="W173" i="1"/>
  <c r="X172" i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X162" i="1" s="1"/>
  <c r="N161" i="1"/>
  <c r="X160" i="1"/>
  <c r="W160" i="1"/>
  <c r="W158" i="1"/>
  <c r="V158" i="1"/>
  <c r="V157" i="1"/>
  <c r="W156" i="1"/>
  <c r="X156" i="1" s="1"/>
  <c r="X157" i="1" s="1"/>
  <c r="N156" i="1"/>
  <c r="X155" i="1"/>
  <c r="W155" i="1"/>
  <c r="I477" i="1" s="1"/>
  <c r="N155" i="1"/>
  <c r="V152" i="1"/>
  <c r="V151" i="1"/>
  <c r="X150" i="1"/>
  <c r="W150" i="1"/>
  <c r="N150" i="1"/>
  <c r="X149" i="1"/>
  <c r="W149" i="1"/>
  <c r="N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N144" i="1"/>
  <c r="W143" i="1"/>
  <c r="W151" i="1" s="1"/>
  <c r="N143" i="1"/>
  <c r="V140" i="1"/>
  <c r="V139" i="1"/>
  <c r="W138" i="1"/>
  <c r="W139" i="1" s="1"/>
  <c r="N138" i="1"/>
  <c r="X137" i="1"/>
  <c r="W137" i="1"/>
  <c r="N137" i="1"/>
  <c r="X136" i="1"/>
  <c r="W136" i="1"/>
  <c r="N136" i="1"/>
  <c r="V132" i="1"/>
  <c r="V131" i="1"/>
  <c r="X130" i="1"/>
  <c r="W130" i="1"/>
  <c r="N130" i="1"/>
  <c r="X129" i="1"/>
  <c r="W129" i="1"/>
  <c r="N129" i="1"/>
  <c r="W128" i="1"/>
  <c r="F477" i="1" s="1"/>
  <c r="V125" i="1"/>
  <c r="V124" i="1"/>
  <c r="X123" i="1"/>
  <c r="W123" i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X107" i="1"/>
  <c r="W107" i="1"/>
  <c r="X106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W81" i="1" s="1"/>
  <c r="X63" i="1"/>
  <c r="W63" i="1"/>
  <c r="V60" i="1"/>
  <c r="V59" i="1"/>
  <c r="W58" i="1"/>
  <c r="X58" i="1" s="1"/>
  <c r="W57" i="1"/>
  <c r="W60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V467" i="1" s="1"/>
  <c r="W23" i="1"/>
  <c r="V23" i="1"/>
  <c r="X22" i="1"/>
  <c r="X23" i="1" s="1"/>
  <c r="W22" i="1"/>
  <c r="N22" i="1"/>
  <c r="H10" i="1"/>
  <c r="F10" i="1"/>
  <c r="J9" i="1"/>
  <c r="H9" i="1"/>
  <c r="F9" i="1"/>
  <c r="A9" i="1"/>
  <c r="A10" i="1" s="1"/>
  <c r="D7" i="1"/>
  <c r="O6" i="1"/>
  <c r="N2" i="1"/>
  <c r="X116" i="1" l="1"/>
  <c r="X59" i="1"/>
  <c r="X80" i="1"/>
  <c r="X103" i="1"/>
  <c r="X213" i="1"/>
  <c r="W80" i="1"/>
  <c r="W374" i="1"/>
  <c r="X372" i="1"/>
  <c r="X373" i="1" s="1"/>
  <c r="W380" i="1"/>
  <c r="X433" i="1"/>
  <c r="D477" i="1"/>
  <c r="B477" i="1"/>
  <c r="W468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E477" i="1"/>
  <c r="X83" i="1"/>
  <c r="X90" i="1" s="1"/>
  <c r="W91" i="1"/>
  <c r="W117" i="1"/>
  <c r="X121" i="1"/>
  <c r="X124" i="1" s="1"/>
  <c r="X128" i="1"/>
  <c r="X131" i="1" s="1"/>
  <c r="W131" i="1"/>
  <c r="X138" i="1"/>
  <c r="X139" i="1" s="1"/>
  <c r="X143" i="1"/>
  <c r="X151" i="1" s="1"/>
  <c r="W157" i="1"/>
  <c r="W162" i="1"/>
  <c r="W163" i="1"/>
  <c r="X175" i="1"/>
  <c r="X189" i="1" s="1"/>
  <c r="X192" i="1"/>
  <c r="X194" i="1" s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H477" i="1"/>
  <c r="W33" i="1"/>
  <c r="W467" i="1" s="1"/>
  <c r="W37" i="1"/>
  <c r="W41" i="1"/>
  <c r="W45" i="1"/>
  <c r="W51" i="1"/>
  <c r="W471" i="1" s="1"/>
  <c r="W104" i="1"/>
  <c r="G477" i="1"/>
  <c r="W140" i="1"/>
  <c r="W152" i="1"/>
  <c r="W169" i="1"/>
  <c r="W190" i="1"/>
  <c r="J477" i="1"/>
  <c r="W214" i="1"/>
  <c r="W217" i="1"/>
  <c r="X224" i="1"/>
  <c r="W254" i="1"/>
  <c r="L477" i="1"/>
  <c r="X258" i="1"/>
  <c r="X265" i="1" s="1"/>
  <c r="W373" i="1"/>
  <c r="X380" i="1"/>
  <c r="X419" i="1"/>
  <c r="S477" i="1"/>
  <c r="W445" i="1"/>
  <c r="W451" i="1"/>
  <c r="W469" i="1"/>
  <c r="W132" i="1"/>
  <c r="W195" i="1"/>
  <c r="W218" i="1"/>
  <c r="V471" i="1"/>
  <c r="W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5" i="1"/>
  <c r="W455" i="1"/>
  <c r="W46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<sst xmlns="http://schemas.openxmlformats.org/spreadsheetml/2006/main" count="1992" uniqueCount="685">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</sst>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45256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Воскресенье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0.5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50</v>
      </c>
      <c r="W314" s="313">
        <f>IFERROR(IF(V314="",0,CEILING((V314/$H314),1)*$H314),"")</f>
        <v>54.6</v>
      </c>
      <c r="X314" s="36">
        <f>IFERROR(IF(W314=0,"",ROUNDUP(W314/H314,0)*0.02175),"")</f>
        <v>0.15225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6.4102564102564106</v>
      </c>
      <c r="W315" s="314">
        <f>IFERROR(W314/H314,"0")</f>
        <v>7</v>
      </c>
      <c r="X315" s="314">
        <f>IFERROR(IF(X314="",0,X314),"0")</f>
        <v>0.15225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50</v>
      </c>
      <c r="W316" s="314">
        <f>IFERROR(SUM(W314:W314),"0")</f>
        <v>54.6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1500</v>
      </c>
      <c r="W413" s="313">
        <f t="shared" si="18"/>
        <v>1504.8000000000002</v>
      </c>
      <c r="X413" s="36">
        <f>IFERROR(IF(W413=0,"",ROUNDUP(W413/H413,0)*0.01196),"")</f>
        <v>3.4085999999999999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284.09090909090907</v>
      </c>
      <c r="W419" s="314">
        <f>IFERROR(W410/H410,"0")+IFERROR(W411/H411,"0")+IFERROR(W412/H412,"0")+IFERROR(W413/H413,"0")+IFERROR(W414/H414,"0")+IFERROR(W415/H415,"0")+IFERROR(W416/H416,"0")+IFERROR(W417/H417,"0")+IFERROR(W418/H418,"0")</f>
        <v>285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3.4085999999999999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1500</v>
      </c>
      <c r="W420" s="314">
        <f>IFERROR(SUM(W410:W418),"0")</f>
        <v>1504.8000000000002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1550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1559.4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1655.8881118881118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1665.9479999999999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1730.8881118881118</v>
      </c>
      <c r="W470" s="314">
        <f>GrossWeightTotalR+PalletQtyTotalR*25</f>
        <v>1740.9479999999999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290.50116550116547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292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3.5608499999999998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54.6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1504.8000000000002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