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5,24 Симф КИ\"/>
    </mc:Choice>
  </mc:AlternateContent>
  <xr:revisionPtr revIDLastSave="0" documentId="13_ncr:1_{01439B4B-B719-4E68-B2F3-AE944F80EF9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" i="1" l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9" i="1"/>
  <c r="AI71" i="1"/>
  <c r="AI72" i="1"/>
  <c r="AI73" i="1"/>
  <c r="AI74" i="1"/>
  <c r="AI75" i="1"/>
  <c r="AI76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3" i="1"/>
  <c r="AH114" i="1"/>
  <c r="AH115" i="1"/>
  <c r="AH116" i="1"/>
  <c r="AH117" i="1"/>
  <c r="AH118" i="1"/>
  <c r="AH119" i="1"/>
  <c r="AH120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7" i="1"/>
  <c r="AD13" i="1"/>
  <c r="AD14" i="1"/>
  <c r="AD15" i="1"/>
  <c r="AD26" i="1"/>
  <c r="AD27" i="1"/>
  <c r="AD54" i="1"/>
  <c r="AD55" i="1"/>
  <c r="AD72" i="1"/>
  <c r="AD73" i="1"/>
  <c r="AD80" i="1"/>
  <c r="AD98" i="1"/>
  <c r="AD6" i="1"/>
  <c r="AC8" i="1"/>
  <c r="W8" i="1" s="1"/>
  <c r="Z8" i="1" s="1"/>
  <c r="AC9" i="1"/>
  <c r="W9" i="1" s="1"/>
  <c r="Z9" i="1" s="1"/>
  <c r="AC10" i="1"/>
  <c r="W10" i="1" s="1"/>
  <c r="Z10" i="1" s="1"/>
  <c r="AC11" i="1"/>
  <c r="W11" i="1" s="1"/>
  <c r="Z11" i="1" s="1"/>
  <c r="AC12" i="1"/>
  <c r="W12" i="1" s="1"/>
  <c r="Z12" i="1" s="1"/>
  <c r="AC13" i="1"/>
  <c r="W13" i="1" s="1"/>
  <c r="Z13" i="1" s="1"/>
  <c r="AC14" i="1"/>
  <c r="W14" i="1" s="1"/>
  <c r="Z14" i="1" s="1"/>
  <c r="AC15" i="1"/>
  <c r="W15" i="1" s="1"/>
  <c r="Z15" i="1" s="1"/>
  <c r="AC16" i="1"/>
  <c r="W16" i="1" s="1"/>
  <c r="Z16" i="1" s="1"/>
  <c r="AC17" i="1"/>
  <c r="W17" i="1" s="1"/>
  <c r="Z17" i="1" s="1"/>
  <c r="AC18" i="1"/>
  <c r="W18" i="1" s="1"/>
  <c r="Z18" i="1" s="1"/>
  <c r="AC19" i="1"/>
  <c r="W19" i="1" s="1"/>
  <c r="Z19" i="1" s="1"/>
  <c r="AC20" i="1"/>
  <c r="W20" i="1" s="1"/>
  <c r="Z20" i="1" s="1"/>
  <c r="AC21" i="1"/>
  <c r="W21" i="1" s="1"/>
  <c r="Z21" i="1" s="1"/>
  <c r="AC22" i="1"/>
  <c r="W22" i="1" s="1"/>
  <c r="Z22" i="1" s="1"/>
  <c r="AC23" i="1"/>
  <c r="W23" i="1" s="1"/>
  <c r="Z23" i="1" s="1"/>
  <c r="AC24" i="1"/>
  <c r="W24" i="1" s="1"/>
  <c r="Z24" i="1" s="1"/>
  <c r="AC25" i="1"/>
  <c r="W25" i="1" s="1"/>
  <c r="Z25" i="1" s="1"/>
  <c r="AC26" i="1"/>
  <c r="W26" i="1" s="1"/>
  <c r="Z26" i="1" s="1"/>
  <c r="AC27" i="1"/>
  <c r="AC28" i="1"/>
  <c r="W28" i="1" s="1"/>
  <c r="Z28" i="1" s="1"/>
  <c r="AC29" i="1"/>
  <c r="W29" i="1" s="1"/>
  <c r="Z29" i="1" s="1"/>
  <c r="AC30" i="1"/>
  <c r="W30" i="1" s="1"/>
  <c r="Z30" i="1" s="1"/>
  <c r="AC31" i="1"/>
  <c r="W31" i="1" s="1"/>
  <c r="Z31" i="1" s="1"/>
  <c r="AC32" i="1"/>
  <c r="W32" i="1" s="1"/>
  <c r="Z32" i="1" s="1"/>
  <c r="AC33" i="1"/>
  <c r="W33" i="1" s="1"/>
  <c r="Z33" i="1" s="1"/>
  <c r="AC34" i="1"/>
  <c r="W34" i="1" s="1"/>
  <c r="Z34" i="1" s="1"/>
  <c r="AC35" i="1"/>
  <c r="W35" i="1" s="1"/>
  <c r="Z35" i="1" s="1"/>
  <c r="AC36" i="1"/>
  <c r="W36" i="1" s="1"/>
  <c r="Z36" i="1" s="1"/>
  <c r="AC37" i="1"/>
  <c r="W37" i="1" s="1"/>
  <c r="Z37" i="1" s="1"/>
  <c r="AC38" i="1"/>
  <c r="W38" i="1" s="1"/>
  <c r="Z38" i="1" s="1"/>
  <c r="AC39" i="1"/>
  <c r="W39" i="1" s="1"/>
  <c r="Z39" i="1" s="1"/>
  <c r="AC40" i="1"/>
  <c r="W40" i="1" s="1"/>
  <c r="Z40" i="1" s="1"/>
  <c r="AC41" i="1"/>
  <c r="W41" i="1" s="1"/>
  <c r="Z41" i="1" s="1"/>
  <c r="AC42" i="1"/>
  <c r="W42" i="1" s="1"/>
  <c r="Z42" i="1" s="1"/>
  <c r="AC43" i="1"/>
  <c r="W43" i="1" s="1"/>
  <c r="Z43" i="1" s="1"/>
  <c r="AC44" i="1"/>
  <c r="W44" i="1" s="1"/>
  <c r="Z44" i="1" s="1"/>
  <c r="AC45" i="1"/>
  <c r="W45" i="1" s="1"/>
  <c r="Z45" i="1" s="1"/>
  <c r="AC46" i="1"/>
  <c r="W46" i="1" s="1"/>
  <c r="Z46" i="1" s="1"/>
  <c r="AC47" i="1"/>
  <c r="W47" i="1" s="1"/>
  <c r="Z47" i="1" s="1"/>
  <c r="AC48" i="1"/>
  <c r="W48" i="1" s="1"/>
  <c r="Z48" i="1" s="1"/>
  <c r="AC49" i="1"/>
  <c r="W49" i="1" s="1"/>
  <c r="Z49" i="1" s="1"/>
  <c r="AC50" i="1"/>
  <c r="W50" i="1" s="1"/>
  <c r="Z50" i="1" s="1"/>
  <c r="AC51" i="1"/>
  <c r="W51" i="1" s="1"/>
  <c r="Z51" i="1" s="1"/>
  <c r="AC52" i="1"/>
  <c r="W52" i="1" s="1"/>
  <c r="Z52" i="1" s="1"/>
  <c r="AC53" i="1"/>
  <c r="W53" i="1" s="1"/>
  <c r="Z53" i="1" s="1"/>
  <c r="AC54" i="1"/>
  <c r="W54" i="1" s="1"/>
  <c r="Z54" i="1" s="1"/>
  <c r="AC55" i="1"/>
  <c r="W55" i="1" s="1"/>
  <c r="Z55" i="1" s="1"/>
  <c r="AC56" i="1"/>
  <c r="W56" i="1" s="1"/>
  <c r="Z56" i="1" s="1"/>
  <c r="AC57" i="1"/>
  <c r="W57" i="1" s="1"/>
  <c r="Z57" i="1" s="1"/>
  <c r="AC58" i="1"/>
  <c r="W58" i="1" s="1"/>
  <c r="Z58" i="1" s="1"/>
  <c r="AC59" i="1"/>
  <c r="W59" i="1" s="1"/>
  <c r="Z59" i="1" s="1"/>
  <c r="AC60" i="1"/>
  <c r="W60" i="1" s="1"/>
  <c r="Z60" i="1" s="1"/>
  <c r="AC61" i="1"/>
  <c r="W61" i="1" s="1"/>
  <c r="Z61" i="1" s="1"/>
  <c r="AC62" i="1"/>
  <c r="W62" i="1" s="1"/>
  <c r="Z62" i="1" s="1"/>
  <c r="AC63" i="1"/>
  <c r="W63" i="1" s="1"/>
  <c r="Z63" i="1" s="1"/>
  <c r="AC64" i="1"/>
  <c r="W64" i="1" s="1"/>
  <c r="Z64" i="1" s="1"/>
  <c r="AC65" i="1"/>
  <c r="W65" i="1" s="1"/>
  <c r="Z65" i="1" s="1"/>
  <c r="AC66" i="1"/>
  <c r="W66" i="1" s="1"/>
  <c r="Z66" i="1" s="1"/>
  <c r="AC67" i="1"/>
  <c r="W67" i="1" s="1"/>
  <c r="Z67" i="1" s="1"/>
  <c r="AC68" i="1"/>
  <c r="W68" i="1" s="1"/>
  <c r="Z68" i="1" s="1"/>
  <c r="AC69" i="1"/>
  <c r="W69" i="1" s="1"/>
  <c r="Z69" i="1" s="1"/>
  <c r="AC70" i="1"/>
  <c r="W70" i="1" s="1"/>
  <c r="Z70" i="1" s="1"/>
  <c r="AC71" i="1"/>
  <c r="W71" i="1" s="1"/>
  <c r="Z71" i="1" s="1"/>
  <c r="AC72" i="1"/>
  <c r="W72" i="1" s="1"/>
  <c r="Z72" i="1" s="1"/>
  <c r="AC73" i="1"/>
  <c r="W73" i="1" s="1"/>
  <c r="Z73" i="1" s="1"/>
  <c r="AC74" i="1"/>
  <c r="W74" i="1" s="1"/>
  <c r="Z74" i="1" s="1"/>
  <c r="AC75" i="1"/>
  <c r="W75" i="1" s="1"/>
  <c r="Z75" i="1" s="1"/>
  <c r="AC76" i="1"/>
  <c r="W76" i="1" s="1"/>
  <c r="Z76" i="1" s="1"/>
  <c r="AC77" i="1"/>
  <c r="W77" i="1" s="1"/>
  <c r="Z77" i="1" s="1"/>
  <c r="AC78" i="1"/>
  <c r="W78" i="1" s="1"/>
  <c r="Z78" i="1" s="1"/>
  <c r="AC79" i="1"/>
  <c r="W79" i="1" s="1"/>
  <c r="Z79" i="1" s="1"/>
  <c r="AC80" i="1"/>
  <c r="W80" i="1" s="1"/>
  <c r="Z80" i="1" s="1"/>
  <c r="AC81" i="1"/>
  <c r="W81" i="1" s="1"/>
  <c r="Z81" i="1" s="1"/>
  <c r="AC82" i="1"/>
  <c r="W82" i="1" s="1"/>
  <c r="Z82" i="1" s="1"/>
  <c r="AC83" i="1"/>
  <c r="W83" i="1" s="1"/>
  <c r="Z83" i="1" s="1"/>
  <c r="AC84" i="1"/>
  <c r="W84" i="1" s="1"/>
  <c r="Z84" i="1" s="1"/>
  <c r="AC85" i="1"/>
  <c r="W85" i="1" s="1"/>
  <c r="Z85" i="1" s="1"/>
  <c r="AC86" i="1"/>
  <c r="W86" i="1" s="1"/>
  <c r="Z86" i="1" s="1"/>
  <c r="AC87" i="1"/>
  <c r="W87" i="1" s="1"/>
  <c r="Z87" i="1" s="1"/>
  <c r="AC88" i="1"/>
  <c r="W88" i="1" s="1"/>
  <c r="Z88" i="1" s="1"/>
  <c r="AC89" i="1"/>
  <c r="W89" i="1" s="1"/>
  <c r="Z89" i="1" s="1"/>
  <c r="AC90" i="1"/>
  <c r="W90" i="1" s="1"/>
  <c r="Z90" i="1" s="1"/>
  <c r="AC91" i="1"/>
  <c r="W91" i="1" s="1"/>
  <c r="Z91" i="1" s="1"/>
  <c r="AC92" i="1"/>
  <c r="W92" i="1" s="1"/>
  <c r="Z92" i="1" s="1"/>
  <c r="AC93" i="1"/>
  <c r="W93" i="1" s="1"/>
  <c r="Z93" i="1" s="1"/>
  <c r="AC94" i="1"/>
  <c r="W94" i="1" s="1"/>
  <c r="Z94" i="1" s="1"/>
  <c r="AC95" i="1"/>
  <c r="W95" i="1" s="1"/>
  <c r="Z95" i="1" s="1"/>
  <c r="AC96" i="1"/>
  <c r="W96" i="1" s="1"/>
  <c r="Z96" i="1" s="1"/>
  <c r="AC97" i="1"/>
  <c r="W97" i="1" s="1"/>
  <c r="Z97" i="1" s="1"/>
  <c r="AC98" i="1"/>
  <c r="W98" i="1" s="1"/>
  <c r="Z98" i="1" s="1"/>
  <c r="AC99" i="1"/>
  <c r="W99" i="1" s="1"/>
  <c r="Z99" i="1" s="1"/>
  <c r="AC100" i="1"/>
  <c r="W100" i="1" s="1"/>
  <c r="Z100" i="1" s="1"/>
  <c r="AC101" i="1"/>
  <c r="W101" i="1" s="1"/>
  <c r="Z101" i="1" s="1"/>
  <c r="AC102" i="1"/>
  <c r="W102" i="1" s="1"/>
  <c r="Z102" i="1" s="1"/>
  <c r="AC103" i="1"/>
  <c r="W103" i="1" s="1"/>
  <c r="Z103" i="1" s="1"/>
  <c r="AC104" i="1"/>
  <c r="W104" i="1" s="1"/>
  <c r="Z104" i="1" s="1"/>
  <c r="AC105" i="1"/>
  <c r="W105" i="1" s="1"/>
  <c r="Z105" i="1" s="1"/>
  <c r="AC106" i="1"/>
  <c r="W106" i="1" s="1"/>
  <c r="Z106" i="1" s="1"/>
  <c r="AC107" i="1"/>
  <c r="W107" i="1" s="1"/>
  <c r="Z107" i="1" s="1"/>
  <c r="AC108" i="1"/>
  <c r="W108" i="1" s="1"/>
  <c r="Z108" i="1" s="1"/>
  <c r="AC109" i="1"/>
  <c r="W109" i="1" s="1"/>
  <c r="Z109" i="1" s="1"/>
  <c r="AC110" i="1"/>
  <c r="W110" i="1" s="1"/>
  <c r="Z110" i="1" s="1"/>
  <c r="AC111" i="1"/>
  <c r="W111" i="1" s="1"/>
  <c r="Z111" i="1" s="1"/>
  <c r="AC112" i="1"/>
  <c r="W112" i="1" s="1"/>
  <c r="Z112" i="1" s="1"/>
  <c r="AC113" i="1"/>
  <c r="W113" i="1" s="1"/>
  <c r="Z113" i="1" s="1"/>
  <c r="AC114" i="1"/>
  <c r="W114" i="1" s="1"/>
  <c r="Z114" i="1" s="1"/>
  <c r="AC115" i="1"/>
  <c r="W115" i="1" s="1"/>
  <c r="Z115" i="1" s="1"/>
  <c r="AC116" i="1"/>
  <c r="W116" i="1" s="1"/>
  <c r="Z116" i="1" s="1"/>
  <c r="AC117" i="1"/>
  <c r="W117" i="1" s="1"/>
  <c r="Z117" i="1" s="1"/>
  <c r="AC118" i="1"/>
  <c r="W118" i="1" s="1"/>
  <c r="Z118" i="1" s="1"/>
  <c r="AC119" i="1"/>
  <c r="W119" i="1" s="1"/>
  <c r="Z119" i="1" s="1"/>
  <c r="AC120" i="1"/>
  <c r="W120" i="1" s="1"/>
  <c r="Z120" i="1" s="1"/>
  <c r="AC7" i="1"/>
  <c r="W7" i="1" s="1"/>
  <c r="Z7" i="1" s="1"/>
  <c r="M6" i="1"/>
  <c r="L8" i="1"/>
  <c r="L9" i="1"/>
  <c r="Y9" i="1" s="1"/>
  <c r="L10" i="1"/>
  <c r="L11" i="1"/>
  <c r="Y11" i="1" s="1"/>
  <c r="L12" i="1"/>
  <c r="L13" i="1"/>
  <c r="Y13" i="1" s="1"/>
  <c r="L14" i="1"/>
  <c r="L15" i="1"/>
  <c r="Y15" i="1" s="1"/>
  <c r="L16" i="1"/>
  <c r="L17" i="1"/>
  <c r="Y17" i="1" s="1"/>
  <c r="L18" i="1"/>
  <c r="L19" i="1"/>
  <c r="Y19" i="1" s="1"/>
  <c r="L20" i="1"/>
  <c r="L21" i="1"/>
  <c r="Y21" i="1" s="1"/>
  <c r="L22" i="1"/>
  <c r="L23" i="1"/>
  <c r="Y23" i="1" s="1"/>
  <c r="L24" i="1"/>
  <c r="L25" i="1"/>
  <c r="Y25" i="1" s="1"/>
  <c r="L26" i="1"/>
  <c r="L27" i="1"/>
  <c r="L28" i="1"/>
  <c r="L29" i="1"/>
  <c r="Y29" i="1" s="1"/>
  <c r="L30" i="1"/>
  <c r="L31" i="1"/>
  <c r="Y31" i="1" s="1"/>
  <c r="L32" i="1"/>
  <c r="L33" i="1"/>
  <c r="Y33" i="1" s="1"/>
  <c r="L34" i="1"/>
  <c r="L35" i="1"/>
  <c r="Y35" i="1" s="1"/>
  <c r="L36" i="1"/>
  <c r="L37" i="1"/>
  <c r="Y37" i="1" s="1"/>
  <c r="L38" i="1"/>
  <c r="L39" i="1"/>
  <c r="Y39" i="1" s="1"/>
  <c r="L40" i="1"/>
  <c r="L41" i="1"/>
  <c r="Y41" i="1" s="1"/>
  <c r="L42" i="1"/>
  <c r="L43" i="1"/>
  <c r="Y43" i="1" s="1"/>
  <c r="L44" i="1"/>
  <c r="L45" i="1"/>
  <c r="Y45" i="1" s="1"/>
  <c r="L46" i="1"/>
  <c r="L47" i="1"/>
  <c r="Y47" i="1" s="1"/>
  <c r="L48" i="1"/>
  <c r="L49" i="1"/>
  <c r="Y49" i="1" s="1"/>
  <c r="L50" i="1"/>
  <c r="L51" i="1"/>
  <c r="Y51" i="1" s="1"/>
  <c r="L52" i="1"/>
  <c r="L53" i="1"/>
  <c r="L54" i="1"/>
  <c r="Y54" i="1" s="1"/>
  <c r="L55" i="1"/>
  <c r="L56" i="1"/>
  <c r="Y56" i="1" s="1"/>
  <c r="L57" i="1"/>
  <c r="L58" i="1"/>
  <c r="Y58" i="1" s="1"/>
  <c r="L59" i="1"/>
  <c r="L60" i="1"/>
  <c r="Y60" i="1" s="1"/>
  <c r="L61" i="1"/>
  <c r="L62" i="1"/>
  <c r="Y62" i="1" s="1"/>
  <c r="L63" i="1"/>
  <c r="L64" i="1"/>
  <c r="L65" i="1"/>
  <c r="Y65" i="1" s="1"/>
  <c r="L66" i="1"/>
  <c r="L67" i="1"/>
  <c r="Y67" i="1" s="1"/>
  <c r="L68" i="1"/>
  <c r="L69" i="1"/>
  <c r="Y69" i="1" s="1"/>
  <c r="L70" i="1"/>
  <c r="L71" i="1"/>
  <c r="Y71" i="1" s="1"/>
  <c r="L72" i="1"/>
  <c r="L73" i="1"/>
  <c r="Y73" i="1" s="1"/>
  <c r="L74" i="1"/>
  <c r="L75" i="1"/>
  <c r="Y75" i="1" s="1"/>
  <c r="L76" i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120" i="1"/>
  <c r="Y120" i="1" s="1"/>
  <c r="L7" i="1"/>
  <c r="Y7" i="1" s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J8" i="1"/>
  <c r="J9" i="1"/>
  <c r="K9" i="1" s="1"/>
  <c r="J10" i="1"/>
  <c r="K10" i="1" s="1"/>
  <c r="J11" i="1"/>
  <c r="J12" i="1"/>
  <c r="J13" i="1"/>
  <c r="K13" i="1" s="1"/>
  <c r="J14" i="1"/>
  <c r="K14" i="1" s="1"/>
  <c r="J15" i="1"/>
  <c r="K15" i="1" s="1"/>
  <c r="J16" i="1"/>
  <c r="J17" i="1"/>
  <c r="K17" i="1" s="1"/>
  <c r="J18" i="1"/>
  <c r="K18" i="1" s="1"/>
  <c r="J19" i="1"/>
  <c r="K19" i="1" s="1"/>
  <c r="J20" i="1"/>
  <c r="J21" i="1"/>
  <c r="K21" i="1" s="1"/>
  <c r="J22" i="1"/>
  <c r="K22" i="1" s="1"/>
  <c r="J23" i="1"/>
  <c r="K23" i="1" s="1"/>
  <c r="J24" i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J33" i="1"/>
  <c r="K33" i="1" s="1"/>
  <c r="J34" i="1"/>
  <c r="K34" i="1" s="1"/>
  <c r="J35" i="1"/>
  <c r="K35" i="1" s="1"/>
  <c r="J36" i="1"/>
  <c r="J37" i="1"/>
  <c r="K37" i="1" s="1"/>
  <c r="J38" i="1"/>
  <c r="K38" i="1" s="1"/>
  <c r="J39" i="1"/>
  <c r="K39" i="1" s="1"/>
  <c r="J40" i="1"/>
  <c r="J41" i="1"/>
  <c r="K41" i="1" s="1"/>
  <c r="J42" i="1"/>
  <c r="K42" i="1" s="1"/>
  <c r="J43" i="1"/>
  <c r="K43" i="1" s="1"/>
  <c r="J44" i="1"/>
  <c r="J45" i="1"/>
  <c r="K45" i="1" s="1"/>
  <c r="J46" i="1"/>
  <c r="K46" i="1" s="1"/>
  <c r="J47" i="1"/>
  <c r="K47" i="1" s="1"/>
  <c r="J48" i="1"/>
  <c r="J49" i="1"/>
  <c r="K49" i="1" s="1"/>
  <c r="J50" i="1"/>
  <c r="K50" i="1" s="1"/>
  <c r="J51" i="1"/>
  <c r="K51" i="1" s="1"/>
  <c r="J52" i="1"/>
  <c r="J53" i="1"/>
  <c r="K53" i="1" s="1"/>
  <c r="J54" i="1"/>
  <c r="K54" i="1" s="1"/>
  <c r="J55" i="1"/>
  <c r="K55" i="1" s="1"/>
  <c r="J56" i="1"/>
  <c r="J57" i="1"/>
  <c r="K57" i="1" s="1"/>
  <c r="J58" i="1"/>
  <c r="K58" i="1" s="1"/>
  <c r="J59" i="1"/>
  <c r="K59" i="1" s="1"/>
  <c r="J60" i="1"/>
  <c r="J61" i="1"/>
  <c r="K61" i="1" s="1"/>
  <c r="J62" i="1"/>
  <c r="K62" i="1" s="1"/>
  <c r="J63" i="1"/>
  <c r="K63" i="1" s="1"/>
  <c r="J64" i="1"/>
  <c r="J65" i="1"/>
  <c r="K65" i="1" s="1"/>
  <c r="J66" i="1"/>
  <c r="K66" i="1" s="1"/>
  <c r="J67" i="1"/>
  <c r="K67" i="1" s="1"/>
  <c r="J68" i="1"/>
  <c r="J69" i="1"/>
  <c r="K69" i="1" s="1"/>
  <c r="J70" i="1"/>
  <c r="K70" i="1" s="1"/>
  <c r="J71" i="1"/>
  <c r="K71" i="1" s="1"/>
  <c r="J72" i="1"/>
  <c r="J73" i="1"/>
  <c r="K73" i="1" s="1"/>
  <c r="J74" i="1"/>
  <c r="K74" i="1" s="1"/>
  <c r="J75" i="1"/>
  <c r="K75" i="1" s="1"/>
  <c r="J76" i="1"/>
  <c r="J77" i="1"/>
  <c r="K77" i="1" s="1"/>
  <c r="J78" i="1"/>
  <c r="K78" i="1" s="1"/>
  <c r="J79" i="1"/>
  <c r="K79" i="1" s="1"/>
  <c r="J80" i="1"/>
  <c r="J81" i="1"/>
  <c r="K81" i="1" s="1"/>
  <c r="J82" i="1"/>
  <c r="K82" i="1" s="1"/>
  <c r="J83" i="1"/>
  <c r="K83" i="1" s="1"/>
  <c r="J84" i="1"/>
  <c r="J85" i="1"/>
  <c r="K85" i="1" s="1"/>
  <c r="J86" i="1"/>
  <c r="K86" i="1" s="1"/>
  <c r="J87" i="1"/>
  <c r="K87" i="1" s="1"/>
  <c r="J88" i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7" i="1"/>
  <c r="K7" i="1" s="1"/>
  <c r="AB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20" i="1"/>
  <c r="G7" i="1"/>
  <c r="E6" i="1"/>
  <c r="F6" i="1"/>
  <c r="J6" i="1" l="1"/>
  <c r="K11" i="1"/>
  <c r="Y63" i="1"/>
  <c r="Y61" i="1"/>
  <c r="Y59" i="1"/>
  <c r="Y57" i="1"/>
  <c r="Y55" i="1"/>
  <c r="Y76" i="1"/>
  <c r="Y74" i="1"/>
  <c r="Y72" i="1"/>
  <c r="Y70" i="1"/>
  <c r="Y68" i="1"/>
  <c r="Y66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C6" i="1"/>
  <c r="W27" i="1"/>
  <c r="Z27" i="1" s="1"/>
  <c r="AG6" i="1"/>
  <c r="AK7" i="1"/>
  <c r="AK119" i="1"/>
  <c r="AK117" i="1"/>
  <c r="AK115" i="1"/>
  <c r="AK113" i="1"/>
  <c r="AK111" i="1"/>
  <c r="AK109" i="1"/>
  <c r="AK107" i="1"/>
  <c r="AK105" i="1"/>
  <c r="AK103" i="1"/>
  <c r="AK101" i="1"/>
  <c r="AK99" i="1"/>
  <c r="AK97" i="1"/>
  <c r="AK95" i="1"/>
  <c r="AK93" i="1"/>
  <c r="AK91" i="1"/>
  <c r="AK89" i="1"/>
  <c r="AK87" i="1"/>
  <c r="AK85" i="1"/>
  <c r="AK83" i="1"/>
  <c r="AK81" i="1"/>
  <c r="AK79" i="1"/>
  <c r="AK77" i="1"/>
  <c r="AK75" i="1"/>
  <c r="AK73" i="1"/>
  <c r="AK71" i="1"/>
  <c r="AK69" i="1"/>
  <c r="AK67" i="1"/>
  <c r="AK65" i="1"/>
  <c r="AK63" i="1"/>
  <c r="AK61" i="1"/>
  <c r="AK59" i="1"/>
  <c r="AK57" i="1"/>
  <c r="AK55" i="1"/>
  <c r="AK53" i="1"/>
  <c r="AK51" i="1"/>
  <c r="AK49" i="1"/>
  <c r="AK47" i="1"/>
  <c r="AK45" i="1"/>
  <c r="AK43" i="1"/>
  <c r="AK41" i="1"/>
  <c r="AK39" i="1"/>
  <c r="AK37" i="1"/>
  <c r="AK35" i="1"/>
  <c r="AK33" i="1"/>
  <c r="AK31" i="1"/>
  <c r="AK29" i="1"/>
  <c r="AK27" i="1"/>
  <c r="AK25" i="1"/>
  <c r="AK23" i="1"/>
  <c r="AK21" i="1"/>
  <c r="AK19" i="1"/>
  <c r="AK17" i="1"/>
  <c r="AK15" i="1"/>
  <c r="AK13" i="1"/>
  <c r="AK11" i="1"/>
  <c r="AK9" i="1"/>
  <c r="AE6" i="1"/>
  <c r="AK120" i="1"/>
  <c r="AK118" i="1"/>
  <c r="AK116" i="1"/>
  <c r="AK114" i="1"/>
  <c r="AK112" i="1"/>
  <c r="AK110" i="1"/>
  <c r="AK108" i="1"/>
  <c r="AK106" i="1"/>
  <c r="AK104" i="1"/>
  <c r="AK102" i="1"/>
  <c r="AK100" i="1"/>
  <c r="AK98" i="1"/>
  <c r="AK96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70" i="1"/>
  <c r="AK68" i="1"/>
  <c r="AK66" i="1"/>
  <c r="AK64" i="1"/>
  <c r="AK62" i="1"/>
  <c r="AK60" i="1"/>
  <c r="AK58" i="1"/>
  <c r="AK56" i="1"/>
  <c r="AK54" i="1"/>
  <c r="AK52" i="1"/>
  <c r="AK50" i="1"/>
  <c r="AK48" i="1"/>
  <c r="AK46" i="1"/>
  <c r="AK44" i="1"/>
  <c r="AK42" i="1"/>
  <c r="AK40" i="1"/>
  <c r="AK38" i="1"/>
  <c r="AK36" i="1"/>
  <c r="AK34" i="1"/>
  <c r="AK32" i="1"/>
  <c r="AK30" i="1"/>
  <c r="AK28" i="1"/>
  <c r="AK26" i="1"/>
  <c r="AK24" i="1"/>
  <c r="AK22" i="1"/>
  <c r="AK20" i="1"/>
  <c r="AK18" i="1"/>
  <c r="AK16" i="1"/>
  <c r="AK14" i="1"/>
  <c r="AK12" i="1"/>
  <c r="AK10" i="1"/>
  <c r="AK8" i="1"/>
  <c r="AK6" i="1"/>
  <c r="Y53" i="1"/>
  <c r="W6" i="1"/>
  <c r="Y64" i="1"/>
  <c r="AJ6" i="1"/>
  <c r="AH6" i="1"/>
  <c r="AF6" i="1"/>
  <c r="L6" i="1"/>
  <c r="K6" i="1"/>
  <c r="Y27" i="1" l="1"/>
</calcChain>
</file>

<file path=xl/sharedStrings.xml><?xml version="1.0" encoding="utf-8"?>
<sst xmlns="http://schemas.openxmlformats.org/spreadsheetml/2006/main" count="279" uniqueCount="151">
  <si>
    <t>Период: 24.04.2024 - 01.05.2024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</si>
  <si>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</si>
  <si>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</si>
  <si>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</si>
  <si>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</si>
  <si>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</si>
  <si>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</si>
  <si>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</si>
  <si>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</si>
  <si>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</si>
  <si>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</si>
  <si>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</si>
  <si>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</si>
  <si>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</si>
  <si>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</si>
  <si>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</si>
  <si>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</si>
  <si>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</si>
  <si>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</si>
  <si>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</si>
  <si>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</si>
  <si>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</si>
  <si>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</si>
  <si>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</si>
  <si>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</si>
  <si>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</si>
  <si>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</si>
  <si>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</si>
  <si>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</si>
  <si>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</si>
  <si>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</si>
  <si>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</si>
  <si>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</si>
  <si>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</si>
  <si>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</si>
  <si>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</si>
  <si>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</si>
  <si>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</si>
  <si>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</si>
  <si>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</si>
  <si>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</si>
  <si>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</si>
  <si>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</si>
  <si>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</si>
  <si>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</si>
  <si>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</si>
  <si>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</si>
  <si>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</si>
  <si>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</si>
  <si>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</si>
  <si>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</si>
  <si>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</si>
  <si>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</si>
  <si>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</si>
  <si>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</si>
  <si>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</si>
  <si>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</si>
  <si>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</si>
  <si>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</si>
  <si>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</si>
  <si>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</si>
  <si>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</si>
  <si>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</si>
  <si>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</si>
  <si>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</si>
  <si>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</si>
  <si>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</si>
  <si>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</si>
  <si>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</si>
  <si>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</si>
  <si>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</si>
  <si>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</si>
  <si>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</si>
  <si>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</si>
  <si>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</si>
  <si>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</si>
  <si>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</si>
  <si>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</si>
  <si>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</si>
  <si>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</si>
  <si>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</si>
  <si>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</si>
  <si>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</si>
  <si>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</si>
  <si>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</si>
  <si>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</si>
  <si>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</si>
  <si>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</si>
  <si>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</si>
  <si>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</si>
  <si>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</si>
  <si>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</si>
  <si>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</si>
  <si>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</si>
  <si>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</si>
  <si>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</si>
  <si>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</si>
  <si>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</si>
  <si>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</si>
  <si>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</si>
  <si>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</si>
  <si>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</si>
  <si>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</si>
  <si>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</si>
  <si>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</si>
  <si>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</si>
  <si>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</si>
  <si>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</si>
  <si>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</si>
  <si>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</si>
  <si>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</si>
  <si>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</si>
  <si>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</si>
  <si>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</si>
  <si>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</si>
  <si>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</si>
  <si>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</si>
  <si>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</si>
  <si>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</si>
  <si>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</si>
  <si>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</si>
  <si>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</si>
  <si>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</si>
  <si>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</si>
  <si>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</si>
  <si>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</si>
  <si>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</si>
  <si>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</si>
  <si>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</si>
  <si>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</si>
  <si>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</si>
  <si>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</si>
  <si>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</si>
  <si>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</si>
  <si>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</si>
  <si>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</si>
  <si>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</si>
  <si>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</si>
  <si>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</si>
  <si>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</si>
  <si>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</si>
  <si>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оконч</t>
  </si>
  <si>
    <t>02,05,</t>
  </si>
  <si>
    <t>05,05,</t>
  </si>
  <si>
    <t>06,05,</t>
  </si>
  <si>
    <t>12,04,</t>
  </si>
  <si>
    <t>19,04,</t>
  </si>
  <si>
    <t>26,04,</t>
  </si>
  <si>
    <t>01,05,</t>
  </si>
  <si>
    <t>увел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</si>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</sst>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3" fillId="5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4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6" fillId="4" borderId="0" xfId="0" applyNumberFormat="1" applyFont="1" applyFill="1" applyAlignment="1">
      <alignment horizontal="left"/>
    </xf>
    <xf numFmtId="164" fontId="7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  <xf numFmtId="164" fontId="7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6,04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01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1,05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30,04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19.04.2024 - 26.04.2024</v>
          </cell>
        </row>
        <row r="3">
          <cell r="V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26,04,</v>
          </cell>
          <cell r="M5" t="str">
            <v>28,04,</v>
          </cell>
          <cell r="N5" t="str">
            <v>29,04,</v>
          </cell>
          <cell r="O5" t="str">
            <v>30,04,</v>
          </cell>
          <cell r="V5" t="str">
            <v>02,05,</v>
          </cell>
          <cell r="AE5" t="str">
            <v>05,04,</v>
          </cell>
          <cell r="AF5" t="str">
            <v>12,04,</v>
          </cell>
          <cell r="AG5" t="str">
            <v>19,04,</v>
          </cell>
          <cell r="AH5" t="str">
            <v>26,04,</v>
          </cell>
        </row>
        <row r="6">
          <cell r="E6">
            <v>147018.70400000009</v>
          </cell>
          <cell r="F6">
            <v>62593.772999999986</v>
          </cell>
          <cell r="J6">
            <v>145178.84700000001</v>
          </cell>
          <cell r="K6">
            <v>1839.8569999999995</v>
          </cell>
          <cell r="L6">
            <v>29410</v>
          </cell>
          <cell r="M6">
            <v>9500</v>
          </cell>
          <cell r="N6">
            <v>24570</v>
          </cell>
          <cell r="O6">
            <v>28830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28440</v>
          </cell>
          <cell r="W6">
            <v>23196.6466</v>
          </cell>
          <cell r="X6">
            <v>0</v>
          </cell>
          <cell r="AA6">
            <v>0</v>
          </cell>
          <cell r="AB6">
            <v>0</v>
          </cell>
          <cell r="AC6">
            <v>17451.471000000005</v>
          </cell>
          <cell r="AD6">
            <v>13584</v>
          </cell>
          <cell r="AE6">
            <v>22490.393800000009</v>
          </cell>
          <cell r="AF6">
            <v>22602.181799999995</v>
          </cell>
          <cell r="AG6">
            <v>23749.762999999992</v>
          </cell>
          <cell r="AH6">
            <v>24107.006000000001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18.106000000000002</v>
          </cell>
          <cell r="D7">
            <v>117.477</v>
          </cell>
          <cell r="E7">
            <v>63.274999999999999</v>
          </cell>
          <cell r="F7">
            <v>70.864999999999995</v>
          </cell>
          <cell r="G7" t="str">
            <v>н</v>
          </cell>
          <cell r="H7">
            <v>1</v>
          </cell>
          <cell r="I7">
            <v>45</v>
          </cell>
          <cell r="J7">
            <v>66.078999999999994</v>
          </cell>
          <cell r="K7">
            <v>-2.8039999999999949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V7">
            <v>20</v>
          </cell>
          <cell r="W7">
            <v>10.3896</v>
          </cell>
          <cell r="Y7">
            <v>8.7457649957649952</v>
          </cell>
          <cell r="Z7">
            <v>6.8207630707630704</v>
          </cell>
          <cell r="AC7">
            <v>11.327</v>
          </cell>
          <cell r="AD7">
            <v>0</v>
          </cell>
          <cell r="AE7">
            <v>10.101000000000001</v>
          </cell>
          <cell r="AF7">
            <v>8.6554000000000002</v>
          </cell>
          <cell r="AG7">
            <v>11.832599999999999</v>
          </cell>
          <cell r="AH7">
            <v>8.6579999999999995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374.75700000000001</v>
          </cell>
          <cell r="D8">
            <v>563.53899999999999</v>
          </cell>
          <cell r="E8">
            <v>576.95399999999995</v>
          </cell>
          <cell r="F8">
            <v>339.12200000000001</v>
          </cell>
          <cell r="G8" t="str">
            <v>н</v>
          </cell>
          <cell r="H8">
            <v>1</v>
          </cell>
          <cell r="I8">
            <v>45</v>
          </cell>
          <cell r="J8">
            <v>590.56200000000001</v>
          </cell>
          <cell r="K8">
            <v>-13.608000000000061</v>
          </cell>
          <cell r="L8">
            <v>200</v>
          </cell>
          <cell r="M8">
            <v>0</v>
          </cell>
          <cell r="N8">
            <v>140</v>
          </cell>
          <cell r="O8">
            <v>100</v>
          </cell>
          <cell r="W8">
            <v>108.42059999999999</v>
          </cell>
          <cell r="Y8">
            <v>7.1861066992803959</v>
          </cell>
          <cell r="Z8">
            <v>3.1278373298063284</v>
          </cell>
          <cell r="AC8">
            <v>34.850999999999999</v>
          </cell>
          <cell r="AD8">
            <v>0</v>
          </cell>
          <cell r="AE8">
            <v>113.6632</v>
          </cell>
          <cell r="AF8">
            <v>106.2076</v>
          </cell>
          <cell r="AG8">
            <v>113.12839999999998</v>
          </cell>
          <cell r="AH8">
            <v>143.727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252.554</v>
          </cell>
          <cell r="D9">
            <v>741.94200000000001</v>
          </cell>
          <cell r="E9">
            <v>637.32600000000002</v>
          </cell>
          <cell r="F9">
            <v>344.39</v>
          </cell>
          <cell r="G9" t="str">
            <v>ябл</v>
          </cell>
          <cell r="H9">
            <v>1</v>
          </cell>
          <cell r="I9">
            <v>45</v>
          </cell>
          <cell r="J9">
            <v>619.702</v>
          </cell>
          <cell r="K9">
            <v>17.624000000000024</v>
          </cell>
          <cell r="L9">
            <v>100</v>
          </cell>
          <cell r="M9">
            <v>0</v>
          </cell>
          <cell r="N9">
            <v>0</v>
          </cell>
          <cell r="O9">
            <v>110</v>
          </cell>
          <cell r="V9">
            <v>600</v>
          </cell>
          <cell r="W9">
            <v>88.878</v>
          </cell>
          <cell r="Y9">
            <v>12.988478588627105</v>
          </cell>
          <cell r="Z9">
            <v>3.8748621706159003</v>
          </cell>
          <cell r="AC9">
            <v>192.93600000000001</v>
          </cell>
          <cell r="AD9">
            <v>0</v>
          </cell>
          <cell r="AE9">
            <v>91.53</v>
          </cell>
          <cell r="AF9">
            <v>98.1648</v>
          </cell>
          <cell r="AG9">
            <v>89.126000000000005</v>
          </cell>
          <cell r="AH9">
            <v>115.02</v>
          </cell>
          <cell r="AI9" t="str">
            <v>май яб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537.88599999999997</v>
          </cell>
          <cell r="D10">
            <v>2124.8739999999998</v>
          </cell>
          <cell r="E10">
            <v>1895.6389999999999</v>
          </cell>
          <cell r="F10">
            <v>739.88099999999997</v>
          </cell>
          <cell r="G10" t="str">
            <v>н</v>
          </cell>
          <cell r="H10">
            <v>1</v>
          </cell>
          <cell r="I10">
            <v>45</v>
          </cell>
          <cell r="J10">
            <v>1844.1079999999999</v>
          </cell>
          <cell r="K10">
            <v>51.530999999999949</v>
          </cell>
          <cell r="L10">
            <v>500</v>
          </cell>
          <cell r="M10">
            <v>0</v>
          </cell>
          <cell r="N10">
            <v>430</v>
          </cell>
          <cell r="O10">
            <v>400</v>
          </cell>
          <cell r="V10">
            <v>100</v>
          </cell>
          <cell r="W10">
            <v>330.81659999999999</v>
          </cell>
          <cell r="Y10">
            <v>6.5591660152483273</v>
          </cell>
          <cell r="Z10">
            <v>2.2365292430911872</v>
          </cell>
          <cell r="AC10">
            <v>241.55600000000001</v>
          </cell>
          <cell r="AD10">
            <v>0</v>
          </cell>
          <cell r="AE10">
            <v>290.47560000000004</v>
          </cell>
          <cell r="AF10">
            <v>323.84619999999995</v>
          </cell>
          <cell r="AG10">
            <v>315.50200000000001</v>
          </cell>
          <cell r="AH10">
            <v>406.09199999999998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146.16499999999999</v>
          </cell>
          <cell r="D11">
            <v>212.869</v>
          </cell>
          <cell r="E11">
            <v>240.434</v>
          </cell>
          <cell r="F11">
            <v>114.61799999999999</v>
          </cell>
          <cell r="G11">
            <v>0</v>
          </cell>
          <cell r="H11">
            <v>1</v>
          </cell>
          <cell r="I11">
            <v>40</v>
          </cell>
          <cell r="J11">
            <v>236.089</v>
          </cell>
          <cell r="K11">
            <v>4.3449999999999989</v>
          </cell>
          <cell r="L11">
            <v>0</v>
          </cell>
          <cell r="M11">
            <v>0</v>
          </cell>
          <cell r="N11">
            <v>40</v>
          </cell>
          <cell r="O11">
            <v>70</v>
          </cell>
          <cell r="V11">
            <v>70</v>
          </cell>
          <cell r="W11">
            <v>37.204999999999998</v>
          </cell>
          <cell r="Y11">
            <v>7.9187743582851766</v>
          </cell>
          <cell r="Z11">
            <v>3.0807149576669803</v>
          </cell>
          <cell r="AC11">
            <v>54.408999999999999</v>
          </cell>
          <cell r="AD11">
            <v>0</v>
          </cell>
          <cell r="AE11">
            <v>32.118999999999993</v>
          </cell>
          <cell r="AF11">
            <v>40.814599999999999</v>
          </cell>
          <cell r="AG11">
            <v>31.059800000000003</v>
          </cell>
          <cell r="AH11">
            <v>41.06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82</v>
          </cell>
          <cell r="D12">
            <v>249</v>
          </cell>
          <cell r="E12">
            <v>231</v>
          </cell>
          <cell r="F12">
            <v>90</v>
          </cell>
          <cell r="G12">
            <v>0</v>
          </cell>
          <cell r="H12">
            <v>0.5</v>
          </cell>
          <cell r="I12">
            <v>45</v>
          </cell>
          <cell r="J12">
            <v>251</v>
          </cell>
          <cell r="K12">
            <v>-20</v>
          </cell>
          <cell r="L12">
            <v>0</v>
          </cell>
          <cell r="M12">
            <v>0</v>
          </cell>
          <cell r="N12">
            <v>0</v>
          </cell>
          <cell r="O12">
            <v>130</v>
          </cell>
          <cell r="V12">
            <v>40</v>
          </cell>
          <cell r="W12">
            <v>33</v>
          </cell>
          <cell r="Y12">
            <v>7.8787878787878789</v>
          </cell>
          <cell r="Z12">
            <v>2.7272727272727271</v>
          </cell>
          <cell r="AC12">
            <v>66</v>
          </cell>
          <cell r="AD12">
            <v>0</v>
          </cell>
          <cell r="AE12">
            <v>28.2</v>
          </cell>
          <cell r="AF12">
            <v>30.2</v>
          </cell>
          <cell r="AG12">
            <v>27.2</v>
          </cell>
          <cell r="AH12">
            <v>30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101</v>
          </cell>
          <cell r="D13">
            <v>3075</v>
          </cell>
          <cell r="E13">
            <v>2356</v>
          </cell>
          <cell r="F13">
            <v>777</v>
          </cell>
          <cell r="G13" t="str">
            <v>ябл</v>
          </cell>
          <cell r="H13">
            <v>0.4</v>
          </cell>
          <cell r="I13">
            <v>45</v>
          </cell>
          <cell r="J13">
            <v>2355</v>
          </cell>
          <cell r="K13">
            <v>1</v>
          </cell>
          <cell r="L13">
            <v>400</v>
          </cell>
          <cell r="M13">
            <v>0</v>
          </cell>
          <cell r="N13">
            <v>120</v>
          </cell>
          <cell r="O13">
            <v>500</v>
          </cell>
          <cell r="V13">
            <v>1400</v>
          </cell>
          <cell r="W13">
            <v>285.2</v>
          </cell>
          <cell r="Y13">
            <v>11.20967741935484</v>
          </cell>
          <cell r="Z13">
            <v>2.7244039270687237</v>
          </cell>
          <cell r="AC13">
            <v>270</v>
          </cell>
          <cell r="AD13">
            <v>660</v>
          </cell>
          <cell r="AE13">
            <v>282.39999999999998</v>
          </cell>
          <cell r="AF13">
            <v>268.2</v>
          </cell>
          <cell r="AG13">
            <v>290.2</v>
          </cell>
          <cell r="AH13">
            <v>368</v>
          </cell>
          <cell r="AI13" t="str">
            <v>май яб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482</v>
          </cell>
          <cell r="D14">
            <v>4091</v>
          </cell>
          <cell r="E14">
            <v>3326</v>
          </cell>
          <cell r="F14">
            <v>1211</v>
          </cell>
          <cell r="G14">
            <v>0</v>
          </cell>
          <cell r="H14">
            <v>0.45</v>
          </cell>
          <cell r="I14">
            <v>45</v>
          </cell>
          <cell r="J14">
            <v>3316</v>
          </cell>
          <cell r="K14">
            <v>10</v>
          </cell>
          <cell r="L14">
            <v>700</v>
          </cell>
          <cell r="M14">
            <v>0</v>
          </cell>
          <cell r="N14">
            <v>1000</v>
          </cell>
          <cell r="O14">
            <v>800</v>
          </cell>
          <cell r="V14">
            <v>1700</v>
          </cell>
          <cell r="W14">
            <v>455.2</v>
          </cell>
          <cell r="Y14">
            <v>11.887082601054482</v>
          </cell>
          <cell r="Z14">
            <v>2.6603690685413004</v>
          </cell>
          <cell r="AC14">
            <v>144</v>
          </cell>
          <cell r="AD14">
            <v>906</v>
          </cell>
          <cell r="AE14">
            <v>579.6</v>
          </cell>
          <cell r="AF14">
            <v>401.8</v>
          </cell>
          <cell r="AG14">
            <v>450</v>
          </cell>
          <cell r="AH14">
            <v>531</v>
          </cell>
          <cell r="AI14" t="str">
            <v>май яб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1100</v>
          </cell>
          <cell r="D15">
            <v>7682</v>
          </cell>
          <cell r="E15">
            <v>6446</v>
          </cell>
          <cell r="F15">
            <v>2287</v>
          </cell>
          <cell r="G15">
            <v>0</v>
          </cell>
          <cell r="H15">
            <v>0.45</v>
          </cell>
          <cell r="I15">
            <v>45</v>
          </cell>
          <cell r="J15">
            <v>6412</v>
          </cell>
          <cell r="K15">
            <v>34</v>
          </cell>
          <cell r="L15">
            <v>1500</v>
          </cell>
          <cell r="M15">
            <v>0</v>
          </cell>
          <cell r="N15">
            <v>1000</v>
          </cell>
          <cell r="O15">
            <v>1000</v>
          </cell>
          <cell r="V15">
            <v>1000</v>
          </cell>
          <cell r="W15">
            <v>1070.8</v>
          </cell>
          <cell r="Y15">
            <v>6.3382517743742994</v>
          </cell>
          <cell r="Z15">
            <v>2.1357863279790812</v>
          </cell>
          <cell r="AC15">
            <v>144</v>
          </cell>
          <cell r="AD15">
            <v>948</v>
          </cell>
          <cell r="AE15">
            <v>792.2</v>
          </cell>
          <cell r="AF15">
            <v>877.8</v>
          </cell>
          <cell r="AG15">
            <v>1010.2</v>
          </cell>
          <cell r="AH15">
            <v>1269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75</v>
          </cell>
          <cell r="D16">
            <v>260</v>
          </cell>
          <cell r="E16">
            <v>254</v>
          </cell>
          <cell r="F16">
            <v>70</v>
          </cell>
          <cell r="G16">
            <v>0</v>
          </cell>
          <cell r="H16">
            <v>0.5</v>
          </cell>
          <cell r="I16">
            <v>40</v>
          </cell>
          <cell r="J16">
            <v>268</v>
          </cell>
          <cell r="K16">
            <v>-14</v>
          </cell>
          <cell r="L16">
            <v>50</v>
          </cell>
          <cell r="M16">
            <v>0</v>
          </cell>
          <cell r="N16">
            <v>60</v>
          </cell>
          <cell r="O16">
            <v>80</v>
          </cell>
          <cell r="V16">
            <v>70</v>
          </cell>
          <cell r="W16">
            <v>41.2</v>
          </cell>
          <cell r="Y16">
            <v>8.0097087378640772</v>
          </cell>
          <cell r="Z16">
            <v>1.6990291262135921</v>
          </cell>
          <cell r="AC16">
            <v>48</v>
          </cell>
          <cell r="AD16">
            <v>0</v>
          </cell>
          <cell r="AE16">
            <v>36</v>
          </cell>
          <cell r="AF16">
            <v>37.200000000000003</v>
          </cell>
          <cell r="AG16">
            <v>36.200000000000003</v>
          </cell>
          <cell r="AH16">
            <v>45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51</v>
          </cell>
          <cell r="D17">
            <v>69</v>
          </cell>
          <cell r="E17">
            <v>69</v>
          </cell>
          <cell r="F17">
            <v>46</v>
          </cell>
          <cell r="G17">
            <v>0</v>
          </cell>
          <cell r="H17">
            <v>0.4</v>
          </cell>
          <cell r="I17">
            <v>50</v>
          </cell>
          <cell r="J17">
            <v>101</v>
          </cell>
          <cell r="K17">
            <v>-32</v>
          </cell>
          <cell r="L17">
            <v>0</v>
          </cell>
          <cell r="M17">
            <v>0</v>
          </cell>
          <cell r="N17">
            <v>20</v>
          </cell>
          <cell r="O17">
            <v>30</v>
          </cell>
          <cell r="V17">
            <v>20</v>
          </cell>
          <cell r="W17">
            <v>13.8</v>
          </cell>
          <cell r="Y17">
            <v>8.4057971014492754</v>
          </cell>
          <cell r="Z17">
            <v>3.333333333333333</v>
          </cell>
          <cell r="AC17">
            <v>0</v>
          </cell>
          <cell r="AD17">
            <v>0</v>
          </cell>
          <cell r="AE17">
            <v>16.399999999999999</v>
          </cell>
          <cell r="AF17">
            <v>14.8</v>
          </cell>
          <cell r="AG17">
            <v>10.199999999999999</v>
          </cell>
          <cell r="AH17">
            <v>12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166</v>
          </cell>
          <cell r="D18">
            <v>128</v>
          </cell>
          <cell r="E18">
            <v>189</v>
          </cell>
          <cell r="F18">
            <v>97</v>
          </cell>
          <cell r="G18">
            <v>0</v>
          </cell>
          <cell r="H18">
            <v>0.17</v>
          </cell>
          <cell r="I18">
            <v>180</v>
          </cell>
          <cell r="J18">
            <v>254</v>
          </cell>
          <cell r="K18">
            <v>-65</v>
          </cell>
          <cell r="L18">
            <v>200</v>
          </cell>
          <cell r="M18">
            <v>0</v>
          </cell>
          <cell r="N18">
            <v>0</v>
          </cell>
          <cell r="O18">
            <v>200</v>
          </cell>
          <cell r="W18">
            <v>34.799999999999997</v>
          </cell>
          <cell r="Y18">
            <v>14.2816091954023</v>
          </cell>
          <cell r="Z18">
            <v>2.7873563218390807</v>
          </cell>
          <cell r="AC18">
            <v>15</v>
          </cell>
          <cell r="AD18">
            <v>0</v>
          </cell>
          <cell r="AE18">
            <v>33.799999999999997</v>
          </cell>
          <cell r="AF18">
            <v>29</v>
          </cell>
          <cell r="AG18">
            <v>34.6</v>
          </cell>
          <cell r="AH18">
            <v>26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36</v>
          </cell>
          <cell r="D19">
            <v>153</v>
          </cell>
          <cell r="E19">
            <v>129</v>
          </cell>
          <cell r="F19">
            <v>57</v>
          </cell>
          <cell r="G19">
            <v>0</v>
          </cell>
          <cell r="H19">
            <v>0.45</v>
          </cell>
          <cell r="I19">
            <v>45</v>
          </cell>
          <cell r="J19">
            <v>157</v>
          </cell>
          <cell r="K19">
            <v>-28</v>
          </cell>
          <cell r="L19">
            <v>30</v>
          </cell>
          <cell r="M19">
            <v>0</v>
          </cell>
          <cell r="N19">
            <v>0</v>
          </cell>
          <cell r="O19">
            <v>20</v>
          </cell>
          <cell r="V19">
            <v>90</v>
          </cell>
          <cell r="W19">
            <v>25.8</v>
          </cell>
          <cell r="Y19">
            <v>7.6356589147286815</v>
          </cell>
          <cell r="Z19">
            <v>2.2093023255813953</v>
          </cell>
          <cell r="AC19">
            <v>0</v>
          </cell>
          <cell r="AD19">
            <v>0</v>
          </cell>
          <cell r="AE19">
            <v>27.2</v>
          </cell>
          <cell r="AF19">
            <v>14.8</v>
          </cell>
          <cell r="AG19">
            <v>22.4</v>
          </cell>
          <cell r="AH19">
            <v>64</v>
          </cell>
          <cell r="AI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1087</v>
          </cell>
          <cell r="D20">
            <v>1347</v>
          </cell>
          <cell r="E20">
            <v>780</v>
          </cell>
          <cell r="F20">
            <v>311</v>
          </cell>
          <cell r="G20">
            <v>0</v>
          </cell>
          <cell r="H20">
            <v>0.5</v>
          </cell>
          <cell r="I20">
            <v>60</v>
          </cell>
          <cell r="J20">
            <v>291</v>
          </cell>
          <cell r="K20">
            <v>489</v>
          </cell>
          <cell r="L20">
            <v>250</v>
          </cell>
          <cell r="M20">
            <v>0</v>
          </cell>
          <cell r="N20">
            <v>100</v>
          </cell>
          <cell r="O20">
            <v>300</v>
          </cell>
          <cell r="V20">
            <v>190</v>
          </cell>
          <cell r="W20">
            <v>146</v>
          </cell>
          <cell r="Y20">
            <v>7.8835616438356162</v>
          </cell>
          <cell r="Z20">
            <v>2.1301369863013697</v>
          </cell>
          <cell r="AC20">
            <v>50</v>
          </cell>
          <cell r="AD20">
            <v>0</v>
          </cell>
          <cell r="AE20">
            <v>124</v>
          </cell>
          <cell r="AF20">
            <v>131.6</v>
          </cell>
          <cell r="AG20">
            <v>140.80000000000001</v>
          </cell>
          <cell r="AH20">
            <v>35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70</v>
          </cell>
          <cell r="D21">
            <v>313</v>
          </cell>
          <cell r="E21">
            <v>288</v>
          </cell>
          <cell r="F21">
            <v>88</v>
          </cell>
          <cell r="G21">
            <v>0</v>
          </cell>
          <cell r="H21">
            <v>0.3</v>
          </cell>
          <cell r="I21">
            <v>40</v>
          </cell>
          <cell r="J21">
            <v>332</v>
          </cell>
          <cell r="K21">
            <v>-44</v>
          </cell>
          <cell r="L21">
            <v>80</v>
          </cell>
          <cell r="M21">
            <v>0</v>
          </cell>
          <cell r="N21">
            <v>90</v>
          </cell>
          <cell r="O21">
            <v>40</v>
          </cell>
          <cell r="V21">
            <v>110</v>
          </cell>
          <cell r="W21">
            <v>55.2</v>
          </cell>
          <cell r="Y21">
            <v>7.3913043478260869</v>
          </cell>
          <cell r="Z21">
            <v>1.5942028985507246</v>
          </cell>
          <cell r="AC21">
            <v>12</v>
          </cell>
          <cell r="AD21">
            <v>0</v>
          </cell>
          <cell r="AE21">
            <v>49.4</v>
          </cell>
          <cell r="AF21">
            <v>46.2</v>
          </cell>
          <cell r="AG21">
            <v>50.6</v>
          </cell>
          <cell r="AH21">
            <v>71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41</v>
          </cell>
          <cell r="D22">
            <v>105</v>
          </cell>
          <cell r="E22">
            <v>72</v>
          </cell>
          <cell r="F22">
            <v>60</v>
          </cell>
          <cell r="G22">
            <v>0</v>
          </cell>
          <cell r="H22">
            <v>0.5</v>
          </cell>
          <cell r="I22">
            <v>60</v>
          </cell>
          <cell r="J22">
            <v>103</v>
          </cell>
          <cell r="K22">
            <v>-31</v>
          </cell>
          <cell r="L22">
            <v>30</v>
          </cell>
          <cell r="M22">
            <v>0</v>
          </cell>
          <cell r="N22">
            <v>0</v>
          </cell>
          <cell r="O22">
            <v>40</v>
          </cell>
          <cell r="W22">
            <v>12.4</v>
          </cell>
          <cell r="Y22">
            <v>10.483870967741936</v>
          </cell>
          <cell r="Z22">
            <v>4.838709677419355</v>
          </cell>
          <cell r="AC22">
            <v>10</v>
          </cell>
          <cell r="AD22">
            <v>0</v>
          </cell>
          <cell r="AE22">
            <v>18.2</v>
          </cell>
          <cell r="AF22">
            <v>15.2</v>
          </cell>
          <cell r="AG22">
            <v>16.600000000000001</v>
          </cell>
          <cell r="AH22">
            <v>9</v>
          </cell>
          <cell r="AI22" t="str">
            <v>увел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1438</v>
          </cell>
          <cell r="D23">
            <v>334</v>
          </cell>
          <cell r="E23">
            <v>1095</v>
          </cell>
          <cell r="F23">
            <v>657</v>
          </cell>
          <cell r="G23">
            <v>0</v>
          </cell>
          <cell r="H23">
            <v>0.17</v>
          </cell>
          <cell r="I23">
            <v>180</v>
          </cell>
          <cell r="J23">
            <v>1112</v>
          </cell>
          <cell r="K23">
            <v>-17</v>
          </cell>
          <cell r="L23">
            <v>1800</v>
          </cell>
          <cell r="M23">
            <v>0</v>
          </cell>
          <cell r="N23">
            <v>0</v>
          </cell>
          <cell r="O23">
            <v>500</v>
          </cell>
          <cell r="W23">
            <v>213</v>
          </cell>
          <cell r="Y23">
            <v>13.88262910798122</v>
          </cell>
          <cell r="Z23">
            <v>3.084507042253521</v>
          </cell>
          <cell r="AC23">
            <v>30</v>
          </cell>
          <cell r="AD23">
            <v>0</v>
          </cell>
          <cell r="AE23">
            <v>227.6</v>
          </cell>
          <cell r="AF23">
            <v>187.4</v>
          </cell>
          <cell r="AG23">
            <v>224.6</v>
          </cell>
          <cell r="AH23">
            <v>255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54</v>
          </cell>
          <cell r="D24">
            <v>378</v>
          </cell>
          <cell r="E24">
            <v>286</v>
          </cell>
          <cell r="F24">
            <v>140</v>
          </cell>
          <cell r="G24">
            <v>0</v>
          </cell>
          <cell r="H24">
            <v>0.38</v>
          </cell>
          <cell r="I24">
            <v>40</v>
          </cell>
          <cell r="J24">
            <v>288</v>
          </cell>
          <cell r="K24">
            <v>-2</v>
          </cell>
          <cell r="L24">
            <v>60</v>
          </cell>
          <cell r="M24">
            <v>0</v>
          </cell>
          <cell r="N24">
            <v>0</v>
          </cell>
          <cell r="O24">
            <v>120</v>
          </cell>
          <cell r="V24">
            <v>90</v>
          </cell>
          <cell r="W24">
            <v>52.4</v>
          </cell>
          <cell r="Y24">
            <v>7.8244274809160306</v>
          </cell>
          <cell r="Z24">
            <v>2.6717557251908399</v>
          </cell>
          <cell r="AC24">
            <v>24</v>
          </cell>
          <cell r="AD24">
            <v>0</v>
          </cell>
          <cell r="AE24">
            <v>50.4</v>
          </cell>
          <cell r="AF24">
            <v>44.4</v>
          </cell>
          <cell r="AG24">
            <v>51.6</v>
          </cell>
          <cell r="AH24">
            <v>52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592</v>
          </cell>
          <cell r="D25">
            <v>894</v>
          </cell>
          <cell r="E25">
            <v>1036</v>
          </cell>
          <cell r="F25">
            <v>428</v>
          </cell>
          <cell r="G25">
            <v>0</v>
          </cell>
          <cell r="H25">
            <v>0.35</v>
          </cell>
          <cell r="I25">
            <v>45</v>
          </cell>
          <cell r="J25">
            <v>1039</v>
          </cell>
          <cell r="K25">
            <v>-3</v>
          </cell>
          <cell r="L25">
            <v>200</v>
          </cell>
          <cell r="M25">
            <v>0</v>
          </cell>
          <cell r="N25">
            <v>200</v>
          </cell>
          <cell r="O25">
            <v>300</v>
          </cell>
          <cell r="V25">
            <v>450</v>
          </cell>
          <cell r="W25">
            <v>196.4</v>
          </cell>
          <cell r="Y25">
            <v>8.034623217922606</v>
          </cell>
          <cell r="Z25">
            <v>2.1792260692464356</v>
          </cell>
          <cell r="AC25">
            <v>54</v>
          </cell>
          <cell r="AD25">
            <v>0</v>
          </cell>
          <cell r="AE25">
            <v>177.35999999999999</v>
          </cell>
          <cell r="AF25">
            <v>210.8</v>
          </cell>
          <cell r="AG25">
            <v>187.6</v>
          </cell>
          <cell r="AH25">
            <v>246</v>
          </cell>
          <cell r="AI25" t="str">
            <v>продмай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114</v>
          </cell>
          <cell r="D26">
            <v>334</v>
          </cell>
          <cell r="E26">
            <v>364</v>
          </cell>
          <cell r="F26">
            <v>57</v>
          </cell>
          <cell r="G26" t="str">
            <v>н</v>
          </cell>
          <cell r="H26">
            <v>0.35</v>
          </cell>
          <cell r="I26">
            <v>45</v>
          </cell>
          <cell r="J26">
            <v>406</v>
          </cell>
          <cell r="K26">
            <v>-42</v>
          </cell>
          <cell r="L26">
            <v>50</v>
          </cell>
          <cell r="M26">
            <v>0</v>
          </cell>
          <cell r="N26">
            <v>120</v>
          </cell>
          <cell r="O26">
            <v>90</v>
          </cell>
          <cell r="W26">
            <v>39.200000000000003</v>
          </cell>
          <cell r="Y26">
            <v>8.0867346938775508</v>
          </cell>
          <cell r="Z26">
            <v>1.4540816326530612</v>
          </cell>
          <cell r="AC26">
            <v>18</v>
          </cell>
          <cell r="AD26">
            <v>150</v>
          </cell>
          <cell r="AE26">
            <v>35</v>
          </cell>
          <cell r="AF26">
            <v>40.799999999999997</v>
          </cell>
          <cell r="AG26">
            <v>33.200000000000003</v>
          </cell>
          <cell r="AH26">
            <v>26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104</v>
          </cell>
          <cell r="D27">
            <v>659</v>
          </cell>
          <cell r="E27">
            <v>381</v>
          </cell>
          <cell r="F27">
            <v>365</v>
          </cell>
          <cell r="G27">
            <v>0</v>
          </cell>
          <cell r="H27">
            <v>0.35</v>
          </cell>
          <cell r="I27">
            <v>45</v>
          </cell>
          <cell r="J27">
            <v>399</v>
          </cell>
          <cell r="K27">
            <v>-18</v>
          </cell>
          <cell r="L27">
            <v>100</v>
          </cell>
          <cell r="M27">
            <v>0</v>
          </cell>
          <cell r="N27">
            <v>0</v>
          </cell>
          <cell r="O27">
            <v>0</v>
          </cell>
          <cell r="V27">
            <v>60</v>
          </cell>
          <cell r="W27">
            <v>65.400000000000006</v>
          </cell>
          <cell r="Y27">
            <v>8.0275229357798157</v>
          </cell>
          <cell r="Z27">
            <v>5.5810397553516813</v>
          </cell>
          <cell r="AC27">
            <v>30</v>
          </cell>
          <cell r="AD27">
            <v>24</v>
          </cell>
          <cell r="AE27">
            <v>85</v>
          </cell>
          <cell r="AF27">
            <v>56.8</v>
          </cell>
          <cell r="AG27">
            <v>89.6</v>
          </cell>
          <cell r="AH27">
            <v>72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473</v>
          </cell>
          <cell r="D28">
            <v>1024</v>
          </cell>
          <cell r="E28">
            <v>908</v>
          </cell>
          <cell r="F28">
            <v>557</v>
          </cell>
          <cell r="G28">
            <v>0</v>
          </cell>
          <cell r="H28">
            <v>0.35</v>
          </cell>
          <cell r="I28">
            <v>45</v>
          </cell>
          <cell r="J28">
            <v>928</v>
          </cell>
          <cell r="K28">
            <v>-20</v>
          </cell>
          <cell r="L28">
            <v>200</v>
          </cell>
          <cell r="M28">
            <v>0</v>
          </cell>
          <cell r="N28">
            <v>220</v>
          </cell>
          <cell r="O28">
            <v>250</v>
          </cell>
          <cell r="W28">
            <v>168.4</v>
          </cell>
          <cell r="Y28">
            <v>7.2862232779097384</v>
          </cell>
          <cell r="Z28">
            <v>3.3076009501187649</v>
          </cell>
          <cell r="AC28">
            <v>66</v>
          </cell>
          <cell r="AD28">
            <v>0</v>
          </cell>
          <cell r="AE28">
            <v>166.8</v>
          </cell>
          <cell r="AF28">
            <v>181</v>
          </cell>
          <cell r="AG28">
            <v>180.6</v>
          </cell>
          <cell r="AH28">
            <v>142</v>
          </cell>
          <cell r="AI28" t="str">
            <v>оконч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131.05199999999999</v>
          </cell>
          <cell r="D29">
            <v>1206.1120000000001</v>
          </cell>
          <cell r="E29">
            <v>471.09300000000002</v>
          </cell>
          <cell r="F29">
            <v>349.97699999999998</v>
          </cell>
          <cell r="G29">
            <v>0</v>
          </cell>
          <cell r="H29">
            <v>1</v>
          </cell>
          <cell r="I29">
            <v>50</v>
          </cell>
          <cell r="J29">
            <v>469.00700000000001</v>
          </cell>
          <cell r="K29">
            <v>2.0860000000000127</v>
          </cell>
          <cell r="L29">
            <v>150</v>
          </cell>
          <cell r="M29">
            <v>0</v>
          </cell>
          <cell r="N29">
            <v>0</v>
          </cell>
          <cell r="O29">
            <v>50</v>
          </cell>
          <cell r="V29">
            <v>70</v>
          </cell>
          <cell r="W29">
            <v>77.793599999999998</v>
          </cell>
          <cell r="Y29">
            <v>7.9695116307768243</v>
          </cell>
          <cell r="Z29">
            <v>4.4987891034738077</v>
          </cell>
          <cell r="AC29">
            <v>82.125</v>
          </cell>
          <cell r="AD29">
            <v>0</v>
          </cell>
          <cell r="AE29">
            <v>85.873199999999997</v>
          </cell>
          <cell r="AF29">
            <v>88.3536</v>
          </cell>
          <cell r="AG29">
            <v>99.273600000000002</v>
          </cell>
          <cell r="AH29">
            <v>92.408000000000001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3730.2579999999998</v>
          </cell>
          <cell r="D30">
            <v>11926.545</v>
          </cell>
          <cell r="E30">
            <v>6748.6</v>
          </cell>
          <cell r="F30">
            <v>3076.8629999999998</v>
          </cell>
          <cell r="G30">
            <v>0</v>
          </cell>
          <cell r="H30">
            <v>1</v>
          </cell>
          <cell r="I30">
            <v>50</v>
          </cell>
          <cell r="J30">
            <v>6872.183</v>
          </cell>
          <cell r="K30">
            <v>-123.58299999999963</v>
          </cell>
          <cell r="L30">
            <v>1600</v>
          </cell>
          <cell r="M30">
            <v>1200</v>
          </cell>
          <cell r="N30">
            <v>1000</v>
          </cell>
          <cell r="O30">
            <v>1000</v>
          </cell>
          <cell r="V30">
            <v>1000</v>
          </cell>
          <cell r="W30">
            <v>1139.93</v>
          </cell>
          <cell r="Y30">
            <v>7.7872000912336716</v>
          </cell>
          <cell r="Z30">
            <v>2.6991683699876305</v>
          </cell>
          <cell r="AC30">
            <v>1048.95</v>
          </cell>
          <cell r="AD30">
            <v>0</v>
          </cell>
          <cell r="AE30">
            <v>1145.748</v>
          </cell>
          <cell r="AF30">
            <v>1106.5178000000001</v>
          </cell>
          <cell r="AG30">
            <v>1144.049</v>
          </cell>
          <cell r="AH30">
            <v>1270</v>
          </cell>
          <cell r="AI30" t="str">
            <v>продмай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56.82</v>
          </cell>
          <cell r="D31">
            <v>609.38499999999999</v>
          </cell>
          <cell r="E31">
            <v>343.291</v>
          </cell>
          <cell r="F31">
            <v>308.75400000000002</v>
          </cell>
          <cell r="G31">
            <v>0</v>
          </cell>
          <cell r="H31">
            <v>1</v>
          </cell>
          <cell r="I31">
            <v>50</v>
          </cell>
          <cell r="J31">
            <v>342.00200000000001</v>
          </cell>
          <cell r="K31">
            <v>1.2889999999999873</v>
          </cell>
          <cell r="L31">
            <v>100</v>
          </cell>
          <cell r="M31">
            <v>0</v>
          </cell>
          <cell r="N31">
            <v>30</v>
          </cell>
          <cell r="O31">
            <v>50</v>
          </cell>
          <cell r="V31">
            <v>40</v>
          </cell>
          <cell r="W31">
            <v>65.483199999999997</v>
          </cell>
          <cell r="Y31">
            <v>8.0746512082488344</v>
          </cell>
          <cell r="Z31">
            <v>4.7150108730178131</v>
          </cell>
          <cell r="AC31">
            <v>15.875</v>
          </cell>
          <cell r="AD31">
            <v>0</v>
          </cell>
          <cell r="AE31">
            <v>62.244000000000007</v>
          </cell>
          <cell r="AF31">
            <v>63.3414</v>
          </cell>
          <cell r="AG31">
            <v>80.495399999999989</v>
          </cell>
          <cell r="AH31">
            <v>53.1</v>
          </cell>
          <cell r="AI31">
            <v>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483.72</v>
          </cell>
          <cell r="D32">
            <v>495.00400000000002</v>
          </cell>
          <cell r="E32">
            <v>552.34199999999998</v>
          </cell>
          <cell r="F32">
            <v>400.858</v>
          </cell>
          <cell r="G32">
            <v>0</v>
          </cell>
          <cell r="H32">
            <v>1</v>
          </cell>
          <cell r="I32">
            <v>50</v>
          </cell>
          <cell r="J32">
            <v>560.34500000000003</v>
          </cell>
          <cell r="K32">
            <v>-8.0030000000000427</v>
          </cell>
          <cell r="L32">
            <v>80</v>
          </cell>
          <cell r="M32">
            <v>0</v>
          </cell>
          <cell r="N32">
            <v>70</v>
          </cell>
          <cell r="O32">
            <v>150</v>
          </cell>
          <cell r="V32">
            <v>90</v>
          </cell>
          <cell r="W32">
            <v>98.866399999999999</v>
          </cell>
          <cell r="Y32">
            <v>7.9992596069038617</v>
          </cell>
          <cell r="Z32">
            <v>4.0545422914154861</v>
          </cell>
          <cell r="AC32">
            <v>58.01</v>
          </cell>
          <cell r="AD32">
            <v>0</v>
          </cell>
          <cell r="AE32">
            <v>109.96020000000001</v>
          </cell>
          <cell r="AF32">
            <v>132.70859999999999</v>
          </cell>
          <cell r="AG32">
            <v>95.054800000000014</v>
          </cell>
          <cell r="AH32">
            <v>109.136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139.38499999999999</v>
          </cell>
          <cell r="D33">
            <v>256.185</v>
          </cell>
          <cell r="E33">
            <v>259.46199999999999</v>
          </cell>
          <cell r="F33">
            <v>133.678</v>
          </cell>
          <cell r="G33">
            <v>0</v>
          </cell>
          <cell r="H33">
            <v>1</v>
          </cell>
          <cell r="I33">
            <v>60</v>
          </cell>
          <cell r="J33">
            <v>260.875</v>
          </cell>
          <cell r="K33">
            <v>-1.4130000000000109</v>
          </cell>
          <cell r="L33">
            <v>50</v>
          </cell>
          <cell r="M33">
            <v>0</v>
          </cell>
          <cell r="N33">
            <v>30</v>
          </cell>
          <cell r="O33">
            <v>80</v>
          </cell>
          <cell r="V33">
            <v>70</v>
          </cell>
          <cell r="W33">
            <v>44.702999999999996</v>
          </cell>
          <cell r="Y33">
            <v>8.1354271525400979</v>
          </cell>
          <cell r="Z33">
            <v>2.9903585889090221</v>
          </cell>
          <cell r="AC33">
            <v>35.947000000000003</v>
          </cell>
          <cell r="AD33">
            <v>0</v>
          </cell>
          <cell r="AE33">
            <v>47.782400000000003</v>
          </cell>
          <cell r="AF33">
            <v>49.084000000000003</v>
          </cell>
          <cell r="AG33">
            <v>42.12</v>
          </cell>
          <cell r="AH33">
            <v>45.36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6336.2879999999996</v>
          </cell>
          <cell r="D34">
            <v>7208.8310000000001</v>
          </cell>
          <cell r="E34">
            <v>9144.1419999999998</v>
          </cell>
          <cell r="F34">
            <v>4248.5249999999996</v>
          </cell>
          <cell r="G34">
            <v>0</v>
          </cell>
          <cell r="H34">
            <v>1</v>
          </cell>
          <cell r="I34">
            <v>60</v>
          </cell>
          <cell r="J34">
            <v>9105.6890000000003</v>
          </cell>
          <cell r="K34">
            <v>38.45299999999952</v>
          </cell>
          <cell r="L34">
            <v>1500</v>
          </cell>
          <cell r="M34">
            <v>2500</v>
          </cell>
          <cell r="N34">
            <v>700</v>
          </cell>
          <cell r="O34">
            <v>2500</v>
          </cell>
          <cell r="V34">
            <v>2200</v>
          </cell>
          <cell r="W34">
            <v>1460.2583999999999</v>
          </cell>
          <cell r="Y34">
            <v>9.3466505654067795</v>
          </cell>
          <cell r="Z34">
            <v>2.9094337002273023</v>
          </cell>
          <cell r="AC34">
            <v>1842.85</v>
          </cell>
          <cell r="AD34">
            <v>0</v>
          </cell>
          <cell r="AE34">
            <v>1757.8169999999998</v>
          </cell>
          <cell r="AF34">
            <v>1557.6659999999999</v>
          </cell>
          <cell r="AG34">
            <v>1470.5742</v>
          </cell>
          <cell r="AH34">
            <v>1389.0340000000001</v>
          </cell>
          <cell r="AI34" t="str">
            <v>май яб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30.643999999999998</v>
          </cell>
          <cell r="D35">
            <v>85.177000000000007</v>
          </cell>
          <cell r="E35">
            <v>70.408000000000001</v>
          </cell>
          <cell r="F35">
            <v>44.533000000000001</v>
          </cell>
          <cell r="G35">
            <v>0</v>
          </cell>
          <cell r="H35">
            <v>1</v>
          </cell>
          <cell r="I35">
            <v>50</v>
          </cell>
          <cell r="J35">
            <v>69.941000000000003</v>
          </cell>
          <cell r="K35">
            <v>0.46699999999999875</v>
          </cell>
          <cell r="L35">
            <v>30</v>
          </cell>
          <cell r="M35">
            <v>0</v>
          </cell>
          <cell r="N35">
            <v>20</v>
          </cell>
          <cell r="O35">
            <v>20</v>
          </cell>
          <cell r="W35">
            <v>14.0816</v>
          </cell>
          <cell r="Y35">
            <v>8.1335217588910353</v>
          </cell>
          <cell r="Z35">
            <v>3.1624957391205548</v>
          </cell>
          <cell r="AC35">
            <v>0</v>
          </cell>
          <cell r="AD35">
            <v>0</v>
          </cell>
          <cell r="AE35">
            <v>13.203200000000001</v>
          </cell>
          <cell r="AF35">
            <v>13.377600000000001</v>
          </cell>
          <cell r="AG35">
            <v>14.0808</v>
          </cell>
          <cell r="AH35">
            <v>13.208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393.46</v>
          </cell>
          <cell r="D36">
            <v>405.26100000000002</v>
          </cell>
          <cell r="E36">
            <v>585.91600000000005</v>
          </cell>
          <cell r="F36">
            <v>184.63399999999999</v>
          </cell>
          <cell r="G36">
            <v>0</v>
          </cell>
          <cell r="H36">
            <v>1</v>
          </cell>
          <cell r="I36">
            <v>50</v>
          </cell>
          <cell r="J36">
            <v>606.51099999999997</v>
          </cell>
          <cell r="K36">
            <v>-20.594999999999914</v>
          </cell>
          <cell r="L36">
            <v>150</v>
          </cell>
          <cell r="M36">
            <v>0</v>
          </cell>
          <cell r="N36">
            <v>300</v>
          </cell>
          <cell r="O36">
            <v>150</v>
          </cell>
          <cell r="V36">
            <v>90</v>
          </cell>
          <cell r="W36">
            <v>107.7132</v>
          </cell>
          <cell r="Y36">
            <v>8.1200261434995902</v>
          </cell>
          <cell r="Z36">
            <v>1.7141260309785615</v>
          </cell>
          <cell r="AC36">
            <v>47.35</v>
          </cell>
          <cell r="AD36">
            <v>0</v>
          </cell>
          <cell r="AE36">
            <v>89.417600000000007</v>
          </cell>
          <cell r="AF36">
            <v>111.76479999999999</v>
          </cell>
          <cell r="AG36">
            <v>85.176400000000001</v>
          </cell>
          <cell r="AH36">
            <v>88.896000000000001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2817.9029999999998</v>
          </cell>
          <cell r="D37">
            <v>6928.9809999999998</v>
          </cell>
          <cell r="E37">
            <v>6780.7219999999998</v>
          </cell>
          <cell r="F37">
            <v>2845.8780000000002</v>
          </cell>
          <cell r="G37">
            <v>0</v>
          </cell>
          <cell r="H37">
            <v>1</v>
          </cell>
          <cell r="I37">
            <v>60</v>
          </cell>
          <cell r="J37">
            <v>6740.1459999999997</v>
          </cell>
          <cell r="K37">
            <v>40.576000000000022</v>
          </cell>
          <cell r="L37">
            <v>1400</v>
          </cell>
          <cell r="M37">
            <v>1000</v>
          </cell>
          <cell r="N37">
            <v>1000</v>
          </cell>
          <cell r="O37">
            <v>1000</v>
          </cell>
          <cell r="V37">
            <v>900</v>
          </cell>
          <cell r="W37">
            <v>1134.7813999999998</v>
          </cell>
          <cell r="Y37">
            <v>7.1783675692957267</v>
          </cell>
          <cell r="Z37">
            <v>2.5078645102924675</v>
          </cell>
          <cell r="AC37">
            <v>1106.8150000000001</v>
          </cell>
          <cell r="AD37">
            <v>0</v>
          </cell>
          <cell r="AE37">
            <v>887.11879999999996</v>
          </cell>
          <cell r="AF37">
            <v>919.14840000000004</v>
          </cell>
          <cell r="AG37">
            <v>1086.076</v>
          </cell>
          <cell r="AH37">
            <v>1271.3</v>
          </cell>
          <cell r="AI37" t="str">
            <v>оконч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3351.2130000000002</v>
          </cell>
          <cell r="D38">
            <v>4627</v>
          </cell>
          <cell r="E38">
            <v>5564.7449999999999</v>
          </cell>
          <cell r="F38">
            <v>2287.7330000000002</v>
          </cell>
          <cell r="G38">
            <v>0</v>
          </cell>
          <cell r="H38">
            <v>1</v>
          </cell>
          <cell r="I38">
            <v>60</v>
          </cell>
          <cell r="J38">
            <v>5530.0619999999999</v>
          </cell>
          <cell r="K38">
            <v>34.682999999999993</v>
          </cell>
          <cell r="L38">
            <v>1400</v>
          </cell>
          <cell r="M38">
            <v>1000</v>
          </cell>
          <cell r="N38">
            <v>500</v>
          </cell>
          <cell r="O38">
            <v>1000</v>
          </cell>
          <cell r="V38">
            <v>700</v>
          </cell>
          <cell r="W38">
            <v>950.07299999999998</v>
          </cell>
          <cell r="Y38">
            <v>7.2496881818554995</v>
          </cell>
          <cell r="Z38">
            <v>2.4079549676709053</v>
          </cell>
          <cell r="AC38">
            <v>814.38</v>
          </cell>
          <cell r="AD38">
            <v>0</v>
          </cell>
          <cell r="AE38">
            <v>900.46859999999992</v>
          </cell>
          <cell r="AF38">
            <v>900.55340000000001</v>
          </cell>
          <cell r="AG38">
            <v>923.07320000000004</v>
          </cell>
          <cell r="AH38">
            <v>1091.3900000000001</v>
          </cell>
          <cell r="AI38" t="str">
            <v>оконч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123.232</v>
          </cell>
          <cell r="D39">
            <v>417.51</v>
          </cell>
          <cell r="E39">
            <v>357.62</v>
          </cell>
          <cell r="F39">
            <v>171.66900000000001</v>
          </cell>
          <cell r="G39">
            <v>0</v>
          </cell>
          <cell r="H39">
            <v>1</v>
          </cell>
          <cell r="I39">
            <v>60</v>
          </cell>
          <cell r="J39">
            <v>358.596</v>
          </cell>
          <cell r="K39">
            <v>-0.97599999999999909</v>
          </cell>
          <cell r="L39">
            <v>80</v>
          </cell>
          <cell r="M39">
            <v>0</v>
          </cell>
          <cell r="N39">
            <v>80</v>
          </cell>
          <cell r="O39">
            <v>100</v>
          </cell>
          <cell r="V39">
            <v>90</v>
          </cell>
          <cell r="W39">
            <v>65.194000000000003</v>
          </cell>
          <cell r="Y39">
            <v>8.0017946436788652</v>
          </cell>
          <cell r="Z39">
            <v>2.63320244194251</v>
          </cell>
          <cell r="AC39">
            <v>31.65</v>
          </cell>
          <cell r="AD39">
            <v>0</v>
          </cell>
          <cell r="AE39">
            <v>60.6126</v>
          </cell>
          <cell r="AF39">
            <v>56.42560000000001</v>
          </cell>
          <cell r="AG39">
            <v>60.227400000000003</v>
          </cell>
          <cell r="AH39">
            <v>51.097999999999999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128.83199999999999</v>
          </cell>
          <cell r="D40">
            <v>391.14</v>
          </cell>
          <cell r="E40">
            <v>317.43599999999998</v>
          </cell>
          <cell r="F40">
            <v>191.976</v>
          </cell>
          <cell r="G40">
            <v>0</v>
          </cell>
          <cell r="H40">
            <v>1</v>
          </cell>
          <cell r="I40">
            <v>60</v>
          </cell>
          <cell r="J40">
            <v>313.44799999999998</v>
          </cell>
          <cell r="K40">
            <v>3.9879999999999995</v>
          </cell>
          <cell r="L40">
            <v>80</v>
          </cell>
          <cell r="M40">
            <v>0</v>
          </cell>
          <cell r="N40">
            <v>80</v>
          </cell>
          <cell r="O40">
            <v>70</v>
          </cell>
          <cell r="W40">
            <v>54.0336</v>
          </cell>
          <cell r="Y40">
            <v>7.809511119007432</v>
          </cell>
          <cell r="Z40">
            <v>3.5529004175179888</v>
          </cell>
          <cell r="AC40">
            <v>47.268000000000001</v>
          </cell>
          <cell r="AD40">
            <v>0</v>
          </cell>
          <cell r="AE40">
            <v>48.940800000000003</v>
          </cell>
          <cell r="AF40">
            <v>58.084799999999994</v>
          </cell>
          <cell r="AG40">
            <v>58.259599999999999</v>
          </cell>
          <cell r="AH40">
            <v>44.887999999999998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82.421999999999997</v>
          </cell>
          <cell r="D41">
            <v>1.125</v>
          </cell>
          <cell r="E41">
            <v>23.625</v>
          </cell>
          <cell r="F41">
            <v>59.171999999999997</v>
          </cell>
          <cell r="G41">
            <v>0</v>
          </cell>
          <cell r="H41">
            <v>1</v>
          </cell>
          <cell r="I41">
            <v>180</v>
          </cell>
          <cell r="J41">
            <v>23.065999999999999</v>
          </cell>
          <cell r="K41">
            <v>0.55900000000000105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W41">
            <v>4.7249999999999996</v>
          </cell>
          <cell r="Y41">
            <v>12.523174603174603</v>
          </cell>
          <cell r="Z41">
            <v>12.523174603174603</v>
          </cell>
          <cell r="AC41">
            <v>0</v>
          </cell>
          <cell r="AD41">
            <v>0</v>
          </cell>
          <cell r="AE41">
            <v>5.093</v>
          </cell>
          <cell r="AF41">
            <v>4.4249999999999998</v>
          </cell>
          <cell r="AG41">
            <v>5.4012000000000002</v>
          </cell>
          <cell r="AH41">
            <v>6.375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263.017</v>
          </cell>
          <cell r="D42">
            <v>680.77800000000002</v>
          </cell>
          <cell r="E42">
            <v>611.58299999999997</v>
          </cell>
          <cell r="F42">
            <v>306.63400000000001</v>
          </cell>
          <cell r="G42">
            <v>0</v>
          </cell>
          <cell r="H42">
            <v>1</v>
          </cell>
          <cell r="I42">
            <v>60</v>
          </cell>
          <cell r="J42">
            <v>606.27</v>
          </cell>
          <cell r="K42">
            <v>5.3129999999999882</v>
          </cell>
          <cell r="L42">
            <v>200</v>
          </cell>
          <cell r="M42">
            <v>0</v>
          </cell>
          <cell r="N42">
            <v>60</v>
          </cell>
          <cell r="O42">
            <v>160</v>
          </cell>
          <cell r="V42">
            <v>130</v>
          </cell>
          <cell r="W42">
            <v>107.5992</v>
          </cell>
          <cell r="Y42">
            <v>7.9613417200127889</v>
          </cell>
          <cell r="Z42">
            <v>2.8497795522643292</v>
          </cell>
          <cell r="AC42">
            <v>73.587000000000003</v>
          </cell>
          <cell r="AD42">
            <v>0</v>
          </cell>
          <cell r="AE42">
            <v>114.7518</v>
          </cell>
          <cell r="AF42">
            <v>115.52500000000001</v>
          </cell>
          <cell r="AG42">
            <v>109.4838</v>
          </cell>
          <cell r="AH42">
            <v>109.36799999999999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25.811</v>
          </cell>
          <cell r="D43">
            <v>362.92399999999998</v>
          </cell>
          <cell r="E43">
            <v>81.760000000000005</v>
          </cell>
          <cell r="F43">
            <v>298.94499999999999</v>
          </cell>
          <cell r="G43" t="str">
            <v>вывод18,</v>
          </cell>
          <cell r="H43">
            <v>0</v>
          </cell>
          <cell r="I43">
            <v>35</v>
          </cell>
          <cell r="J43">
            <v>87.376999999999995</v>
          </cell>
          <cell r="K43">
            <v>-5.6169999999999902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W43">
            <v>16.352</v>
          </cell>
          <cell r="Y43">
            <v>18.281861545988257</v>
          </cell>
          <cell r="Z43">
            <v>18.281861545988257</v>
          </cell>
          <cell r="AC43">
            <v>0</v>
          </cell>
          <cell r="AD43">
            <v>0</v>
          </cell>
          <cell r="AE43">
            <v>7.3</v>
          </cell>
          <cell r="AF43">
            <v>1.8980000000000046</v>
          </cell>
          <cell r="AG43">
            <v>6.1319999999999997</v>
          </cell>
          <cell r="AH43">
            <v>30.66</v>
          </cell>
          <cell r="AI43" t="str">
            <v>вывод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108.52200000000001</v>
          </cell>
          <cell r="D44">
            <v>125.702</v>
          </cell>
          <cell r="E44">
            <v>199.92099999999999</v>
          </cell>
          <cell r="F44">
            <v>33.012999999999998</v>
          </cell>
          <cell r="G44">
            <v>0</v>
          </cell>
          <cell r="H44">
            <v>1</v>
          </cell>
          <cell r="I44">
            <v>30</v>
          </cell>
          <cell r="J44">
            <v>203.899</v>
          </cell>
          <cell r="K44">
            <v>-3.9780000000000086</v>
          </cell>
          <cell r="L44">
            <v>20</v>
          </cell>
          <cell r="M44">
            <v>0</v>
          </cell>
          <cell r="N44">
            <v>50</v>
          </cell>
          <cell r="O44">
            <v>60</v>
          </cell>
          <cell r="V44">
            <v>70</v>
          </cell>
          <cell r="W44">
            <v>30.445600000000002</v>
          </cell>
          <cell r="Y44">
            <v>7.6534211840134532</v>
          </cell>
          <cell r="Z44">
            <v>1.0843274561841447</v>
          </cell>
          <cell r="AC44">
            <v>47.692999999999998</v>
          </cell>
          <cell r="AD44">
            <v>0</v>
          </cell>
          <cell r="AE44">
            <v>18.339199999999998</v>
          </cell>
          <cell r="AF44">
            <v>30.717999999999996</v>
          </cell>
          <cell r="AG44">
            <v>22.194399999999998</v>
          </cell>
          <cell r="AH44">
            <v>32.258000000000003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85.793000000000006</v>
          </cell>
          <cell r="D45">
            <v>216.85</v>
          </cell>
          <cell r="E45">
            <v>198.4</v>
          </cell>
          <cell r="F45">
            <v>102.983</v>
          </cell>
          <cell r="G45" t="str">
            <v>н</v>
          </cell>
          <cell r="H45">
            <v>1</v>
          </cell>
          <cell r="I45">
            <v>30</v>
          </cell>
          <cell r="J45">
            <v>206.82300000000001</v>
          </cell>
          <cell r="K45">
            <v>-8.4230000000000018</v>
          </cell>
          <cell r="L45">
            <v>30</v>
          </cell>
          <cell r="M45">
            <v>0</v>
          </cell>
          <cell r="N45">
            <v>40</v>
          </cell>
          <cell r="O45">
            <v>30</v>
          </cell>
          <cell r="V45">
            <v>30</v>
          </cell>
          <cell r="W45">
            <v>29.988</v>
          </cell>
          <cell r="Y45">
            <v>7.7692076830732297</v>
          </cell>
          <cell r="Z45">
            <v>3.434140322795785</v>
          </cell>
          <cell r="AC45">
            <v>48.46</v>
          </cell>
          <cell r="AD45">
            <v>0</v>
          </cell>
          <cell r="AE45">
            <v>30.744</v>
          </cell>
          <cell r="AF45">
            <v>29.484000000000002</v>
          </cell>
          <cell r="AG45">
            <v>28.727999999999998</v>
          </cell>
          <cell r="AH45">
            <v>25.2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499.71600000000001</v>
          </cell>
          <cell r="D46">
            <v>1747.8109999999999</v>
          </cell>
          <cell r="E46">
            <v>1482.3409999999999</v>
          </cell>
          <cell r="F46">
            <v>727.19299999999998</v>
          </cell>
          <cell r="G46">
            <v>0</v>
          </cell>
          <cell r="H46">
            <v>1</v>
          </cell>
          <cell r="I46">
            <v>30</v>
          </cell>
          <cell r="J46">
            <v>1500.3009999999999</v>
          </cell>
          <cell r="K46">
            <v>-17.960000000000036</v>
          </cell>
          <cell r="L46">
            <v>350</v>
          </cell>
          <cell r="M46">
            <v>0</v>
          </cell>
          <cell r="N46">
            <v>200</v>
          </cell>
          <cell r="O46">
            <v>250</v>
          </cell>
          <cell r="V46">
            <v>350</v>
          </cell>
          <cell r="W46">
            <v>258.23239999999998</v>
          </cell>
          <cell r="Y46">
            <v>7.2693937708823526</v>
          </cell>
          <cell r="Z46">
            <v>2.8160408995927702</v>
          </cell>
          <cell r="AC46">
            <v>191.179</v>
          </cell>
          <cell r="AD46">
            <v>0</v>
          </cell>
          <cell r="AE46">
            <v>290.38119999999998</v>
          </cell>
          <cell r="AF46">
            <v>257.3664</v>
          </cell>
          <cell r="AG46">
            <v>263.47920000000005</v>
          </cell>
          <cell r="AH46">
            <v>308.17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48.484999999999999</v>
          </cell>
          <cell r="D47">
            <v>183.684</v>
          </cell>
          <cell r="E47">
            <v>92.448999999999998</v>
          </cell>
          <cell r="F47">
            <v>138.369</v>
          </cell>
          <cell r="G47">
            <v>0</v>
          </cell>
          <cell r="H47">
            <v>1</v>
          </cell>
          <cell r="I47">
            <v>40</v>
          </cell>
          <cell r="J47">
            <v>95.804000000000002</v>
          </cell>
          <cell r="K47">
            <v>-3.355000000000004</v>
          </cell>
          <cell r="L47">
            <v>20</v>
          </cell>
          <cell r="M47">
            <v>0</v>
          </cell>
          <cell r="N47">
            <v>0</v>
          </cell>
          <cell r="O47">
            <v>0</v>
          </cell>
          <cell r="W47">
            <v>18.489799999999999</v>
          </cell>
          <cell r="Y47">
            <v>8.5652089260024447</v>
          </cell>
          <cell r="Z47">
            <v>7.4835314605890817</v>
          </cell>
          <cell r="AC47">
            <v>0</v>
          </cell>
          <cell r="AD47">
            <v>0</v>
          </cell>
          <cell r="AE47">
            <v>19.295999999999999</v>
          </cell>
          <cell r="AF47">
            <v>18.2254</v>
          </cell>
          <cell r="AG47">
            <v>24.119999999999997</v>
          </cell>
          <cell r="AH47">
            <v>26.8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112.441</v>
          </cell>
          <cell r="D48">
            <v>237.828</v>
          </cell>
          <cell r="E48">
            <v>229.47300000000001</v>
          </cell>
          <cell r="F48">
            <v>119.426</v>
          </cell>
          <cell r="G48" t="str">
            <v>н</v>
          </cell>
          <cell r="H48">
            <v>1</v>
          </cell>
          <cell r="I48">
            <v>35</v>
          </cell>
          <cell r="J48">
            <v>228.381</v>
          </cell>
          <cell r="K48">
            <v>1.092000000000013</v>
          </cell>
          <cell r="L48">
            <v>20</v>
          </cell>
          <cell r="M48">
            <v>0</v>
          </cell>
          <cell r="N48">
            <v>30</v>
          </cell>
          <cell r="O48">
            <v>60</v>
          </cell>
          <cell r="V48">
            <v>20</v>
          </cell>
          <cell r="W48">
            <v>30.962</v>
          </cell>
          <cell r="Y48">
            <v>8.0558749434791039</v>
          </cell>
          <cell r="Z48">
            <v>3.857179768748789</v>
          </cell>
          <cell r="AC48">
            <v>74.662999999999997</v>
          </cell>
          <cell r="AD48">
            <v>0</v>
          </cell>
          <cell r="AE48">
            <v>30.681999999999999</v>
          </cell>
          <cell r="AF48">
            <v>33.427999999999997</v>
          </cell>
          <cell r="AG48">
            <v>28.763999999999999</v>
          </cell>
          <cell r="AH48">
            <v>17.809999999999999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36.58</v>
          </cell>
          <cell r="D49">
            <v>284.36399999999998</v>
          </cell>
          <cell r="E49">
            <v>209.26599999999999</v>
          </cell>
          <cell r="F49">
            <v>98.72</v>
          </cell>
          <cell r="G49">
            <v>0</v>
          </cell>
          <cell r="H49">
            <v>1</v>
          </cell>
          <cell r="I49">
            <v>30</v>
          </cell>
          <cell r="J49">
            <v>217.453</v>
          </cell>
          <cell r="K49">
            <v>-8.1870000000000118</v>
          </cell>
          <cell r="L49">
            <v>30</v>
          </cell>
          <cell r="M49">
            <v>0</v>
          </cell>
          <cell r="N49">
            <v>50</v>
          </cell>
          <cell r="O49">
            <v>50</v>
          </cell>
          <cell r="V49">
            <v>30</v>
          </cell>
          <cell r="W49">
            <v>35.496400000000001</v>
          </cell>
          <cell r="Y49">
            <v>7.2886264522599484</v>
          </cell>
          <cell r="Z49">
            <v>2.7811271002129794</v>
          </cell>
          <cell r="AC49">
            <v>31.783999999999999</v>
          </cell>
          <cell r="AD49">
            <v>0</v>
          </cell>
          <cell r="AE49">
            <v>29.808</v>
          </cell>
          <cell r="AF49">
            <v>23.736000000000001</v>
          </cell>
          <cell r="AG49">
            <v>31.727999999999998</v>
          </cell>
          <cell r="AH49">
            <v>31.74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178.65700000000001</v>
          </cell>
          <cell r="D50">
            <v>321.45100000000002</v>
          </cell>
          <cell r="E50">
            <v>338.303</v>
          </cell>
          <cell r="F50">
            <v>158.22800000000001</v>
          </cell>
          <cell r="G50" t="str">
            <v>н</v>
          </cell>
          <cell r="H50">
            <v>1</v>
          </cell>
          <cell r="I50">
            <v>45</v>
          </cell>
          <cell r="J50">
            <v>335.68599999999998</v>
          </cell>
          <cell r="K50">
            <v>2.6170000000000186</v>
          </cell>
          <cell r="L50">
            <v>80</v>
          </cell>
          <cell r="M50">
            <v>0</v>
          </cell>
          <cell r="N50">
            <v>120</v>
          </cell>
          <cell r="O50">
            <v>100</v>
          </cell>
          <cell r="V50">
            <v>50</v>
          </cell>
          <cell r="W50">
            <v>63.349000000000004</v>
          </cell>
          <cell r="Y50">
            <v>8.0226680768441483</v>
          </cell>
          <cell r="Z50">
            <v>2.4977189853036355</v>
          </cell>
          <cell r="AC50">
            <v>21.558</v>
          </cell>
          <cell r="AD50">
            <v>0</v>
          </cell>
          <cell r="AE50">
            <v>67.780999999999992</v>
          </cell>
          <cell r="AF50">
            <v>67.63900000000001</v>
          </cell>
          <cell r="AG50">
            <v>62.040200000000006</v>
          </cell>
          <cell r="AH50">
            <v>56.484999999999999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150.93700000000001</v>
          </cell>
          <cell r="D51">
            <v>375.02499999999998</v>
          </cell>
          <cell r="E51">
            <v>378.36900000000003</v>
          </cell>
          <cell r="F51">
            <v>144.53299999999999</v>
          </cell>
          <cell r="G51" t="str">
            <v>н</v>
          </cell>
          <cell r="H51">
            <v>1</v>
          </cell>
          <cell r="I51">
            <v>45</v>
          </cell>
          <cell r="J51">
            <v>378.74299999999999</v>
          </cell>
          <cell r="K51">
            <v>-0.3739999999999668</v>
          </cell>
          <cell r="L51">
            <v>80</v>
          </cell>
          <cell r="M51">
            <v>0</v>
          </cell>
          <cell r="N51">
            <v>70</v>
          </cell>
          <cell r="O51">
            <v>100</v>
          </cell>
          <cell r="V51">
            <v>50</v>
          </cell>
          <cell r="W51">
            <v>55.052000000000007</v>
          </cell>
          <cell r="Y51">
            <v>8.0747838407323975</v>
          </cell>
          <cell r="Z51">
            <v>2.6253905398532291</v>
          </cell>
          <cell r="AC51">
            <v>103.10899999999999</v>
          </cell>
          <cell r="AD51">
            <v>0</v>
          </cell>
          <cell r="AE51">
            <v>53.391999999999996</v>
          </cell>
          <cell r="AF51">
            <v>56.100999999999999</v>
          </cell>
          <cell r="AG51">
            <v>53.571999999999989</v>
          </cell>
          <cell r="AH51">
            <v>48.28</v>
          </cell>
          <cell r="AI51">
            <v>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162.71799999999999</v>
          </cell>
          <cell r="D52">
            <v>268.971</v>
          </cell>
          <cell r="E52">
            <v>306.875</v>
          </cell>
          <cell r="F52">
            <v>119.134</v>
          </cell>
          <cell r="G52" t="str">
            <v>н</v>
          </cell>
          <cell r="H52">
            <v>1</v>
          </cell>
          <cell r="I52">
            <v>45</v>
          </cell>
          <cell r="J52">
            <v>311.053</v>
          </cell>
          <cell r="K52">
            <v>-4.1779999999999973</v>
          </cell>
          <cell r="L52">
            <v>70</v>
          </cell>
          <cell r="M52">
            <v>0</v>
          </cell>
          <cell r="N52">
            <v>90</v>
          </cell>
          <cell r="O52">
            <v>60</v>
          </cell>
          <cell r="V52">
            <v>70</v>
          </cell>
          <cell r="W52">
            <v>50.974000000000004</v>
          </cell>
          <cell r="Y52">
            <v>8.0263271471730686</v>
          </cell>
          <cell r="Z52">
            <v>2.3371522737081647</v>
          </cell>
          <cell r="AC52">
            <v>52.005000000000003</v>
          </cell>
          <cell r="AD52">
            <v>0</v>
          </cell>
          <cell r="AE52">
            <v>48.847999999999999</v>
          </cell>
          <cell r="AF52">
            <v>51.262</v>
          </cell>
          <cell r="AG52">
            <v>47.003999999999998</v>
          </cell>
          <cell r="AH52">
            <v>58.22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1893</v>
          </cell>
          <cell r="D53">
            <v>4879</v>
          </cell>
          <cell r="E53">
            <v>2317</v>
          </cell>
          <cell r="F53">
            <v>752</v>
          </cell>
          <cell r="G53" t="str">
            <v>акк</v>
          </cell>
          <cell r="H53">
            <v>0.35</v>
          </cell>
          <cell r="I53">
            <v>40</v>
          </cell>
          <cell r="J53">
            <v>1760</v>
          </cell>
          <cell r="K53">
            <v>557</v>
          </cell>
          <cell r="L53">
            <v>500</v>
          </cell>
          <cell r="M53">
            <v>0</v>
          </cell>
          <cell r="N53">
            <v>600</v>
          </cell>
          <cell r="O53">
            <v>650</v>
          </cell>
          <cell r="V53">
            <v>1100</v>
          </cell>
          <cell r="W53">
            <v>397.4</v>
          </cell>
          <cell r="Y53">
            <v>9.0639154504277819</v>
          </cell>
          <cell r="Z53">
            <v>1.8922999496728738</v>
          </cell>
          <cell r="AC53">
            <v>330</v>
          </cell>
          <cell r="AD53">
            <v>0</v>
          </cell>
          <cell r="AE53">
            <v>387</v>
          </cell>
          <cell r="AF53">
            <v>411.6</v>
          </cell>
          <cell r="AG53">
            <v>385.8</v>
          </cell>
          <cell r="AH53">
            <v>299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3237</v>
          </cell>
          <cell r="D54">
            <v>10892</v>
          </cell>
          <cell r="E54">
            <v>6279</v>
          </cell>
          <cell r="F54">
            <v>2656</v>
          </cell>
          <cell r="G54" t="str">
            <v>акк</v>
          </cell>
          <cell r="H54">
            <v>0.4</v>
          </cell>
          <cell r="I54">
            <v>40</v>
          </cell>
          <cell r="J54">
            <v>4883</v>
          </cell>
          <cell r="K54">
            <v>1396</v>
          </cell>
          <cell r="L54">
            <v>1500</v>
          </cell>
          <cell r="M54">
            <v>0</v>
          </cell>
          <cell r="N54">
            <v>1100</v>
          </cell>
          <cell r="O54">
            <v>1300</v>
          </cell>
          <cell r="V54">
            <v>1100</v>
          </cell>
          <cell r="W54">
            <v>1006.2</v>
          </cell>
          <cell r="Y54">
            <v>7.6088252832438874</v>
          </cell>
          <cell r="Z54">
            <v>2.6396342675412443</v>
          </cell>
          <cell r="AC54">
            <v>330</v>
          </cell>
          <cell r="AD54">
            <v>918</v>
          </cell>
          <cell r="AE54">
            <v>941</v>
          </cell>
          <cell r="AF54">
            <v>991</v>
          </cell>
          <cell r="AG54">
            <v>1024.2</v>
          </cell>
          <cell r="AH54">
            <v>769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1663</v>
          </cell>
          <cell r="D55">
            <v>14051</v>
          </cell>
          <cell r="E55">
            <v>4714</v>
          </cell>
          <cell r="F55">
            <v>2280</v>
          </cell>
          <cell r="G55">
            <v>0</v>
          </cell>
          <cell r="H55">
            <v>0.45</v>
          </cell>
          <cell r="I55">
            <v>45</v>
          </cell>
          <cell r="J55">
            <v>4665</v>
          </cell>
          <cell r="K55">
            <v>49</v>
          </cell>
          <cell r="L55">
            <v>1000</v>
          </cell>
          <cell r="M55">
            <v>0</v>
          </cell>
          <cell r="N55">
            <v>500</v>
          </cell>
          <cell r="O55">
            <v>220</v>
          </cell>
          <cell r="V55">
            <v>1200</v>
          </cell>
          <cell r="W55">
            <v>670.8</v>
          </cell>
          <cell r="Y55">
            <v>7.7519379844961245</v>
          </cell>
          <cell r="Z55">
            <v>3.3989266547406083</v>
          </cell>
          <cell r="AC55">
            <v>320</v>
          </cell>
          <cell r="AD55">
            <v>1040</v>
          </cell>
          <cell r="AE55">
            <v>678</v>
          </cell>
          <cell r="AF55">
            <v>712</v>
          </cell>
          <cell r="AG55">
            <v>751.8</v>
          </cell>
          <cell r="AH55">
            <v>880</v>
          </cell>
          <cell r="AI55" t="str">
            <v>продмай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182.20599999999999</v>
          </cell>
          <cell r="D56">
            <v>1426.489</v>
          </cell>
          <cell r="E56">
            <v>726.74599999999998</v>
          </cell>
          <cell r="F56">
            <v>299.29500000000002</v>
          </cell>
          <cell r="G56" t="str">
            <v>оконч</v>
          </cell>
          <cell r="H56">
            <v>1</v>
          </cell>
          <cell r="I56">
            <v>40</v>
          </cell>
          <cell r="J56">
            <v>725.32899999999995</v>
          </cell>
          <cell r="K56">
            <v>1.41700000000003</v>
          </cell>
          <cell r="L56">
            <v>200</v>
          </cell>
          <cell r="M56">
            <v>0</v>
          </cell>
          <cell r="N56">
            <v>300</v>
          </cell>
          <cell r="O56">
            <v>200</v>
          </cell>
          <cell r="V56">
            <v>70</v>
          </cell>
          <cell r="W56">
            <v>133.11539999999999</v>
          </cell>
          <cell r="Y56">
            <v>8.032842180544101</v>
          </cell>
          <cell r="Z56">
            <v>2.2483874893513449</v>
          </cell>
          <cell r="AC56">
            <v>61.168999999999997</v>
          </cell>
          <cell r="AD56">
            <v>0</v>
          </cell>
          <cell r="AE56">
            <v>111.1058</v>
          </cell>
          <cell r="AF56">
            <v>113.80100000000002</v>
          </cell>
          <cell r="AG56">
            <v>126.78120000000001</v>
          </cell>
          <cell r="AH56">
            <v>123.25</v>
          </cell>
          <cell r="AI56">
            <v>0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639</v>
          </cell>
          <cell r="D57">
            <v>742</v>
          </cell>
          <cell r="E57">
            <v>428</v>
          </cell>
          <cell r="F57">
            <v>924</v>
          </cell>
          <cell r="G57">
            <v>0</v>
          </cell>
          <cell r="H57">
            <v>0.1</v>
          </cell>
          <cell r="I57">
            <v>730</v>
          </cell>
          <cell r="J57">
            <v>457</v>
          </cell>
          <cell r="K57">
            <v>-29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W57">
            <v>85.6</v>
          </cell>
          <cell r="Y57">
            <v>10.794392523364486</v>
          </cell>
          <cell r="Z57">
            <v>10.794392523364486</v>
          </cell>
          <cell r="AC57">
            <v>0</v>
          </cell>
          <cell r="AD57">
            <v>0</v>
          </cell>
          <cell r="AE57">
            <v>91</v>
          </cell>
          <cell r="AF57">
            <v>109.4</v>
          </cell>
          <cell r="AG57">
            <v>97.6</v>
          </cell>
          <cell r="AH57">
            <v>52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29</v>
          </cell>
          <cell r="D58">
            <v>156</v>
          </cell>
          <cell r="E58">
            <v>105</v>
          </cell>
          <cell r="F58">
            <v>76</v>
          </cell>
          <cell r="G58" t="str">
            <v>нов</v>
          </cell>
          <cell r="H58">
            <v>0.4</v>
          </cell>
          <cell r="I58" t="e">
            <v>#N/A</v>
          </cell>
          <cell r="J58">
            <v>110</v>
          </cell>
          <cell r="K58">
            <v>-5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W58">
            <v>3</v>
          </cell>
          <cell r="Y58">
            <v>25.333333333333332</v>
          </cell>
          <cell r="Z58">
            <v>25.333333333333332</v>
          </cell>
          <cell r="AC58">
            <v>90</v>
          </cell>
          <cell r="AD58">
            <v>0</v>
          </cell>
          <cell r="AE58">
            <v>9.6</v>
          </cell>
          <cell r="AF58">
            <v>4.2</v>
          </cell>
          <cell r="AG58">
            <v>5.8</v>
          </cell>
          <cell r="AH58">
            <v>6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648</v>
          </cell>
          <cell r="D59">
            <v>1231</v>
          </cell>
          <cell r="E59">
            <v>1266</v>
          </cell>
          <cell r="F59">
            <v>578</v>
          </cell>
          <cell r="G59">
            <v>0</v>
          </cell>
          <cell r="H59">
            <v>0.35</v>
          </cell>
          <cell r="I59">
            <v>40</v>
          </cell>
          <cell r="J59">
            <v>1297</v>
          </cell>
          <cell r="K59">
            <v>-31</v>
          </cell>
          <cell r="L59">
            <v>300</v>
          </cell>
          <cell r="M59">
            <v>0</v>
          </cell>
          <cell r="N59">
            <v>300</v>
          </cell>
          <cell r="O59">
            <v>350</v>
          </cell>
          <cell r="V59">
            <v>220</v>
          </cell>
          <cell r="W59">
            <v>225.6</v>
          </cell>
          <cell r="Y59">
            <v>7.74822695035461</v>
          </cell>
          <cell r="Z59">
            <v>2.5620567375886525</v>
          </cell>
          <cell r="AC59">
            <v>138</v>
          </cell>
          <cell r="AD59">
            <v>0</v>
          </cell>
          <cell r="AE59">
            <v>245.2</v>
          </cell>
          <cell r="AF59">
            <v>244.8</v>
          </cell>
          <cell r="AG59">
            <v>226.2</v>
          </cell>
          <cell r="AH59">
            <v>188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131.87799999999999</v>
          </cell>
          <cell r="D60">
            <v>178.96700000000001</v>
          </cell>
          <cell r="E60">
            <v>192.33</v>
          </cell>
          <cell r="F60">
            <v>112.79</v>
          </cell>
          <cell r="G60">
            <v>0</v>
          </cell>
          <cell r="H60">
            <v>1</v>
          </cell>
          <cell r="I60">
            <v>40</v>
          </cell>
          <cell r="J60">
            <v>199.26499999999999</v>
          </cell>
          <cell r="K60">
            <v>-6.9349999999999739</v>
          </cell>
          <cell r="L60">
            <v>60</v>
          </cell>
          <cell r="M60">
            <v>0</v>
          </cell>
          <cell r="N60">
            <v>30</v>
          </cell>
          <cell r="O60">
            <v>50</v>
          </cell>
          <cell r="V60">
            <v>50</v>
          </cell>
          <cell r="W60">
            <v>38.466000000000001</v>
          </cell>
          <cell r="Y60">
            <v>7.871626891280612</v>
          </cell>
          <cell r="Z60">
            <v>2.9321998648156815</v>
          </cell>
          <cell r="AC60">
            <v>0</v>
          </cell>
          <cell r="AD60">
            <v>0</v>
          </cell>
          <cell r="AE60">
            <v>41.327000000000005</v>
          </cell>
          <cell r="AF60">
            <v>45.188000000000002</v>
          </cell>
          <cell r="AG60">
            <v>39.319000000000003</v>
          </cell>
          <cell r="AH60">
            <v>52.91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970</v>
          </cell>
          <cell r="D61">
            <v>3969</v>
          </cell>
          <cell r="E61">
            <v>3181</v>
          </cell>
          <cell r="F61">
            <v>1703</v>
          </cell>
          <cell r="G61">
            <v>0</v>
          </cell>
          <cell r="H61">
            <v>0.4</v>
          </cell>
          <cell r="I61">
            <v>35</v>
          </cell>
          <cell r="J61">
            <v>3193</v>
          </cell>
          <cell r="K61">
            <v>-12</v>
          </cell>
          <cell r="L61">
            <v>700</v>
          </cell>
          <cell r="M61">
            <v>0</v>
          </cell>
          <cell r="N61">
            <v>800</v>
          </cell>
          <cell r="O61">
            <v>800</v>
          </cell>
          <cell r="V61">
            <v>500</v>
          </cell>
          <cell r="W61">
            <v>582.20000000000005</v>
          </cell>
          <cell r="Y61">
            <v>7.7344555135692197</v>
          </cell>
          <cell r="Z61">
            <v>2.9251116454826516</v>
          </cell>
          <cell r="AC61">
            <v>270</v>
          </cell>
          <cell r="AD61">
            <v>0</v>
          </cell>
          <cell r="AE61">
            <v>539.6</v>
          </cell>
          <cell r="AF61">
            <v>581.79999999999995</v>
          </cell>
          <cell r="AG61">
            <v>618.6</v>
          </cell>
          <cell r="AH61">
            <v>526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1039</v>
          </cell>
          <cell r="D62">
            <v>4321</v>
          </cell>
          <cell r="E62">
            <v>3325</v>
          </cell>
          <cell r="F62">
            <v>1964</v>
          </cell>
          <cell r="G62">
            <v>0</v>
          </cell>
          <cell r="H62">
            <v>0.4</v>
          </cell>
          <cell r="I62">
            <v>40</v>
          </cell>
          <cell r="J62">
            <v>3351</v>
          </cell>
          <cell r="K62">
            <v>-26</v>
          </cell>
          <cell r="L62">
            <v>700</v>
          </cell>
          <cell r="M62">
            <v>0</v>
          </cell>
          <cell r="N62">
            <v>600</v>
          </cell>
          <cell r="O62">
            <v>750</v>
          </cell>
          <cell r="V62">
            <v>600</v>
          </cell>
          <cell r="W62">
            <v>597.79999999999995</v>
          </cell>
          <cell r="Y62">
            <v>7.7183004349280706</v>
          </cell>
          <cell r="Z62">
            <v>3.2853797256607562</v>
          </cell>
          <cell r="AC62">
            <v>336</v>
          </cell>
          <cell r="AD62">
            <v>0</v>
          </cell>
          <cell r="AE62">
            <v>654</v>
          </cell>
          <cell r="AF62">
            <v>628.20000000000005</v>
          </cell>
          <cell r="AG62">
            <v>658</v>
          </cell>
          <cell r="AH62">
            <v>561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37.872</v>
          </cell>
          <cell r="D63">
            <v>86.653999999999996</v>
          </cell>
          <cell r="E63">
            <v>76.504999999999995</v>
          </cell>
          <cell r="F63">
            <v>47.305999999999997</v>
          </cell>
          <cell r="G63" t="str">
            <v>лид, я</v>
          </cell>
          <cell r="H63">
            <v>1</v>
          </cell>
          <cell r="I63">
            <v>40</v>
          </cell>
          <cell r="J63">
            <v>76.692999999999998</v>
          </cell>
          <cell r="K63">
            <v>-0.18800000000000239</v>
          </cell>
          <cell r="L63">
            <v>20</v>
          </cell>
          <cell r="M63">
            <v>0</v>
          </cell>
          <cell r="N63">
            <v>30</v>
          </cell>
          <cell r="O63">
            <v>20</v>
          </cell>
          <cell r="V63">
            <v>20</v>
          </cell>
          <cell r="W63">
            <v>15.300999999999998</v>
          </cell>
          <cell r="Y63">
            <v>8.9736618521665257</v>
          </cell>
          <cell r="Z63">
            <v>3.0916933533755966</v>
          </cell>
          <cell r="AC63">
            <v>0</v>
          </cell>
          <cell r="AD63">
            <v>0</v>
          </cell>
          <cell r="AE63">
            <v>15.300999999999998</v>
          </cell>
          <cell r="AF63">
            <v>12.727</v>
          </cell>
          <cell r="AG63">
            <v>14.443000000000001</v>
          </cell>
          <cell r="AH63">
            <v>18.59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691.47500000000002</v>
          </cell>
          <cell r="D64">
            <v>669.26300000000003</v>
          </cell>
          <cell r="E64">
            <v>457</v>
          </cell>
          <cell r="F64">
            <v>230</v>
          </cell>
          <cell r="G64" t="str">
            <v>акк</v>
          </cell>
          <cell r="H64">
            <v>1</v>
          </cell>
          <cell r="I64">
            <v>40</v>
          </cell>
          <cell r="J64">
            <v>109.568</v>
          </cell>
          <cell r="K64">
            <v>347.43200000000002</v>
          </cell>
          <cell r="L64">
            <v>120</v>
          </cell>
          <cell r="M64">
            <v>0</v>
          </cell>
          <cell r="N64">
            <v>100</v>
          </cell>
          <cell r="O64">
            <v>150</v>
          </cell>
          <cell r="V64">
            <v>130</v>
          </cell>
          <cell r="W64">
            <v>91.4</v>
          </cell>
          <cell r="Y64">
            <v>7.9868708971553604</v>
          </cell>
          <cell r="Z64">
            <v>2.5164113785557984</v>
          </cell>
          <cell r="AC64">
            <v>0</v>
          </cell>
          <cell r="AD64">
            <v>0</v>
          </cell>
          <cell r="AE64">
            <v>84.6126</v>
          </cell>
          <cell r="AF64">
            <v>94.6</v>
          </cell>
          <cell r="AG64">
            <v>89.6</v>
          </cell>
          <cell r="AH64">
            <v>18.59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1230</v>
          </cell>
          <cell r="D65">
            <v>862</v>
          </cell>
          <cell r="E65">
            <v>1552</v>
          </cell>
          <cell r="F65">
            <v>501</v>
          </cell>
          <cell r="G65" t="str">
            <v>лид, я</v>
          </cell>
          <cell r="H65">
            <v>0.35</v>
          </cell>
          <cell r="I65">
            <v>40</v>
          </cell>
          <cell r="J65">
            <v>1588</v>
          </cell>
          <cell r="K65">
            <v>-36</v>
          </cell>
          <cell r="L65">
            <v>250</v>
          </cell>
          <cell r="M65">
            <v>0</v>
          </cell>
          <cell r="N65">
            <v>500</v>
          </cell>
          <cell r="O65">
            <v>500</v>
          </cell>
          <cell r="V65">
            <v>300</v>
          </cell>
          <cell r="W65">
            <v>266</v>
          </cell>
          <cell r="Y65">
            <v>7.7105263157894735</v>
          </cell>
          <cell r="Z65">
            <v>1.8834586466165413</v>
          </cell>
          <cell r="AC65">
            <v>222</v>
          </cell>
          <cell r="AD65">
            <v>0</v>
          </cell>
          <cell r="AE65">
            <v>264.39999999999998</v>
          </cell>
          <cell r="AF65">
            <v>255.8</v>
          </cell>
          <cell r="AG65">
            <v>241.8</v>
          </cell>
          <cell r="AH65">
            <v>254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618</v>
          </cell>
          <cell r="D66">
            <v>2313</v>
          </cell>
          <cell r="E66">
            <v>2026</v>
          </cell>
          <cell r="F66">
            <v>850</v>
          </cell>
          <cell r="G66" t="str">
            <v>неакк</v>
          </cell>
          <cell r="H66">
            <v>0.35</v>
          </cell>
          <cell r="I66">
            <v>40</v>
          </cell>
          <cell r="J66">
            <v>2063</v>
          </cell>
          <cell r="K66">
            <v>-37</v>
          </cell>
          <cell r="L66">
            <v>400</v>
          </cell>
          <cell r="M66">
            <v>0</v>
          </cell>
          <cell r="N66">
            <v>500</v>
          </cell>
          <cell r="O66">
            <v>650</v>
          </cell>
          <cell r="V66">
            <v>400</v>
          </cell>
          <cell r="W66">
            <v>360.8</v>
          </cell>
          <cell r="Y66">
            <v>7.7605321507760534</v>
          </cell>
          <cell r="Z66">
            <v>2.3558758314855877</v>
          </cell>
          <cell r="AC66">
            <v>222</v>
          </cell>
          <cell r="AD66">
            <v>0</v>
          </cell>
          <cell r="AE66">
            <v>348.6</v>
          </cell>
          <cell r="AF66">
            <v>344.4</v>
          </cell>
          <cell r="AG66">
            <v>354.4</v>
          </cell>
          <cell r="AH66">
            <v>371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325</v>
          </cell>
          <cell r="D67">
            <v>1544</v>
          </cell>
          <cell r="E67">
            <v>1145</v>
          </cell>
          <cell r="F67">
            <v>681</v>
          </cell>
          <cell r="G67">
            <v>0</v>
          </cell>
          <cell r="H67">
            <v>0.4</v>
          </cell>
          <cell r="I67">
            <v>35</v>
          </cell>
          <cell r="J67">
            <v>1187</v>
          </cell>
          <cell r="K67">
            <v>-42</v>
          </cell>
          <cell r="L67">
            <v>220</v>
          </cell>
          <cell r="M67">
            <v>0</v>
          </cell>
          <cell r="N67">
            <v>300</v>
          </cell>
          <cell r="O67">
            <v>200</v>
          </cell>
          <cell r="V67">
            <v>180</v>
          </cell>
          <cell r="W67">
            <v>199</v>
          </cell>
          <cell r="Y67">
            <v>7.9447236180904524</v>
          </cell>
          <cell r="Z67">
            <v>3.4221105527638191</v>
          </cell>
          <cell r="AC67">
            <v>150</v>
          </cell>
          <cell r="AD67">
            <v>0</v>
          </cell>
          <cell r="AE67">
            <v>210.2</v>
          </cell>
          <cell r="AF67">
            <v>205.8</v>
          </cell>
          <cell r="AG67">
            <v>219.4</v>
          </cell>
          <cell r="AH67">
            <v>155</v>
          </cell>
          <cell r="AI67">
            <v>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153.517</v>
          </cell>
          <cell r="D68">
            <v>399.88799999999998</v>
          </cell>
          <cell r="E68">
            <v>263.47899999999998</v>
          </cell>
          <cell r="F68">
            <v>280.52499999999998</v>
          </cell>
          <cell r="G68">
            <v>0</v>
          </cell>
          <cell r="H68">
            <v>1</v>
          </cell>
          <cell r="I68">
            <v>50</v>
          </cell>
          <cell r="J68">
            <v>281.83199999999999</v>
          </cell>
          <cell r="K68">
            <v>-18.353000000000009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V68">
            <v>30</v>
          </cell>
          <cell r="W68">
            <v>39.752799999999993</v>
          </cell>
          <cell r="Y68">
            <v>7.8113994485923008</v>
          </cell>
          <cell r="Z68">
            <v>7.0567356261697292</v>
          </cell>
          <cell r="AC68">
            <v>64.715000000000003</v>
          </cell>
          <cell r="AD68">
            <v>0</v>
          </cell>
          <cell r="AE68">
            <v>46.734200000000001</v>
          </cell>
          <cell r="AF68">
            <v>45.661999999999999</v>
          </cell>
          <cell r="AG68">
            <v>41.923800000000007</v>
          </cell>
          <cell r="AH68">
            <v>60.435000000000002</v>
          </cell>
          <cell r="AI68" t="str">
            <v>увел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311.25200000000001</v>
          </cell>
          <cell r="D69">
            <v>999.60299999999995</v>
          </cell>
          <cell r="E69">
            <v>798.15499999999997</v>
          </cell>
          <cell r="F69">
            <v>492.375</v>
          </cell>
          <cell r="G69" t="str">
            <v>н</v>
          </cell>
          <cell r="H69">
            <v>1</v>
          </cell>
          <cell r="I69">
            <v>50</v>
          </cell>
          <cell r="J69">
            <v>802.35900000000004</v>
          </cell>
          <cell r="K69">
            <v>-4.2040000000000646</v>
          </cell>
          <cell r="L69">
            <v>100</v>
          </cell>
          <cell r="M69">
            <v>0</v>
          </cell>
          <cell r="N69">
            <v>0</v>
          </cell>
          <cell r="O69">
            <v>200</v>
          </cell>
          <cell r="V69">
            <v>600</v>
          </cell>
          <cell r="W69">
            <v>123.03399999999999</v>
          </cell>
          <cell r="Y69">
            <v>11.316993676544696</v>
          </cell>
          <cell r="Z69">
            <v>4.0019425524651728</v>
          </cell>
          <cell r="AC69">
            <v>182.98500000000001</v>
          </cell>
          <cell r="AD69">
            <v>0</v>
          </cell>
          <cell r="AE69">
            <v>161.79500000000002</v>
          </cell>
          <cell r="AF69">
            <v>131.90699999999998</v>
          </cell>
          <cell r="AG69">
            <v>128.72499999999999</v>
          </cell>
          <cell r="AH69">
            <v>139.565</v>
          </cell>
          <cell r="AI69" t="str">
            <v>май яб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32.284999999999997</v>
          </cell>
          <cell r="D70">
            <v>139.755</v>
          </cell>
          <cell r="E70">
            <v>70.5</v>
          </cell>
          <cell r="F70">
            <v>95.54</v>
          </cell>
          <cell r="G70">
            <v>0</v>
          </cell>
          <cell r="H70">
            <v>1</v>
          </cell>
          <cell r="I70">
            <v>50</v>
          </cell>
          <cell r="J70">
            <v>78.606999999999999</v>
          </cell>
          <cell r="K70">
            <v>-8.1069999999999993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V70">
            <v>20</v>
          </cell>
          <cell r="W70">
            <v>14.1</v>
          </cell>
          <cell r="Y70">
            <v>8.1943262411347533</v>
          </cell>
          <cell r="Z70">
            <v>6.7758865248226954</v>
          </cell>
          <cell r="AC70">
            <v>0</v>
          </cell>
          <cell r="AD70">
            <v>0</v>
          </cell>
          <cell r="AE70">
            <v>15.900399999999999</v>
          </cell>
          <cell r="AF70">
            <v>14.62</v>
          </cell>
          <cell r="AG70">
            <v>16.2</v>
          </cell>
          <cell r="AH70">
            <v>16.5</v>
          </cell>
          <cell r="AI70" t="str">
            <v>увел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946.45699999999999</v>
          </cell>
          <cell r="D71">
            <v>4776.5739999999996</v>
          </cell>
          <cell r="E71">
            <v>3069.7849999999999</v>
          </cell>
          <cell r="F71">
            <v>998.91899999999998</v>
          </cell>
          <cell r="G71">
            <v>0</v>
          </cell>
          <cell r="H71">
            <v>1</v>
          </cell>
          <cell r="I71">
            <v>40</v>
          </cell>
          <cell r="J71">
            <v>3066.2350000000001</v>
          </cell>
          <cell r="K71">
            <v>3.5499999999997272</v>
          </cell>
          <cell r="L71">
            <v>450</v>
          </cell>
          <cell r="M71">
            <v>0</v>
          </cell>
          <cell r="N71">
            <v>600</v>
          </cell>
          <cell r="O71">
            <v>600</v>
          </cell>
          <cell r="V71">
            <v>800</v>
          </cell>
          <cell r="W71">
            <v>468.01499999999999</v>
          </cell>
          <cell r="Y71">
            <v>7.3692488488616821</v>
          </cell>
          <cell r="Z71">
            <v>2.1343738982724911</v>
          </cell>
          <cell r="AC71">
            <v>729.71</v>
          </cell>
          <cell r="AD71">
            <v>0</v>
          </cell>
          <cell r="AE71">
            <v>418.28959999999995</v>
          </cell>
          <cell r="AF71">
            <v>450.98400000000004</v>
          </cell>
          <cell r="AG71">
            <v>437.52439999999996</v>
          </cell>
          <cell r="AH71">
            <v>554.85500000000002</v>
          </cell>
          <cell r="AI71" t="str">
            <v>продмай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1461</v>
          </cell>
          <cell r="D72">
            <v>9759</v>
          </cell>
          <cell r="E72">
            <v>4479</v>
          </cell>
          <cell r="F72">
            <v>3070</v>
          </cell>
          <cell r="G72">
            <v>0</v>
          </cell>
          <cell r="H72">
            <v>0.45</v>
          </cell>
          <cell r="I72">
            <v>50</v>
          </cell>
          <cell r="J72">
            <v>4512</v>
          </cell>
          <cell r="K72">
            <v>-33</v>
          </cell>
          <cell r="L72">
            <v>1000</v>
          </cell>
          <cell r="M72">
            <v>0</v>
          </cell>
          <cell r="N72">
            <v>500</v>
          </cell>
          <cell r="O72">
            <v>800</v>
          </cell>
          <cell r="V72">
            <v>1800</v>
          </cell>
          <cell r="W72">
            <v>687.8</v>
          </cell>
          <cell r="Y72">
            <v>10.424542018028497</v>
          </cell>
          <cell r="Z72">
            <v>4.4635068333817971</v>
          </cell>
          <cell r="AC72">
            <v>420</v>
          </cell>
          <cell r="AD72">
            <v>620</v>
          </cell>
          <cell r="AE72">
            <v>726.2</v>
          </cell>
          <cell r="AF72">
            <v>722.6</v>
          </cell>
          <cell r="AG72">
            <v>869</v>
          </cell>
          <cell r="AH72">
            <v>831</v>
          </cell>
          <cell r="AI72" t="str">
            <v>май яб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468</v>
          </cell>
          <cell r="D73">
            <v>7444</v>
          </cell>
          <cell r="E73">
            <v>5870</v>
          </cell>
          <cell r="F73">
            <v>1986</v>
          </cell>
          <cell r="G73" t="str">
            <v>акяб</v>
          </cell>
          <cell r="H73">
            <v>0.45</v>
          </cell>
          <cell r="I73">
            <v>50</v>
          </cell>
          <cell r="J73">
            <v>5829</v>
          </cell>
          <cell r="K73">
            <v>41</v>
          </cell>
          <cell r="L73">
            <v>1000</v>
          </cell>
          <cell r="M73">
            <v>0</v>
          </cell>
          <cell r="N73">
            <v>1000</v>
          </cell>
          <cell r="O73">
            <v>1100</v>
          </cell>
          <cell r="V73">
            <v>600</v>
          </cell>
          <cell r="W73">
            <v>894</v>
          </cell>
          <cell r="Y73">
            <v>6.3601789709172261</v>
          </cell>
          <cell r="Z73">
            <v>2.2214765100671139</v>
          </cell>
          <cell r="AC73">
            <v>420</v>
          </cell>
          <cell r="AD73">
            <v>980</v>
          </cell>
          <cell r="AE73">
            <v>655.6</v>
          </cell>
          <cell r="AF73">
            <v>622</v>
          </cell>
          <cell r="AG73">
            <v>855.8</v>
          </cell>
          <cell r="AH73">
            <v>1133</v>
          </cell>
          <cell r="AI73" t="str">
            <v>оконч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425</v>
          </cell>
          <cell r="D74">
            <v>1268</v>
          </cell>
          <cell r="E74">
            <v>1092</v>
          </cell>
          <cell r="F74">
            <v>570</v>
          </cell>
          <cell r="G74">
            <v>0</v>
          </cell>
          <cell r="H74">
            <v>0.45</v>
          </cell>
          <cell r="I74">
            <v>50</v>
          </cell>
          <cell r="J74">
            <v>1112</v>
          </cell>
          <cell r="K74">
            <v>-20</v>
          </cell>
          <cell r="L74">
            <v>0</v>
          </cell>
          <cell r="M74">
            <v>0</v>
          </cell>
          <cell r="N74">
            <v>500</v>
          </cell>
          <cell r="O74">
            <v>350</v>
          </cell>
          <cell r="V74">
            <v>200</v>
          </cell>
          <cell r="W74">
            <v>200.4</v>
          </cell>
          <cell r="Y74">
            <v>8.0838323353293404</v>
          </cell>
          <cell r="Z74">
            <v>2.8443113772455089</v>
          </cell>
          <cell r="AC74">
            <v>90</v>
          </cell>
          <cell r="AD74">
            <v>0</v>
          </cell>
          <cell r="AE74">
            <v>136.80000000000001</v>
          </cell>
          <cell r="AF74">
            <v>194.8</v>
          </cell>
          <cell r="AG74">
            <v>178.6</v>
          </cell>
          <cell r="AH74">
            <v>221</v>
          </cell>
          <cell r="AI74">
            <v>0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194</v>
          </cell>
          <cell r="D75">
            <v>537</v>
          </cell>
          <cell r="E75">
            <v>620</v>
          </cell>
          <cell r="F75">
            <v>83</v>
          </cell>
          <cell r="G75">
            <v>0</v>
          </cell>
          <cell r="H75">
            <v>0.4</v>
          </cell>
          <cell r="I75">
            <v>40</v>
          </cell>
          <cell r="J75">
            <v>707</v>
          </cell>
          <cell r="K75">
            <v>-87</v>
          </cell>
          <cell r="L75">
            <v>100</v>
          </cell>
          <cell r="M75">
            <v>0</v>
          </cell>
          <cell r="N75">
            <v>400</v>
          </cell>
          <cell r="O75">
            <v>180</v>
          </cell>
          <cell r="V75">
            <v>50</v>
          </cell>
          <cell r="W75">
            <v>98.8</v>
          </cell>
          <cell r="Y75">
            <v>8.2287449392712553</v>
          </cell>
          <cell r="Z75">
            <v>0.84008097165991902</v>
          </cell>
          <cell r="AC75">
            <v>126</v>
          </cell>
          <cell r="AD75">
            <v>0</v>
          </cell>
          <cell r="AE75">
            <v>56</v>
          </cell>
          <cell r="AF75">
            <v>87</v>
          </cell>
          <cell r="AG75">
            <v>80</v>
          </cell>
          <cell r="AH75">
            <v>61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167</v>
          </cell>
          <cell r="D76">
            <v>637</v>
          </cell>
          <cell r="E76">
            <v>511</v>
          </cell>
          <cell r="F76">
            <v>271</v>
          </cell>
          <cell r="G76">
            <v>0</v>
          </cell>
          <cell r="H76">
            <v>0.4</v>
          </cell>
          <cell r="I76">
            <v>40</v>
          </cell>
          <cell r="J76">
            <v>533</v>
          </cell>
          <cell r="K76">
            <v>-22</v>
          </cell>
          <cell r="L76">
            <v>100</v>
          </cell>
          <cell r="M76">
            <v>0</v>
          </cell>
          <cell r="N76">
            <v>140</v>
          </cell>
          <cell r="O76">
            <v>120</v>
          </cell>
          <cell r="V76">
            <v>90</v>
          </cell>
          <cell r="W76">
            <v>91.4</v>
          </cell>
          <cell r="Y76">
            <v>7.8884026258205688</v>
          </cell>
          <cell r="Z76">
            <v>2.9649890590809624</v>
          </cell>
          <cell r="AC76">
            <v>54</v>
          </cell>
          <cell r="AD76">
            <v>0</v>
          </cell>
          <cell r="AE76">
            <v>72.599999999999994</v>
          </cell>
          <cell r="AF76">
            <v>89.6</v>
          </cell>
          <cell r="AG76">
            <v>95</v>
          </cell>
          <cell r="AH76">
            <v>82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1139.0150000000001</v>
          </cell>
          <cell r="D77">
            <v>2602.8829999999998</v>
          </cell>
          <cell r="E77">
            <v>1623</v>
          </cell>
          <cell r="F77">
            <v>1010</v>
          </cell>
          <cell r="G77" t="str">
            <v>ак апр</v>
          </cell>
          <cell r="H77">
            <v>1</v>
          </cell>
          <cell r="I77">
            <v>50</v>
          </cell>
          <cell r="J77">
            <v>1146.981</v>
          </cell>
          <cell r="K77">
            <v>476.01900000000001</v>
          </cell>
          <cell r="L77">
            <v>300</v>
          </cell>
          <cell r="M77">
            <v>0</v>
          </cell>
          <cell r="N77">
            <v>400</v>
          </cell>
          <cell r="O77">
            <v>300</v>
          </cell>
          <cell r="V77">
            <v>200</v>
          </cell>
          <cell r="W77">
            <v>277.89099999999996</v>
          </cell>
          <cell r="Y77">
            <v>7.9527584556534769</v>
          </cell>
          <cell r="Z77">
            <v>3.6345185702307745</v>
          </cell>
          <cell r="AC77">
            <v>233.54499999999999</v>
          </cell>
          <cell r="AD77">
            <v>0</v>
          </cell>
          <cell r="AE77">
            <v>225.56180000000001</v>
          </cell>
          <cell r="AF77">
            <v>279.11199999999997</v>
          </cell>
          <cell r="AG77">
            <v>296.29160000000002</v>
          </cell>
          <cell r="AH77">
            <v>215.435</v>
          </cell>
          <cell r="AI77" t="str">
            <v>оконч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582</v>
          </cell>
          <cell r="D78">
            <v>18</v>
          </cell>
          <cell r="E78">
            <v>412</v>
          </cell>
          <cell r="F78">
            <v>172</v>
          </cell>
          <cell r="G78">
            <v>0</v>
          </cell>
          <cell r="H78">
            <v>0.1</v>
          </cell>
          <cell r="I78">
            <v>730</v>
          </cell>
          <cell r="J78">
            <v>442</v>
          </cell>
          <cell r="K78">
            <v>-30</v>
          </cell>
          <cell r="L78">
            <v>500</v>
          </cell>
          <cell r="M78">
            <v>0</v>
          </cell>
          <cell r="N78">
            <v>0</v>
          </cell>
          <cell r="O78">
            <v>500</v>
          </cell>
          <cell r="W78">
            <v>82.4</v>
          </cell>
          <cell r="Y78">
            <v>14.223300970873785</v>
          </cell>
          <cell r="Z78">
            <v>2.087378640776699</v>
          </cell>
          <cell r="AC78">
            <v>0</v>
          </cell>
          <cell r="AD78">
            <v>0</v>
          </cell>
          <cell r="AE78">
            <v>73.8</v>
          </cell>
          <cell r="AF78">
            <v>84.2</v>
          </cell>
          <cell r="AG78">
            <v>81.400000000000006</v>
          </cell>
          <cell r="AH78">
            <v>36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46.274999999999999</v>
          </cell>
          <cell r="D79">
            <v>267.80599999999998</v>
          </cell>
          <cell r="E79">
            <v>206.00399999999999</v>
          </cell>
          <cell r="F79">
            <v>99.947000000000003</v>
          </cell>
          <cell r="G79">
            <v>0</v>
          </cell>
          <cell r="H79">
            <v>1</v>
          </cell>
          <cell r="I79">
            <v>50</v>
          </cell>
          <cell r="J79">
            <v>209.393</v>
          </cell>
          <cell r="K79">
            <v>-3.38900000000001</v>
          </cell>
          <cell r="L79">
            <v>0</v>
          </cell>
          <cell r="M79">
            <v>0</v>
          </cell>
          <cell r="N79">
            <v>30</v>
          </cell>
          <cell r="O79">
            <v>40</v>
          </cell>
          <cell r="V79">
            <v>30</v>
          </cell>
          <cell r="W79">
            <v>25.743999999999993</v>
          </cell>
          <cell r="Y79">
            <v>7.7667417650714752</v>
          </cell>
          <cell r="Z79">
            <v>3.8823415164698583</v>
          </cell>
          <cell r="AC79">
            <v>77.284000000000006</v>
          </cell>
          <cell r="AD79">
            <v>0</v>
          </cell>
          <cell r="AE79">
            <v>22.7392</v>
          </cell>
          <cell r="AF79">
            <v>21.408999999999999</v>
          </cell>
          <cell r="AG79">
            <v>23.035</v>
          </cell>
          <cell r="AH79">
            <v>20.324999999999999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1239</v>
          </cell>
          <cell r="D80">
            <v>4723</v>
          </cell>
          <cell r="E80">
            <v>4405</v>
          </cell>
          <cell r="F80">
            <v>1516</v>
          </cell>
          <cell r="G80">
            <v>0</v>
          </cell>
          <cell r="H80">
            <v>0.4</v>
          </cell>
          <cell r="I80">
            <v>40</v>
          </cell>
          <cell r="J80">
            <v>4386</v>
          </cell>
          <cell r="K80">
            <v>19</v>
          </cell>
          <cell r="L80">
            <v>700</v>
          </cell>
          <cell r="M80">
            <v>0</v>
          </cell>
          <cell r="N80">
            <v>1200</v>
          </cell>
          <cell r="O80">
            <v>750</v>
          </cell>
          <cell r="V80">
            <v>600</v>
          </cell>
          <cell r="W80">
            <v>618.20000000000005</v>
          </cell>
          <cell r="Y80">
            <v>7.7094791329666768</v>
          </cell>
          <cell r="Z80">
            <v>2.452280815270139</v>
          </cell>
          <cell r="AC80">
            <v>396</v>
          </cell>
          <cell r="AD80">
            <v>918</v>
          </cell>
          <cell r="AE80">
            <v>594</v>
          </cell>
          <cell r="AF80">
            <v>639.79999999999995</v>
          </cell>
          <cell r="AG80">
            <v>623.79999999999995</v>
          </cell>
          <cell r="AH80">
            <v>653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816</v>
          </cell>
          <cell r="D81">
            <v>2788</v>
          </cell>
          <cell r="E81">
            <v>2662</v>
          </cell>
          <cell r="F81">
            <v>910</v>
          </cell>
          <cell r="G81">
            <v>0</v>
          </cell>
          <cell r="H81">
            <v>0.4</v>
          </cell>
          <cell r="I81">
            <v>40</v>
          </cell>
          <cell r="J81">
            <v>2644</v>
          </cell>
          <cell r="K81">
            <v>18</v>
          </cell>
          <cell r="L81">
            <v>500</v>
          </cell>
          <cell r="M81">
            <v>0</v>
          </cell>
          <cell r="N81">
            <v>1100</v>
          </cell>
          <cell r="O81">
            <v>400</v>
          </cell>
          <cell r="V81">
            <v>650</v>
          </cell>
          <cell r="W81">
            <v>465.2</v>
          </cell>
          <cell r="Y81">
            <v>7.6526225279449704</v>
          </cell>
          <cell r="Z81">
            <v>1.9561478933791918</v>
          </cell>
          <cell r="AC81">
            <v>336</v>
          </cell>
          <cell r="AD81">
            <v>0</v>
          </cell>
          <cell r="AE81">
            <v>407.2</v>
          </cell>
          <cell r="AF81">
            <v>432.4</v>
          </cell>
          <cell r="AG81">
            <v>436.2</v>
          </cell>
          <cell r="AH81">
            <v>508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201.55600000000001</v>
          </cell>
          <cell r="D82">
            <v>682.58399999999995</v>
          </cell>
          <cell r="E82">
            <v>632.30200000000002</v>
          </cell>
          <cell r="F82">
            <v>237.16800000000001</v>
          </cell>
          <cell r="G82" t="str">
            <v>ябл</v>
          </cell>
          <cell r="H82">
            <v>1</v>
          </cell>
          <cell r="I82">
            <v>40</v>
          </cell>
          <cell r="J82">
            <v>643.18799999999999</v>
          </cell>
          <cell r="K82">
            <v>-10.885999999999967</v>
          </cell>
          <cell r="L82">
            <v>60</v>
          </cell>
          <cell r="M82">
            <v>0</v>
          </cell>
          <cell r="N82">
            <v>130</v>
          </cell>
          <cell r="O82">
            <v>170</v>
          </cell>
          <cell r="V82">
            <v>90</v>
          </cell>
          <cell r="W82">
            <v>85.05</v>
          </cell>
          <cell r="Y82">
            <v>8.0795767195767194</v>
          </cell>
          <cell r="Z82">
            <v>2.7885714285714287</v>
          </cell>
          <cell r="AC82">
            <v>207.05199999999999</v>
          </cell>
          <cell r="AD82">
            <v>0</v>
          </cell>
          <cell r="AE82">
            <v>87.147800000000004</v>
          </cell>
          <cell r="AF82">
            <v>88.29000000000002</v>
          </cell>
          <cell r="AG82">
            <v>83.916000000000011</v>
          </cell>
          <cell r="AH82">
            <v>78.569999999999993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128.352</v>
          </cell>
          <cell r="D83">
            <v>533.072</v>
          </cell>
          <cell r="E83">
            <v>467.863</v>
          </cell>
          <cell r="F83">
            <v>184.625</v>
          </cell>
          <cell r="G83">
            <v>0</v>
          </cell>
          <cell r="H83">
            <v>1</v>
          </cell>
          <cell r="I83">
            <v>40</v>
          </cell>
          <cell r="J83">
            <v>470.25099999999998</v>
          </cell>
          <cell r="K83">
            <v>-2.3879999999999768</v>
          </cell>
          <cell r="L83">
            <v>40</v>
          </cell>
          <cell r="M83">
            <v>0</v>
          </cell>
          <cell r="N83">
            <v>100</v>
          </cell>
          <cell r="O83">
            <v>100</v>
          </cell>
          <cell r="V83">
            <v>100</v>
          </cell>
          <cell r="W83">
            <v>66.420800000000014</v>
          </cell>
          <cell r="Y83">
            <v>7.8985046852793088</v>
          </cell>
          <cell r="Z83">
            <v>2.7796262616529757</v>
          </cell>
          <cell r="AC83">
            <v>135.75899999999999</v>
          </cell>
          <cell r="AD83">
            <v>0</v>
          </cell>
          <cell r="AE83">
            <v>54.2684</v>
          </cell>
          <cell r="AF83">
            <v>61.884</v>
          </cell>
          <cell r="AG83">
            <v>63.014400000000002</v>
          </cell>
          <cell r="AH83">
            <v>69.66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219.81800000000001</v>
          </cell>
          <cell r="D84">
            <v>917.93499999999995</v>
          </cell>
          <cell r="E84">
            <v>855.06</v>
          </cell>
          <cell r="F84">
            <v>264.79399999999998</v>
          </cell>
          <cell r="G84" t="str">
            <v>ябл</v>
          </cell>
          <cell r="H84">
            <v>1</v>
          </cell>
          <cell r="I84">
            <v>40</v>
          </cell>
          <cell r="J84">
            <v>864.09199999999998</v>
          </cell>
          <cell r="K84">
            <v>-9.0320000000000391</v>
          </cell>
          <cell r="L84">
            <v>120</v>
          </cell>
          <cell r="M84">
            <v>0</v>
          </cell>
          <cell r="N84">
            <v>350</v>
          </cell>
          <cell r="O84">
            <v>250</v>
          </cell>
          <cell r="V84">
            <v>140</v>
          </cell>
          <cell r="W84">
            <v>141.75219999999999</v>
          </cell>
          <cell r="Y84">
            <v>7.9349315213449945</v>
          </cell>
          <cell r="Z84">
            <v>1.8680062813839926</v>
          </cell>
          <cell r="AC84">
            <v>146.29900000000001</v>
          </cell>
          <cell r="AD84">
            <v>0</v>
          </cell>
          <cell r="AE84">
            <v>128.80000000000001</v>
          </cell>
          <cell r="AF84">
            <v>120.36399999999999</v>
          </cell>
          <cell r="AG84">
            <v>125.71099999999998</v>
          </cell>
          <cell r="AH84">
            <v>102.87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177.76599999999999</v>
          </cell>
          <cell r="D85">
            <v>687.22799999999995</v>
          </cell>
          <cell r="E85">
            <v>588.78200000000004</v>
          </cell>
          <cell r="F85">
            <v>254.25299999999999</v>
          </cell>
          <cell r="G85">
            <v>0</v>
          </cell>
          <cell r="H85">
            <v>1</v>
          </cell>
          <cell r="I85">
            <v>40</v>
          </cell>
          <cell r="J85">
            <v>597.78499999999997</v>
          </cell>
          <cell r="K85">
            <v>-9.0029999999999291</v>
          </cell>
          <cell r="L85">
            <v>110</v>
          </cell>
          <cell r="M85">
            <v>0</v>
          </cell>
          <cell r="N85">
            <v>150</v>
          </cell>
          <cell r="O85">
            <v>180</v>
          </cell>
          <cell r="V85">
            <v>60</v>
          </cell>
          <cell r="W85">
            <v>94.624400000000009</v>
          </cell>
          <cell r="Y85">
            <v>7.9710201597051062</v>
          </cell>
          <cell r="Z85">
            <v>2.6869708024568713</v>
          </cell>
          <cell r="AC85">
            <v>115.66</v>
          </cell>
          <cell r="AD85">
            <v>0</v>
          </cell>
          <cell r="AE85">
            <v>102.5394</v>
          </cell>
          <cell r="AF85">
            <v>91.836600000000004</v>
          </cell>
          <cell r="AG85">
            <v>94.926000000000002</v>
          </cell>
          <cell r="AH85">
            <v>77.031000000000006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-2</v>
          </cell>
          <cell r="D86">
            <v>151</v>
          </cell>
          <cell r="E86">
            <v>114</v>
          </cell>
          <cell r="F86">
            <v>30</v>
          </cell>
          <cell r="G86" t="str">
            <v>дк</v>
          </cell>
          <cell r="H86">
            <v>0.6</v>
          </cell>
          <cell r="I86">
            <v>60</v>
          </cell>
          <cell r="J86">
            <v>127</v>
          </cell>
          <cell r="K86">
            <v>-13</v>
          </cell>
          <cell r="L86">
            <v>20</v>
          </cell>
          <cell r="M86">
            <v>0</v>
          </cell>
          <cell r="N86">
            <v>20</v>
          </cell>
          <cell r="O86">
            <v>30</v>
          </cell>
          <cell r="V86">
            <v>40</v>
          </cell>
          <cell r="W86">
            <v>16.8</v>
          </cell>
          <cell r="Y86">
            <v>8.3333333333333321</v>
          </cell>
          <cell r="Z86">
            <v>1.7857142857142856</v>
          </cell>
          <cell r="AC86">
            <v>30</v>
          </cell>
          <cell r="AD86">
            <v>0</v>
          </cell>
          <cell r="AE86">
            <v>12.4</v>
          </cell>
          <cell r="AF86">
            <v>11.6</v>
          </cell>
          <cell r="AG86">
            <v>13.6</v>
          </cell>
          <cell r="AH86">
            <v>20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63</v>
          </cell>
          <cell r="D87">
            <v>149</v>
          </cell>
          <cell r="E87">
            <v>163</v>
          </cell>
          <cell r="F87">
            <v>44</v>
          </cell>
          <cell r="G87" t="str">
            <v>ябл</v>
          </cell>
          <cell r="H87">
            <v>0.6</v>
          </cell>
          <cell r="I87">
            <v>60</v>
          </cell>
          <cell r="J87">
            <v>234</v>
          </cell>
          <cell r="K87">
            <v>-71</v>
          </cell>
          <cell r="L87">
            <v>30</v>
          </cell>
          <cell r="M87">
            <v>0</v>
          </cell>
          <cell r="N87">
            <v>90</v>
          </cell>
          <cell r="O87">
            <v>30</v>
          </cell>
          <cell r="V87">
            <v>300</v>
          </cell>
          <cell r="W87">
            <v>26.6</v>
          </cell>
          <cell r="Y87">
            <v>18.571428571428569</v>
          </cell>
          <cell r="Z87">
            <v>1.6541353383458646</v>
          </cell>
          <cell r="AC87">
            <v>30</v>
          </cell>
          <cell r="AD87">
            <v>0</v>
          </cell>
          <cell r="AE87">
            <v>28.6</v>
          </cell>
          <cell r="AF87">
            <v>22.4</v>
          </cell>
          <cell r="AG87">
            <v>22.6</v>
          </cell>
          <cell r="AH87">
            <v>23</v>
          </cell>
          <cell r="AI87" t="str">
            <v>май яб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135</v>
          </cell>
          <cell r="D88">
            <v>189</v>
          </cell>
          <cell r="E88">
            <v>236</v>
          </cell>
          <cell r="F88">
            <v>78</v>
          </cell>
          <cell r="G88" t="str">
            <v>ябл</v>
          </cell>
          <cell r="H88">
            <v>0.6</v>
          </cell>
          <cell r="I88">
            <v>60</v>
          </cell>
          <cell r="J88">
            <v>268</v>
          </cell>
          <cell r="K88">
            <v>-32</v>
          </cell>
          <cell r="L88">
            <v>40</v>
          </cell>
          <cell r="M88">
            <v>0</v>
          </cell>
          <cell r="N88">
            <v>160</v>
          </cell>
          <cell r="O88">
            <v>30</v>
          </cell>
          <cell r="V88">
            <v>20</v>
          </cell>
          <cell r="W88">
            <v>40</v>
          </cell>
          <cell r="Y88">
            <v>8.1999999999999993</v>
          </cell>
          <cell r="Z88">
            <v>1.95</v>
          </cell>
          <cell r="AC88">
            <v>36</v>
          </cell>
          <cell r="AD88">
            <v>0</v>
          </cell>
          <cell r="AE88">
            <v>37.6</v>
          </cell>
          <cell r="AF88">
            <v>38.4</v>
          </cell>
          <cell r="AG88">
            <v>33</v>
          </cell>
          <cell r="AH88">
            <v>28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77.155000000000001</v>
          </cell>
          <cell r="D89">
            <v>377.49200000000002</v>
          </cell>
          <cell r="E89">
            <v>296.94</v>
          </cell>
          <cell r="F89">
            <v>145.79300000000001</v>
          </cell>
          <cell r="G89">
            <v>0</v>
          </cell>
          <cell r="H89">
            <v>1</v>
          </cell>
          <cell r="I89">
            <v>30</v>
          </cell>
          <cell r="J89">
            <v>304.291</v>
          </cell>
          <cell r="K89">
            <v>-7.3509999999999991</v>
          </cell>
          <cell r="L89">
            <v>40</v>
          </cell>
          <cell r="M89">
            <v>0</v>
          </cell>
          <cell r="N89">
            <v>0</v>
          </cell>
          <cell r="O89">
            <v>70</v>
          </cell>
          <cell r="V89">
            <v>60</v>
          </cell>
          <cell r="W89">
            <v>43.1648</v>
          </cell>
          <cell r="Y89">
            <v>7.3159843205574919</v>
          </cell>
          <cell r="Z89">
            <v>3.3775900733931352</v>
          </cell>
          <cell r="AC89">
            <v>81.116</v>
          </cell>
          <cell r="AD89">
            <v>0</v>
          </cell>
          <cell r="AE89">
            <v>39.669200000000004</v>
          </cell>
          <cell r="AF89">
            <v>43.427999999999997</v>
          </cell>
          <cell r="AG89">
            <v>44.217599999999997</v>
          </cell>
          <cell r="AH89">
            <v>42.112000000000002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90.832999999999998</v>
          </cell>
          <cell r="D90">
            <v>1.35</v>
          </cell>
          <cell r="E90">
            <v>21.6</v>
          </cell>
          <cell r="F90">
            <v>69.233000000000004</v>
          </cell>
          <cell r="G90" t="str">
            <v>вывод18,</v>
          </cell>
          <cell r="H90">
            <v>0</v>
          </cell>
          <cell r="I90">
            <v>50</v>
          </cell>
          <cell r="J90">
            <v>22.85</v>
          </cell>
          <cell r="K90">
            <v>-1.25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W90">
            <v>4.32</v>
          </cell>
          <cell r="Y90">
            <v>16.026157407407407</v>
          </cell>
          <cell r="Z90">
            <v>16.026157407407407</v>
          </cell>
          <cell r="AC90">
            <v>0</v>
          </cell>
          <cell r="AD90">
            <v>0</v>
          </cell>
          <cell r="AE90">
            <v>13.23</v>
          </cell>
          <cell r="AF90">
            <v>6.21</v>
          </cell>
          <cell r="AG90">
            <v>4.59</v>
          </cell>
          <cell r="AH90">
            <v>4.05</v>
          </cell>
          <cell r="AI90" t="str">
            <v>увел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64</v>
          </cell>
          <cell r="D91">
            <v>489</v>
          </cell>
          <cell r="E91">
            <v>445</v>
          </cell>
          <cell r="F91">
            <v>101</v>
          </cell>
          <cell r="G91" t="str">
            <v>ябл,дк</v>
          </cell>
          <cell r="H91">
            <v>0.6</v>
          </cell>
          <cell r="I91">
            <v>60</v>
          </cell>
          <cell r="J91">
            <v>482</v>
          </cell>
          <cell r="K91">
            <v>-37</v>
          </cell>
          <cell r="L91">
            <v>60</v>
          </cell>
          <cell r="M91">
            <v>0</v>
          </cell>
          <cell r="N91">
            <v>250</v>
          </cell>
          <cell r="O91">
            <v>70</v>
          </cell>
          <cell r="V91">
            <v>100</v>
          </cell>
          <cell r="W91">
            <v>72.2</v>
          </cell>
          <cell r="Y91">
            <v>8.0470914127423825</v>
          </cell>
          <cell r="Z91">
            <v>1.3988919667590027</v>
          </cell>
          <cell r="AC91">
            <v>84</v>
          </cell>
          <cell r="AD91">
            <v>0</v>
          </cell>
          <cell r="AE91">
            <v>59</v>
          </cell>
          <cell r="AF91">
            <v>49.8</v>
          </cell>
          <cell r="AG91">
            <v>59</v>
          </cell>
          <cell r="AH91">
            <v>85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74</v>
          </cell>
          <cell r="D92">
            <v>686</v>
          </cell>
          <cell r="E92">
            <v>516</v>
          </cell>
          <cell r="F92">
            <v>233</v>
          </cell>
          <cell r="G92" t="str">
            <v>ябл,дк</v>
          </cell>
          <cell r="H92">
            <v>0.6</v>
          </cell>
          <cell r="I92">
            <v>60</v>
          </cell>
          <cell r="J92">
            <v>539</v>
          </cell>
          <cell r="K92">
            <v>-23</v>
          </cell>
          <cell r="L92">
            <v>100</v>
          </cell>
          <cell r="M92">
            <v>0</v>
          </cell>
          <cell r="N92">
            <v>150</v>
          </cell>
          <cell r="O92">
            <v>120</v>
          </cell>
          <cell r="V92">
            <v>400</v>
          </cell>
          <cell r="W92">
            <v>86.4</v>
          </cell>
          <cell r="Y92">
            <v>11.608796296296296</v>
          </cell>
          <cell r="Z92">
            <v>2.6967592592592591</v>
          </cell>
          <cell r="AC92">
            <v>84</v>
          </cell>
          <cell r="AD92">
            <v>0</v>
          </cell>
          <cell r="AE92">
            <v>76.2</v>
          </cell>
          <cell r="AF92">
            <v>73.8</v>
          </cell>
          <cell r="AG92">
            <v>88</v>
          </cell>
          <cell r="AH92">
            <v>82</v>
          </cell>
          <cell r="AI92" t="str">
            <v>май яб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879</v>
          </cell>
          <cell r="D93">
            <v>1738</v>
          </cell>
          <cell r="E93">
            <v>2006</v>
          </cell>
          <cell r="F93">
            <v>556</v>
          </cell>
          <cell r="G93">
            <v>0</v>
          </cell>
          <cell r="H93">
            <v>0.28000000000000003</v>
          </cell>
          <cell r="I93">
            <v>35</v>
          </cell>
          <cell r="J93">
            <v>2043</v>
          </cell>
          <cell r="K93">
            <v>-37</v>
          </cell>
          <cell r="L93">
            <v>300</v>
          </cell>
          <cell r="M93">
            <v>0</v>
          </cell>
          <cell r="N93">
            <v>700</v>
          </cell>
          <cell r="O93">
            <v>600</v>
          </cell>
          <cell r="V93">
            <v>400</v>
          </cell>
          <cell r="W93">
            <v>338.8</v>
          </cell>
          <cell r="Y93">
            <v>7.544273907910271</v>
          </cell>
          <cell r="Z93">
            <v>1.641086186540732</v>
          </cell>
          <cell r="AC93">
            <v>312</v>
          </cell>
          <cell r="AD93">
            <v>0</v>
          </cell>
          <cell r="AE93">
            <v>320.2</v>
          </cell>
          <cell r="AF93">
            <v>346.8</v>
          </cell>
          <cell r="AG93">
            <v>297.39999999999998</v>
          </cell>
          <cell r="AH93">
            <v>385</v>
          </cell>
          <cell r="AI93">
            <v>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176</v>
          </cell>
          <cell r="D94">
            <v>617</v>
          </cell>
          <cell r="E94">
            <v>549</v>
          </cell>
          <cell r="F94">
            <v>234</v>
          </cell>
          <cell r="G94">
            <v>0</v>
          </cell>
          <cell r="H94">
            <v>0.4</v>
          </cell>
          <cell r="I94" t="e">
            <v>#N/A</v>
          </cell>
          <cell r="J94">
            <v>573</v>
          </cell>
          <cell r="K94">
            <v>-24</v>
          </cell>
          <cell r="L94">
            <v>80</v>
          </cell>
          <cell r="M94">
            <v>0</v>
          </cell>
          <cell r="N94">
            <v>160</v>
          </cell>
          <cell r="O94">
            <v>150</v>
          </cell>
          <cell r="V94">
            <v>110</v>
          </cell>
          <cell r="W94">
            <v>93.8</v>
          </cell>
          <cell r="Y94">
            <v>7.8251599147121533</v>
          </cell>
          <cell r="Z94">
            <v>2.4946695095948828</v>
          </cell>
          <cell r="AC94">
            <v>80</v>
          </cell>
          <cell r="AD94">
            <v>0</v>
          </cell>
          <cell r="AE94">
            <v>97.6</v>
          </cell>
          <cell r="AF94">
            <v>85.8</v>
          </cell>
          <cell r="AG94">
            <v>90.2</v>
          </cell>
          <cell r="AH94">
            <v>93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200</v>
          </cell>
          <cell r="D95">
            <v>822</v>
          </cell>
          <cell r="E95">
            <v>725</v>
          </cell>
          <cell r="F95">
            <v>287</v>
          </cell>
          <cell r="G95">
            <v>0</v>
          </cell>
          <cell r="H95">
            <v>0.33</v>
          </cell>
          <cell r="I95">
            <v>60</v>
          </cell>
          <cell r="J95">
            <v>734</v>
          </cell>
          <cell r="K95">
            <v>-9</v>
          </cell>
          <cell r="L95">
            <v>120</v>
          </cell>
          <cell r="M95">
            <v>0</v>
          </cell>
          <cell r="N95">
            <v>150</v>
          </cell>
          <cell r="O95">
            <v>250</v>
          </cell>
          <cell r="V95">
            <v>200</v>
          </cell>
          <cell r="W95">
            <v>132.19999999999999</v>
          </cell>
          <cell r="Y95">
            <v>7.6172465960665665</v>
          </cell>
          <cell r="Z95">
            <v>2.1709531013615737</v>
          </cell>
          <cell r="AC95">
            <v>64</v>
          </cell>
          <cell r="AD95">
            <v>0</v>
          </cell>
          <cell r="AE95">
            <v>129.19999999999999</v>
          </cell>
          <cell r="AF95">
            <v>116.4</v>
          </cell>
          <cell r="AG95">
            <v>122</v>
          </cell>
          <cell r="AH95">
            <v>136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140</v>
          </cell>
          <cell r="D96">
            <v>406</v>
          </cell>
          <cell r="E96">
            <v>396</v>
          </cell>
          <cell r="F96">
            <v>143</v>
          </cell>
          <cell r="G96">
            <v>0</v>
          </cell>
          <cell r="H96">
            <v>0.35</v>
          </cell>
          <cell r="I96" t="e">
            <v>#N/A</v>
          </cell>
          <cell r="J96">
            <v>399</v>
          </cell>
          <cell r="K96">
            <v>-3</v>
          </cell>
          <cell r="L96">
            <v>60</v>
          </cell>
          <cell r="M96">
            <v>0</v>
          </cell>
          <cell r="N96">
            <v>90</v>
          </cell>
          <cell r="O96">
            <v>200</v>
          </cell>
          <cell r="V96">
            <v>90</v>
          </cell>
          <cell r="W96">
            <v>76</v>
          </cell>
          <cell r="Y96">
            <v>7.6710526315789478</v>
          </cell>
          <cell r="Z96">
            <v>1.881578947368421</v>
          </cell>
          <cell r="AC96">
            <v>16</v>
          </cell>
          <cell r="AD96">
            <v>0</v>
          </cell>
          <cell r="AE96">
            <v>76</v>
          </cell>
          <cell r="AF96">
            <v>66.599999999999994</v>
          </cell>
          <cell r="AG96">
            <v>66.8</v>
          </cell>
          <cell r="AH96">
            <v>80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194</v>
          </cell>
          <cell r="D97">
            <v>394</v>
          </cell>
          <cell r="E97">
            <v>417</v>
          </cell>
          <cell r="F97">
            <v>155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441</v>
          </cell>
          <cell r="K97">
            <v>-24</v>
          </cell>
          <cell r="L97">
            <v>0</v>
          </cell>
          <cell r="M97">
            <v>0</v>
          </cell>
          <cell r="N97">
            <v>200</v>
          </cell>
          <cell r="O97">
            <v>80</v>
          </cell>
          <cell r="V97">
            <v>80</v>
          </cell>
          <cell r="W97">
            <v>66.599999999999994</v>
          </cell>
          <cell r="Y97">
            <v>7.7327327327327335</v>
          </cell>
          <cell r="Z97">
            <v>2.3273273273273274</v>
          </cell>
          <cell r="AC97">
            <v>84</v>
          </cell>
          <cell r="AD97">
            <v>0</v>
          </cell>
          <cell r="AE97">
            <v>50.8</v>
          </cell>
          <cell r="AF97">
            <v>67.400000000000006</v>
          </cell>
          <cell r="AG97">
            <v>56.6</v>
          </cell>
          <cell r="AH97">
            <v>112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1518</v>
          </cell>
          <cell r="D98">
            <v>6033</v>
          </cell>
          <cell r="E98">
            <v>6141</v>
          </cell>
          <cell r="F98">
            <v>1335</v>
          </cell>
          <cell r="G98">
            <v>0</v>
          </cell>
          <cell r="H98">
            <v>0.35</v>
          </cell>
          <cell r="I98">
            <v>40</v>
          </cell>
          <cell r="J98">
            <v>6188</v>
          </cell>
          <cell r="K98">
            <v>-47</v>
          </cell>
          <cell r="L98">
            <v>700</v>
          </cell>
          <cell r="M98">
            <v>0</v>
          </cell>
          <cell r="N98">
            <v>1000</v>
          </cell>
          <cell r="O98">
            <v>1300</v>
          </cell>
          <cell r="V98">
            <v>1700</v>
          </cell>
          <cell r="W98">
            <v>640.20000000000005</v>
          </cell>
          <cell r="Y98">
            <v>9.4267416432364879</v>
          </cell>
          <cell r="Z98">
            <v>2.0852858481724459</v>
          </cell>
          <cell r="AC98">
            <v>870</v>
          </cell>
          <cell r="AD98">
            <v>2070</v>
          </cell>
          <cell r="AE98">
            <v>694.8</v>
          </cell>
          <cell r="AF98">
            <v>671.6</v>
          </cell>
          <cell r="AG98">
            <v>628.79999999999995</v>
          </cell>
          <cell r="AH98">
            <v>579</v>
          </cell>
          <cell r="AI98" t="str">
            <v>май яб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4661</v>
          </cell>
          <cell r="D99">
            <v>16983</v>
          </cell>
          <cell r="E99">
            <v>13631</v>
          </cell>
          <cell r="F99">
            <v>7841</v>
          </cell>
          <cell r="G99" t="str">
            <v>борд</v>
          </cell>
          <cell r="H99">
            <v>0.35</v>
          </cell>
          <cell r="I99">
            <v>45</v>
          </cell>
          <cell r="J99">
            <v>13718</v>
          </cell>
          <cell r="K99">
            <v>-87</v>
          </cell>
          <cell r="L99">
            <v>2000</v>
          </cell>
          <cell r="M99">
            <v>3800</v>
          </cell>
          <cell r="N99">
            <v>0</v>
          </cell>
          <cell r="O99">
            <v>0</v>
          </cell>
          <cell r="W99">
            <v>1511.8</v>
          </cell>
          <cell r="Y99">
            <v>9.0230189178462759</v>
          </cell>
          <cell r="Z99">
            <v>5.1865326101336153</v>
          </cell>
          <cell r="AC99">
            <v>1722</v>
          </cell>
          <cell r="AD99">
            <v>4350</v>
          </cell>
          <cell r="AE99">
            <v>1675.4</v>
          </cell>
          <cell r="AF99">
            <v>1749.2</v>
          </cell>
          <cell r="AG99">
            <v>2122.8000000000002</v>
          </cell>
          <cell r="AH99">
            <v>1634</v>
          </cell>
          <cell r="AI99" t="str">
            <v>оконч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159</v>
          </cell>
          <cell r="D100">
            <v>90</v>
          </cell>
          <cell r="E100">
            <v>136</v>
          </cell>
          <cell r="F100">
            <v>104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143</v>
          </cell>
          <cell r="K100">
            <v>-7</v>
          </cell>
          <cell r="L100">
            <v>100</v>
          </cell>
          <cell r="M100">
            <v>0</v>
          </cell>
          <cell r="N100">
            <v>0</v>
          </cell>
          <cell r="O100">
            <v>50</v>
          </cell>
          <cell r="W100">
            <v>20</v>
          </cell>
          <cell r="Y100">
            <v>12.7</v>
          </cell>
          <cell r="Z100">
            <v>5.2</v>
          </cell>
          <cell r="AC100">
            <v>36</v>
          </cell>
          <cell r="AD100">
            <v>0</v>
          </cell>
          <cell r="AE100">
            <v>23.2</v>
          </cell>
          <cell r="AF100">
            <v>19.8</v>
          </cell>
          <cell r="AG100">
            <v>25.6</v>
          </cell>
          <cell r="AH100">
            <v>16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177</v>
          </cell>
          <cell r="D101">
            <v>203</v>
          </cell>
          <cell r="E101">
            <v>186</v>
          </cell>
          <cell r="F101">
            <v>186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196</v>
          </cell>
          <cell r="K101">
            <v>-10</v>
          </cell>
          <cell r="L101">
            <v>100</v>
          </cell>
          <cell r="M101">
            <v>0</v>
          </cell>
          <cell r="N101">
            <v>0</v>
          </cell>
          <cell r="O101">
            <v>50</v>
          </cell>
          <cell r="W101">
            <v>30</v>
          </cell>
          <cell r="Y101">
            <v>11.2</v>
          </cell>
          <cell r="Z101">
            <v>6.2</v>
          </cell>
          <cell r="AC101">
            <v>36</v>
          </cell>
          <cell r="AD101">
            <v>0</v>
          </cell>
          <cell r="AE101">
            <v>37.799999999999997</v>
          </cell>
          <cell r="AF101">
            <v>26.4</v>
          </cell>
          <cell r="AG101">
            <v>40.200000000000003</v>
          </cell>
          <cell r="AH101">
            <v>22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353</v>
          </cell>
          <cell r="D102">
            <v>219</v>
          </cell>
          <cell r="E102">
            <v>375</v>
          </cell>
          <cell r="F102">
            <v>177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415</v>
          </cell>
          <cell r="K102">
            <v>-40</v>
          </cell>
          <cell r="L102">
            <v>100</v>
          </cell>
          <cell r="M102">
            <v>0</v>
          </cell>
          <cell r="N102">
            <v>100</v>
          </cell>
          <cell r="O102">
            <v>200</v>
          </cell>
          <cell r="V102">
            <v>100</v>
          </cell>
          <cell r="W102">
            <v>75</v>
          </cell>
          <cell r="Y102">
            <v>9.0266666666666673</v>
          </cell>
          <cell r="Z102">
            <v>2.36</v>
          </cell>
          <cell r="AC102">
            <v>0</v>
          </cell>
          <cell r="AD102">
            <v>0</v>
          </cell>
          <cell r="AE102">
            <v>99.4</v>
          </cell>
          <cell r="AF102">
            <v>79.2</v>
          </cell>
          <cell r="AG102">
            <v>87</v>
          </cell>
          <cell r="AH102">
            <v>85</v>
          </cell>
          <cell r="AI102" t="e">
            <v>#N/A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B103" t="str">
            <v>шт</v>
          </cell>
          <cell r="C103">
            <v>260</v>
          </cell>
          <cell r="D103">
            <v>14</v>
          </cell>
          <cell r="E103">
            <v>186</v>
          </cell>
          <cell r="F103">
            <v>76</v>
          </cell>
          <cell r="G103">
            <v>0</v>
          </cell>
          <cell r="H103">
            <v>0.06</v>
          </cell>
          <cell r="I103">
            <v>0</v>
          </cell>
          <cell r="J103">
            <v>205</v>
          </cell>
          <cell r="K103">
            <v>-19</v>
          </cell>
          <cell r="L103">
            <v>100</v>
          </cell>
          <cell r="M103">
            <v>0</v>
          </cell>
          <cell r="N103">
            <v>0</v>
          </cell>
          <cell r="O103">
            <v>200</v>
          </cell>
          <cell r="W103">
            <v>37.200000000000003</v>
          </cell>
          <cell r="Y103">
            <v>10.10752688172043</v>
          </cell>
          <cell r="Z103">
            <v>2.043010752688172</v>
          </cell>
          <cell r="AC103">
            <v>0</v>
          </cell>
          <cell r="AD103">
            <v>0</v>
          </cell>
          <cell r="AE103">
            <v>0</v>
          </cell>
          <cell r="AF103">
            <v>15.4</v>
          </cell>
          <cell r="AG103">
            <v>44</v>
          </cell>
          <cell r="AH103">
            <v>28</v>
          </cell>
          <cell r="AI103">
            <v>0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B104" t="str">
            <v>шт</v>
          </cell>
          <cell r="C104">
            <v>313</v>
          </cell>
          <cell r="D104">
            <v>217</v>
          </cell>
          <cell r="E104">
            <v>471</v>
          </cell>
          <cell r="F104">
            <v>41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504</v>
          </cell>
          <cell r="K104">
            <v>-33</v>
          </cell>
          <cell r="L104">
            <v>100</v>
          </cell>
          <cell r="M104">
            <v>0</v>
          </cell>
          <cell r="N104">
            <v>100</v>
          </cell>
          <cell r="O104">
            <v>400</v>
          </cell>
          <cell r="V104">
            <v>150</v>
          </cell>
          <cell r="W104">
            <v>94.2</v>
          </cell>
          <cell r="Y104">
            <v>8.3970276008492561</v>
          </cell>
          <cell r="Z104">
            <v>0.43524416135881105</v>
          </cell>
          <cell r="AC104">
            <v>0</v>
          </cell>
          <cell r="AD104">
            <v>0</v>
          </cell>
          <cell r="AE104">
            <v>108.2</v>
          </cell>
          <cell r="AF104">
            <v>94.6</v>
          </cell>
          <cell r="AG104">
            <v>98.6</v>
          </cell>
          <cell r="AH104">
            <v>99</v>
          </cell>
          <cell r="AI104" t="e">
            <v>#N/A</v>
          </cell>
        </row>
        <row r="105">
          <cell r="A105" t="str">
            <v xml:space="preserve"> 421  Сосиски Царедворские 0,33 кг ТМ Стародворье  ПОКОМ</v>
          </cell>
          <cell r="B105" t="str">
            <v>шт</v>
          </cell>
          <cell r="C105">
            <v>217</v>
          </cell>
          <cell r="D105">
            <v>793</v>
          </cell>
          <cell r="E105">
            <v>578</v>
          </cell>
          <cell r="F105">
            <v>425</v>
          </cell>
          <cell r="G105" t="str">
            <v>лид, я</v>
          </cell>
          <cell r="H105">
            <v>0.33</v>
          </cell>
          <cell r="I105">
            <v>40</v>
          </cell>
          <cell r="J105">
            <v>575</v>
          </cell>
          <cell r="K105">
            <v>3</v>
          </cell>
          <cell r="L105">
            <v>100</v>
          </cell>
          <cell r="M105">
            <v>0</v>
          </cell>
          <cell r="N105">
            <v>50</v>
          </cell>
          <cell r="O105">
            <v>100</v>
          </cell>
          <cell r="V105">
            <v>150</v>
          </cell>
          <cell r="W105">
            <v>102.4</v>
          </cell>
          <cell r="Y105">
            <v>8.056640625</v>
          </cell>
          <cell r="Z105">
            <v>4.150390625</v>
          </cell>
          <cell r="AC105">
            <v>66</v>
          </cell>
          <cell r="AD105">
            <v>0</v>
          </cell>
          <cell r="AE105">
            <v>82</v>
          </cell>
          <cell r="AF105">
            <v>99.2</v>
          </cell>
          <cell r="AG105">
            <v>91.6</v>
          </cell>
          <cell r="AH105">
            <v>142</v>
          </cell>
          <cell r="AI105" t="e">
            <v>#N/A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B106" t="str">
            <v>шт</v>
          </cell>
          <cell r="C106">
            <v>172</v>
          </cell>
          <cell r="D106">
            <v>133</v>
          </cell>
          <cell r="E106">
            <v>173</v>
          </cell>
          <cell r="F106">
            <v>116</v>
          </cell>
          <cell r="G106" t="str">
            <v>нов</v>
          </cell>
          <cell r="H106">
            <v>0.15</v>
          </cell>
          <cell r="I106" t="e">
            <v>#N/A</v>
          </cell>
          <cell r="J106">
            <v>191</v>
          </cell>
          <cell r="K106">
            <v>-18</v>
          </cell>
          <cell r="L106">
            <v>50</v>
          </cell>
          <cell r="M106">
            <v>0</v>
          </cell>
          <cell r="N106">
            <v>0</v>
          </cell>
          <cell r="O106">
            <v>50</v>
          </cell>
          <cell r="V106">
            <v>100</v>
          </cell>
          <cell r="W106">
            <v>34.6</v>
          </cell>
          <cell r="Y106">
            <v>9.1329479768786115</v>
          </cell>
          <cell r="Z106">
            <v>3.352601156069364</v>
          </cell>
          <cell r="AC106">
            <v>0</v>
          </cell>
          <cell r="AD106">
            <v>0</v>
          </cell>
          <cell r="AE106">
            <v>40.799999999999997</v>
          </cell>
          <cell r="AF106">
            <v>34.4</v>
          </cell>
          <cell r="AG106">
            <v>48.4</v>
          </cell>
          <cell r="AH106">
            <v>38</v>
          </cell>
          <cell r="AI106" t="e">
            <v>#N/A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B107" t="str">
            <v>шт</v>
          </cell>
          <cell r="C107">
            <v>95</v>
          </cell>
          <cell r="D107">
            <v>406</v>
          </cell>
          <cell r="E107">
            <v>352</v>
          </cell>
          <cell r="F107">
            <v>132</v>
          </cell>
          <cell r="G107" t="str">
            <v>лид, я</v>
          </cell>
          <cell r="H107">
            <v>0.28000000000000003</v>
          </cell>
          <cell r="I107">
            <v>40</v>
          </cell>
          <cell r="J107">
            <v>399</v>
          </cell>
          <cell r="K107">
            <v>-47</v>
          </cell>
          <cell r="L107">
            <v>30</v>
          </cell>
          <cell r="M107">
            <v>0</v>
          </cell>
          <cell r="N107">
            <v>150</v>
          </cell>
          <cell r="O107">
            <v>50</v>
          </cell>
          <cell r="V107">
            <v>50</v>
          </cell>
          <cell r="W107">
            <v>42.8</v>
          </cell>
          <cell r="Y107">
            <v>9.6261682242990663</v>
          </cell>
          <cell r="Z107">
            <v>3.0841121495327104</v>
          </cell>
          <cell r="AC107">
            <v>138</v>
          </cell>
          <cell r="AD107">
            <v>0</v>
          </cell>
          <cell r="AE107">
            <v>26.2</v>
          </cell>
          <cell r="AF107">
            <v>39.4</v>
          </cell>
          <cell r="AG107">
            <v>43.6</v>
          </cell>
          <cell r="AH107">
            <v>69</v>
          </cell>
          <cell r="AI107" t="str">
            <v>увел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B108" t="str">
            <v>кг</v>
          </cell>
          <cell r="C108">
            <v>44.125</v>
          </cell>
          <cell r="D108">
            <v>418.08</v>
          </cell>
          <cell r="E108">
            <v>278.31</v>
          </cell>
          <cell r="F108">
            <v>182.44499999999999</v>
          </cell>
          <cell r="G108" t="str">
            <v>н</v>
          </cell>
          <cell r="H108">
            <v>1</v>
          </cell>
          <cell r="I108" t="e">
            <v>#N/A</v>
          </cell>
          <cell r="J108">
            <v>311.51400000000001</v>
          </cell>
          <cell r="K108">
            <v>-33.204000000000008</v>
          </cell>
          <cell r="L108">
            <v>30</v>
          </cell>
          <cell r="M108">
            <v>0</v>
          </cell>
          <cell r="N108">
            <v>50</v>
          </cell>
          <cell r="O108">
            <v>50</v>
          </cell>
          <cell r="V108">
            <v>100</v>
          </cell>
          <cell r="W108">
            <v>48.72</v>
          </cell>
          <cell r="Y108">
            <v>8.4656198686371109</v>
          </cell>
          <cell r="Z108">
            <v>3.7447660098522166</v>
          </cell>
          <cell r="AC108">
            <v>34.71</v>
          </cell>
          <cell r="AD108">
            <v>0</v>
          </cell>
          <cell r="AE108">
            <v>29</v>
          </cell>
          <cell r="AF108">
            <v>31.609999999999996</v>
          </cell>
          <cell r="AG108">
            <v>43.209999999999994</v>
          </cell>
          <cell r="AH108">
            <v>62.35</v>
          </cell>
          <cell r="AI108" t="e">
            <v>#N/A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B109" t="str">
            <v>шт</v>
          </cell>
          <cell r="C109">
            <v>98</v>
          </cell>
          <cell r="D109">
            <v>560</v>
          </cell>
          <cell r="E109">
            <v>380</v>
          </cell>
          <cell r="F109">
            <v>265</v>
          </cell>
          <cell r="G109" t="str">
            <v>нов</v>
          </cell>
          <cell r="H109">
            <v>0.33</v>
          </cell>
          <cell r="I109" t="e">
            <v>#N/A</v>
          </cell>
          <cell r="J109">
            <v>403</v>
          </cell>
          <cell r="K109">
            <v>-23</v>
          </cell>
          <cell r="L109">
            <v>0</v>
          </cell>
          <cell r="M109">
            <v>0</v>
          </cell>
          <cell r="N109">
            <v>100</v>
          </cell>
          <cell r="O109">
            <v>100</v>
          </cell>
          <cell r="V109">
            <v>50</v>
          </cell>
          <cell r="W109">
            <v>62.8</v>
          </cell>
          <cell r="Y109">
            <v>8.2006369426751604</v>
          </cell>
          <cell r="Z109">
            <v>4.2197452229299364</v>
          </cell>
          <cell r="AC109">
            <v>66</v>
          </cell>
          <cell r="AD109">
            <v>0</v>
          </cell>
          <cell r="AE109">
            <v>61.6</v>
          </cell>
          <cell r="AF109">
            <v>58.2</v>
          </cell>
          <cell r="AG109">
            <v>64.2</v>
          </cell>
          <cell r="AH109">
            <v>46</v>
          </cell>
          <cell r="AI109" t="e">
            <v>#N/A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B110" t="str">
            <v>шт</v>
          </cell>
          <cell r="C110">
            <v>403</v>
          </cell>
          <cell r="D110">
            <v>243</v>
          </cell>
          <cell r="E110">
            <v>487</v>
          </cell>
          <cell r="F110">
            <v>138</v>
          </cell>
          <cell r="G110" t="str">
            <v>нов</v>
          </cell>
          <cell r="H110">
            <v>0.4</v>
          </cell>
          <cell r="I110" t="e">
            <v>#N/A</v>
          </cell>
          <cell r="J110">
            <v>515</v>
          </cell>
          <cell r="K110">
            <v>-28</v>
          </cell>
          <cell r="L110">
            <v>80</v>
          </cell>
          <cell r="M110">
            <v>0</v>
          </cell>
          <cell r="N110">
            <v>250</v>
          </cell>
          <cell r="O110">
            <v>200</v>
          </cell>
          <cell r="V110">
            <v>100</v>
          </cell>
          <cell r="W110">
            <v>93.4</v>
          </cell>
          <cell r="Y110">
            <v>8.2226980728051391</v>
          </cell>
          <cell r="Z110">
            <v>1.4775160599571733</v>
          </cell>
          <cell r="AC110">
            <v>20</v>
          </cell>
          <cell r="AD110">
            <v>0</v>
          </cell>
          <cell r="AE110">
            <v>136</v>
          </cell>
          <cell r="AF110">
            <v>111.8</v>
          </cell>
          <cell r="AG110">
            <v>84.2</v>
          </cell>
          <cell r="AH110">
            <v>56</v>
          </cell>
          <cell r="AI110" t="str">
            <v>Паша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B111" t="str">
            <v>кг</v>
          </cell>
          <cell r="C111">
            <v>104.895</v>
          </cell>
          <cell r="D111">
            <v>295.12299999999999</v>
          </cell>
          <cell r="E111">
            <v>376.73</v>
          </cell>
          <cell r="F111">
            <v>1.538</v>
          </cell>
          <cell r="G111" t="str">
            <v>н</v>
          </cell>
          <cell r="H111">
            <v>1</v>
          </cell>
          <cell r="I111" t="e">
            <v>#N/A</v>
          </cell>
          <cell r="J111">
            <v>373.91199999999998</v>
          </cell>
          <cell r="K111">
            <v>2.8180000000000405</v>
          </cell>
          <cell r="L111">
            <v>50</v>
          </cell>
          <cell r="M111">
            <v>0</v>
          </cell>
          <cell r="N111">
            <v>300</v>
          </cell>
          <cell r="O111">
            <v>200</v>
          </cell>
          <cell r="V111">
            <v>100</v>
          </cell>
          <cell r="W111">
            <v>66.12</v>
          </cell>
          <cell r="Y111">
            <v>9.853871748336358</v>
          </cell>
          <cell r="Z111">
            <v>2.3260738052026619E-2</v>
          </cell>
          <cell r="AC111">
            <v>46.13</v>
          </cell>
          <cell r="AD111">
            <v>0</v>
          </cell>
          <cell r="AE111">
            <v>22.908000000000001</v>
          </cell>
          <cell r="AF111">
            <v>33.93</v>
          </cell>
          <cell r="AG111">
            <v>40.31</v>
          </cell>
          <cell r="AH111">
            <v>18.850000000000001</v>
          </cell>
          <cell r="AI111" t="str">
            <v>увел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B112" t="str">
            <v>кг</v>
          </cell>
          <cell r="C112">
            <v>33.576000000000001</v>
          </cell>
          <cell r="D112">
            <v>8.6999999999999993</v>
          </cell>
          <cell r="E112">
            <v>39.15</v>
          </cell>
          <cell r="F112">
            <v>-2.7040000000000002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41.351999999999997</v>
          </cell>
          <cell r="K112">
            <v>-2.2019999999999982</v>
          </cell>
          <cell r="L112">
            <v>0</v>
          </cell>
          <cell r="M112">
            <v>0</v>
          </cell>
          <cell r="N112">
            <v>50</v>
          </cell>
          <cell r="O112">
            <v>0</v>
          </cell>
          <cell r="W112">
            <v>7.83</v>
          </cell>
          <cell r="Y112">
            <v>6.0403575989782885</v>
          </cell>
          <cell r="Z112">
            <v>-0.34533844189016605</v>
          </cell>
          <cell r="AC112">
            <v>0</v>
          </cell>
          <cell r="AD112">
            <v>0</v>
          </cell>
          <cell r="AE112">
            <v>20.880000000000003</v>
          </cell>
          <cell r="AF112">
            <v>17.98</v>
          </cell>
          <cell r="AG112">
            <v>10.440000000000001</v>
          </cell>
          <cell r="AH112">
            <v>2.9</v>
          </cell>
          <cell r="AI112" t="str">
            <v>увел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B113" t="str">
            <v>шт</v>
          </cell>
          <cell r="D113">
            <v>330</v>
          </cell>
          <cell r="E113">
            <v>15</v>
          </cell>
          <cell r="F113">
            <v>315</v>
          </cell>
          <cell r="G113" t="str">
            <v>нов</v>
          </cell>
          <cell r="H113">
            <v>0.4</v>
          </cell>
          <cell r="I113" t="e">
            <v>#N/A</v>
          </cell>
          <cell r="J113">
            <v>15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3</v>
          </cell>
          <cell r="Y113">
            <v>105</v>
          </cell>
          <cell r="Z113">
            <v>105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8</v>
          </cell>
          <cell r="AI113" t="str">
            <v>увел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B114" t="str">
            <v>кг</v>
          </cell>
          <cell r="D114">
            <v>318.685</v>
          </cell>
          <cell r="E114">
            <v>105.7</v>
          </cell>
          <cell r="F114">
            <v>208.63499999999999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105.453</v>
          </cell>
          <cell r="K114">
            <v>0.24699999999999989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21.14</v>
          </cell>
          <cell r="Y114">
            <v>9.8692052980132452</v>
          </cell>
          <cell r="Z114">
            <v>9.8692052980132452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53.5</v>
          </cell>
          <cell r="AI114" t="str">
            <v>увел</v>
          </cell>
        </row>
        <row r="115">
          <cell r="A115" t="str">
            <v xml:space="preserve"> 438  Колбаса Филедворская 0,4 кг. ТМ Стародворье  ПОКОМ</v>
          </cell>
          <cell r="B115" t="str">
            <v>шт</v>
          </cell>
          <cell r="C115">
            <v>447</v>
          </cell>
          <cell r="D115">
            <v>375</v>
          </cell>
          <cell r="E115">
            <v>481</v>
          </cell>
          <cell r="F115">
            <v>323</v>
          </cell>
          <cell r="G115" t="str">
            <v>н</v>
          </cell>
          <cell r="H115">
            <v>0.4</v>
          </cell>
          <cell r="I115" t="e">
            <v>#N/A</v>
          </cell>
          <cell r="J115">
            <v>501</v>
          </cell>
          <cell r="K115">
            <v>-20</v>
          </cell>
          <cell r="L115">
            <v>0</v>
          </cell>
          <cell r="M115">
            <v>0</v>
          </cell>
          <cell r="N115">
            <v>130</v>
          </cell>
          <cell r="O115">
            <v>250</v>
          </cell>
          <cell r="V115">
            <v>50</v>
          </cell>
          <cell r="W115">
            <v>92.2</v>
          </cell>
          <cell r="Y115">
            <v>8.1670281995661611</v>
          </cell>
          <cell r="Z115">
            <v>3.5032537960954446</v>
          </cell>
          <cell r="AC115">
            <v>20</v>
          </cell>
          <cell r="AD115">
            <v>0</v>
          </cell>
          <cell r="AE115">
            <v>158.4</v>
          </cell>
          <cell r="AF115">
            <v>120.6</v>
          </cell>
          <cell r="AG115">
            <v>81.400000000000006</v>
          </cell>
          <cell r="AH115">
            <v>57</v>
          </cell>
          <cell r="AI115" t="str">
            <v>Паша</v>
          </cell>
        </row>
        <row r="116">
          <cell r="A116" t="str">
            <v>БОНУС_273  Сосиски Сочинки с сочной грудинкой, МГС 0.4кг,   ПОКОМ</v>
          </cell>
          <cell r="B116" t="str">
            <v>шт</v>
          </cell>
          <cell r="C116">
            <v>-1497</v>
          </cell>
          <cell r="D116">
            <v>1717</v>
          </cell>
          <cell r="E116">
            <v>1436</v>
          </cell>
          <cell r="F116">
            <v>-1247</v>
          </cell>
          <cell r="G116" t="str">
            <v>ак</v>
          </cell>
          <cell r="H116">
            <v>0</v>
          </cell>
          <cell r="I116">
            <v>0</v>
          </cell>
          <cell r="J116">
            <v>1477</v>
          </cell>
          <cell r="K116">
            <v>-41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287.2</v>
          </cell>
          <cell r="Y116">
            <v>-4.341922005571031</v>
          </cell>
          <cell r="Z116">
            <v>-4.341922005571031</v>
          </cell>
          <cell r="AC116">
            <v>0</v>
          </cell>
          <cell r="AD116">
            <v>0</v>
          </cell>
          <cell r="AE116">
            <v>259</v>
          </cell>
          <cell r="AF116">
            <v>277.60000000000002</v>
          </cell>
          <cell r="AG116">
            <v>297.2</v>
          </cell>
          <cell r="AH116">
            <v>236</v>
          </cell>
          <cell r="AI116" t="e">
            <v>#N/A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-536.29899999999998</v>
          </cell>
          <cell r="D117">
            <v>588.19899999999996</v>
          </cell>
          <cell r="E117">
            <v>347.82799999999997</v>
          </cell>
          <cell r="F117">
            <v>-300.36799999999999</v>
          </cell>
          <cell r="G117" t="str">
            <v>ак</v>
          </cell>
          <cell r="H117">
            <v>0</v>
          </cell>
          <cell r="I117" t="e">
            <v>#N/A</v>
          </cell>
          <cell r="J117">
            <v>340.411</v>
          </cell>
          <cell r="K117">
            <v>7.4169999999999732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69.565599999999989</v>
          </cell>
          <cell r="Y117">
            <v>-4.3177662522856126</v>
          </cell>
          <cell r="Z117">
            <v>-4.3177662522856126</v>
          </cell>
          <cell r="AC117">
            <v>0</v>
          </cell>
          <cell r="AD117">
            <v>0</v>
          </cell>
          <cell r="AE117">
            <v>54.821600000000004</v>
          </cell>
          <cell r="AF117">
            <v>61.225800000000007</v>
          </cell>
          <cell r="AG117">
            <v>59.496000000000002</v>
          </cell>
          <cell r="AH117">
            <v>74.001999999999995</v>
          </cell>
          <cell r="AI117" t="e">
            <v>#N/A</v>
          </cell>
        </row>
        <row r="118">
          <cell r="A118" t="str">
            <v>БОНУС_Колбаса вареная Филейская ТМ Вязанка. ВЕС  ПОКОМ</v>
          </cell>
          <cell r="B118" t="str">
            <v>кг</v>
          </cell>
          <cell r="C118">
            <v>-235.77</v>
          </cell>
          <cell r="D118">
            <v>327.91</v>
          </cell>
          <cell r="E118">
            <v>493.16500000000002</v>
          </cell>
          <cell r="F118">
            <v>-418.64</v>
          </cell>
          <cell r="G118" t="str">
            <v>ак</v>
          </cell>
          <cell r="H118">
            <v>0</v>
          </cell>
          <cell r="I118" t="e">
            <v>#N/A</v>
          </cell>
          <cell r="J118">
            <v>494.28500000000003</v>
          </cell>
          <cell r="K118">
            <v>-1.1200000000000045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98.63300000000001</v>
          </cell>
          <cell r="Y118">
            <v>-4.2444212383279423</v>
          </cell>
          <cell r="Z118">
            <v>-4.2444212383279423</v>
          </cell>
          <cell r="AC118">
            <v>0</v>
          </cell>
          <cell r="AD118">
            <v>0</v>
          </cell>
          <cell r="AE118">
            <v>58.711400000000005</v>
          </cell>
          <cell r="AF118">
            <v>89.691000000000003</v>
          </cell>
          <cell r="AG118">
            <v>95.933000000000007</v>
          </cell>
          <cell r="AH118">
            <v>98.915000000000006</v>
          </cell>
          <cell r="AI118" t="e">
            <v>#N/A</v>
          </cell>
        </row>
        <row r="119">
          <cell r="A119" t="str">
            <v>БОНУС_Колбаса Докторская Особая ТМ Особый рецепт,  0,5кг, ПОКОМ</v>
          </cell>
          <cell r="B119" t="str">
            <v>шт</v>
          </cell>
          <cell r="C119">
            <v>-865</v>
          </cell>
          <cell r="D119">
            <v>903</v>
          </cell>
          <cell r="E119">
            <v>503</v>
          </cell>
          <cell r="F119">
            <v>-476</v>
          </cell>
          <cell r="G119" t="str">
            <v>ак</v>
          </cell>
          <cell r="H119">
            <v>0</v>
          </cell>
          <cell r="I119">
            <v>0</v>
          </cell>
          <cell r="J119">
            <v>522</v>
          </cell>
          <cell r="K119">
            <v>-19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100.6</v>
          </cell>
          <cell r="Y119">
            <v>-4.7316103379721675</v>
          </cell>
          <cell r="Z119">
            <v>-4.7316103379721675</v>
          </cell>
          <cell r="AC119">
            <v>0</v>
          </cell>
          <cell r="AD119">
            <v>0</v>
          </cell>
          <cell r="AE119">
            <v>66.599999999999994</v>
          </cell>
          <cell r="AF119">
            <v>87.8</v>
          </cell>
          <cell r="AG119">
            <v>97</v>
          </cell>
          <cell r="AH119">
            <v>93</v>
          </cell>
          <cell r="AI119" t="e">
            <v>#N/A</v>
          </cell>
        </row>
        <row r="120">
          <cell r="A120" t="str">
            <v>БОНУС_Колбаса Сервелат Филедворский, фиброуз, в/у 0,35 кг срез,  ПОКОМ</v>
          </cell>
          <cell r="B120" t="str">
            <v>шт</v>
          </cell>
          <cell r="C120">
            <v>-973</v>
          </cell>
          <cell r="D120">
            <v>1053</v>
          </cell>
          <cell r="E120">
            <v>573</v>
          </cell>
          <cell r="F120">
            <v>-513</v>
          </cell>
          <cell r="G120" t="str">
            <v>ак</v>
          </cell>
          <cell r="H120">
            <v>0</v>
          </cell>
          <cell r="I120">
            <v>0</v>
          </cell>
          <cell r="J120">
            <v>595</v>
          </cell>
          <cell r="K120">
            <v>-22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114.6</v>
          </cell>
          <cell r="Y120">
            <v>-4.4764397905759168</v>
          </cell>
          <cell r="Z120">
            <v>-4.4764397905759168</v>
          </cell>
          <cell r="AC120">
            <v>0</v>
          </cell>
          <cell r="AD120">
            <v>0</v>
          </cell>
          <cell r="AE120">
            <v>94.2</v>
          </cell>
          <cell r="AF120">
            <v>107.6</v>
          </cell>
          <cell r="AG120">
            <v>105</v>
          </cell>
          <cell r="AH120">
            <v>125</v>
          </cell>
          <cell r="AI12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25.04.2024 - 01.05.2024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59.527999999999999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684.50800000000004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652.34400000000005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1896.847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227.119</v>
          </cell>
        </row>
        <row r="12">
          <cell r="A12" t="str">
            <v xml:space="preserve"> 022  Колбаса Вязанка со шпиком, вектор 0,5кг, ПОКОМ</v>
          </cell>
          <cell r="D12">
            <v>3</v>
          </cell>
          <cell r="F12">
            <v>292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409</v>
          </cell>
          <cell r="F13">
            <v>2173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270</v>
          </cell>
          <cell r="F14">
            <v>2837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638</v>
          </cell>
          <cell r="F15">
            <v>5913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260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110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</v>
          </cell>
          <cell r="F18">
            <v>252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197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280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316</v>
          </cell>
        </row>
        <row r="22">
          <cell r="A22" t="str">
            <v xml:space="preserve"> 068  Колбаса Особая ТМ Особый рецепт, 0,5 кг, ПОКОМ</v>
          </cell>
          <cell r="F22">
            <v>113</v>
          </cell>
        </row>
        <row r="23">
          <cell r="A23" t="str">
            <v xml:space="preserve"> 079  Колбаса Сервелат Кремлевский,  0.35 кг, ПОКОМ</v>
          </cell>
          <cell r="F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14</v>
          </cell>
          <cell r="F24">
            <v>1307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266</v>
          </cell>
        </row>
        <row r="26">
          <cell r="A26" t="str">
            <v xml:space="preserve"> 096  Сосиски Баварские,  0.42кг,ПОКОМ</v>
          </cell>
          <cell r="F26">
            <v>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3</v>
          </cell>
          <cell r="F27">
            <v>1095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146</v>
          </cell>
          <cell r="F28">
            <v>354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46</v>
          </cell>
          <cell r="F29">
            <v>484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5</v>
          </cell>
          <cell r="F30">
            <v>946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2.5</v>
          </cell>
          <cell r="F31">
            <v>533.33000000000004</v>
          </cell>
        </row>
        <row r="32">
          <cell r="A32" t="str">
            <v xml:space="preserve"> 201  Ветчина Нежная ТМ Особый рецепт, (2,5кг), ПОКОМ</v>
          </cell>
          <cell r="D32">
            <v>15</v>
          </cell>
          <cell r="F32">
            <v>7233.076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2.6</v>
          </cell>
          <cell r="F33">
            <v>371.71100000000001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3.3</v>
          </cell>
          <cell r="F34">
            <v>678.89200000000005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0.8</v>
          </cell>
          <cell r="F35">
            <v>303.072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22.6</v>
          </cell>
          <cell r="F36">
            <v>10271.687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0.85</v>
          </cell>
          <cell r="F37">
            <v>57.741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4.9000000000000004</v>
          </cell>
          <cell r="F38">
            <v>610.71199999999999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5</v>
          </cell>
          <cell r="F39">
            <v>6606.4930000000004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12.5</v>
          </cell>
          <cell r="F40">
            <v>5731.2389999999996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3.25</v>
          </cell>
          <cell r="F41">
            <v>312.13</v>
          </cell>
        </row>
        <row r="42">
          <cell r="A42" t="str">
            <v xml:space="preserve"> 238  Колбаса Салями Баварушка зернистая, оболочка фиброуз, ВЕС, ТС Баварушка  ПОКОМ</v>
          </cell>
          <cell r="F42">
            <v>2.4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1.65</v>
          </cell>
          <cell r="F43">
            <v>314.09699999999998</v>
          </cell>
        </row>
        <row r="44">
          <cell r="A44" t="str">
            <v xml:space="preserve"> 240  Колбаса Салями охотничья, ВЕС. ПОКОМ</v>
          </cell>
          <cell r="F44">
            <v>32.515999999999998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8.9</v>
          </cell>
          <cell r="F45">
            <v>657.04499999999996</v>
          </cell>
        </row>
        <row r="46">
          <cell r="A46" t="str">
            <v xml:space="preserve"> 243  Колбаса Сервелат Зернистый, ВЕС.  ПОКОМ</v>
          </cell>
          <cell r="D46">
            <v>2.802</v>
          </cell>
          <cell r="F46">
            <v>87.626999999999995</v>
          </cell>
        </row>
        <row r="47">
          <cell r="A47" t="str">
            <v xml:space="preserve"> 247  Сардельки Нежные, ВЕС.  ПОКОМ</v>
          </cell>
          <cell r="F47">
            <v>205.44800000000001</v>
          </cell>
        </row>
        <row r="48">
          <cell r="A48" t="str">
            <v xml:space="preserve"> 248  Сардельки Сочные ТМ Особый рецепт,   ПОКОМ</v>
          </cell>
          <cell r="D48">
            <v>1.4</v>
          </cell>
          <cell r="F48">
            <v>221.11600000000001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5.2</v>
          </cell>
          <cell r="F49">
            <v>1570.364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1.4</v>
          </cell>
          <cell r="F50">
            <v>103.9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207.73099999999999</v>
          </cell>
        </row>
        <row r="52">
          <cell r="A52" t="str">
            <v xml:space="preserve"> 263  Шпикачки Стародворские, ВЕС.  ПОКОМ</v>
          </cell>
          <cell r="F52">
            <v>221.50399999999999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2.8149999999999999</v>
          </cell>
          <cell r="F53">
            <v>343.75299999999999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2.1019999999999999</v>
          </cell>
          <cell r="F54">
            <v>422.25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2.1019999999999999</v>
          </cell>
          <cell r="F55">
            <v>366.447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8</v>
          </cell>
          <cell r="F56">
            <v>1939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759</v>
          </cell>
          <cell r="F57">
            <v>4771</v>
          </cell>
        </row>
        <row r="58">
          <cell r="A58" t="str">
            <v xml:space="preserve"> 274  Колбаса полусухая Стародворская 0,17 кг., ШТ.,   ПОКОМ</v>
          </cell>
          <cell r="D58">
            <v>1</v>
          </cell>
          <cell r="F58">
            <v>1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1209</v>
          </cell>
          <cell r="F59">
            <v>5139</v>
          </cell>
        </row>
        <row r="60">
          <cell r="A60" t="str">
            <v xml:space="preserve"> 277  Колбаса Мясорубская ТМ Стародворье с сочной грудинкой , 0,35 кг срез  ПОКОМ</v>
          </cell>
          <cell r="F60">
            <v>1</v>
          </cell>
        </row>
        <row r="61">
          <cell r="A61" t="str">
            <v xml:space="preserve"> 278  Сосиски Сочинки с сочным окороком, МГС 0.4кг,   ПОКОМ</v>
          </cell>
          <cell r="F61">
            <v>5</v>
          </cell>
        </row>
        <row r="62">
          <cell r="A62" t="str">
            <v xml:space="preserve"> 283  Сосиски Сочинки, ВЕС, ТМ Стародворье ПОКОМ</v>
          </cell>
          <cell r="D62">
            <v>2.6</v>
          </cell>
          <cell r="F62">
            <v>734.06700000000001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F63">
            <v>480</v>
          </cell>
        </row>
        <row r="64">
          <cell r="A64" t="str">
            <v xml:space="preserve"> 290  Колбаса Царедворская, 0,4кг ТМ Стародворье  Поком</v>
          </cell>
          <cell r="F64">
            <v>122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6</v>
          </cell>
          <cell r="F65">
            <v>1362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F66">
            <v>265.98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9</v>
          </cell>
          <cell r="F67">
            <v>3087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7</v>
          </cell>
          <cell r="F68">
            <v>3389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F69">
            <v>88.792000000000002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F70">
            <v>121.71299999999999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9</v>
          </cell>
          <cell r="F71">
            <v>1651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8</v>
          </cell>
          <cell r="F72">
            <v>2258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10</v>
          </cell>
          <cell r="F73">
            <v>1189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9.1029999999999998</v>
          </cell>
          <cell r="F74">
            <v>321.87299999999999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5.2</v>
          </cell>
          <cell r="F75">
            <v>935.19799999999998</v>
          </cell>
        </row>
        <row r="76">
          <cell r="A76" t="str">
            <v xml:space="preserve"> 316  Колбаса Нежная ТМ Зареченские ВЕС  ПОКОМ</v>
          </cell>
          <cell r="F76">
            <v>80.504999999999995</v>
          </cell>
        </row>
        <row r="77">
          <cell r="A77" t="str">
            <v xml:space="preserve"> 318  Сосиски Датские ТМ Зареченские, ВЕС  ПОКОМ</v>
          </cell>
          <cell r="F77">
            <v>2924.2289999999998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1010</v>
          </cell>
          <cell r="F78">
            <v>5159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402</v>
          </cell>
          <cell r="F79">
            <v>5397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6</v>
          </cell>
          <cell r="F80">
            <v>1110</v>
          </cell>
        </row>
        <row r="81">
          <cell r="A81" t="str">
            <v xml:space="preserve"> 328  Сардельки Сочинки Стародворье ТМ  0,4 кг ПОКОМ</v>
          </cell>
          <cell r="D81">
            <v>3</v>
          </cell>
          <cell r="F81">
            <v>650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3</v>
          </cell>
          <cell r="F82">
            <v>503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1.3</v>
          </cell>
          <cell r="F83">
            <v>1336.8030000000001</v>
          </cell>
        </row>
        <row r="84">
          <cell r="A84" t="str">
            <v xml:space="preserve"> 334  Паштет Любительский ТМ Стародворье ламистер 0,1 кг  ПОКОМ</v>
          </cell>
          <cell r="F84">
            <v>396</v>
          </cell>
        </row>
        <row r="85">
          <cell r="A85" t="str">
            <v xml:space="preserve"> 335  Колбаса Сливушка ТМ Вязанка. ВЕС.  ПОКОМ </v>
          </cell>
          <cell r="F85">
            <v>185.93799999999999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784</v>
          </cell>
          <cell r="F86">
            <v>4339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10</v>
          </cell>
          <cell r="F87">
            <v>2625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2.202</v>
          </cell>
          <cell r="F88">
            <v>725.303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1.4019999999999999</v>
          </cell>
          <cell r="F89">
            <v>527.71699999999998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2.202</v>
          </cell>
          <cell r="F90">
            <v>910.52300000000002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3.0019999999999998</v>
          </cell>
          <cell r="F91">
            <v>641.44399999999996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1</v>
          </cell>
          <cell r="F92">
            <v>124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1</v>
          </cell>
          <cell r="F93">
            <v>305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1</v>
          </cell>
          <cell r="F94">
            <v>289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2.6019999999999999</v>
          </cell>
          <cell r="F95">
            <v>336.53100000000001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F96">
            <v>2</v>
          </cell>
        </row>
        <row r="97">
          <cell r="A97" t="str">
            <v xml:space="preserve"> 373 Колбаса вареная Сочинка ТМ Стародворье ВЕС ПОКОМ</v>
          </cell>
          <cell r="F97">
            <v>32.950000000000003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1</v>
          </cell>
          <cell r="F98">
            <v>524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1</v>
          </cell>
          <cell r="F99">
            <v>629</v>
          </cell>
        </row>
        <row r="100">
          <cell r="A100" t="str">
            <v xml:space="preserve"> 381 Колбаса Филейбургская с ароматными пряностями 0,03 кг с/в ТМ Баварушка  ПОКОМ</v>
          </cell>
          <cell r="F100">
            <v>1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F101">
            <v>2469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4</v>
          </cell>
          <cell r="F102">
            <v>537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4</v>
          </cell>
          <cell r="F103">
            <v>773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3</v>
          </cell>
          <cell r="F104">
            <v>431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F105">
            <v>483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610</v>
          </cell>
          <cell r="F106">
            <v>4866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4</v>
          </cell>
          <cell r="F107">
            <v>9156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1</v>
          </cell>
          <cell r="F108">
            <v>150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6</v>
          </cell>
          <cell r="F109">
            <v>192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6</v>
          </cell>
          <cell r="F110">
            <v>499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2</v>
          </cell>
          <cell r="F111">
            <v>246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6</v>
          </cell>
          <cell r="F112">
            <v>622</v>
          </cell>
        </row>
        <row r="113">
          <cell r="A113" t="str">
            <v xml:space="preserve"> 421  Сосиски Царедворские 0,33 кг ТМ Стародворье  ПОКОМ</v>
          </cell>
          <cell r="D113">
            <v>1</v>
          </cell>
          <cell r="F113">
            <v>561</v>
          </cell>
        </row>
        <row r="114">
          <cell r="A114" t="str">
            <v xml:space="preserve"> 422  Деликатесы Бекон Балыкбургский ТМ Баварушка  0,15 кг.ПОКОМ</v>
          </cell>
          <cell r="D114">
            <v>1</v>
          </cell>
          <cell r="F114">
            <v>223</v>
          </cell>
        </row>
        <row r="115">
          <cell r="A115" t="str">
            <v xml:space="preserve"> 426  Колбаса варенокопченая из мяса птицы Сервелат Царедворский, 0,28 кг срез ПОКОМ</v>
          </cell>
          <cell r="D115">
            <v>2</v>
          </cell>
          <cell r="F115">
            <v>438</v>
          </cell>
        </row>
        <row r="116">
          <cell r="A116" t="str">
            <v xml:space="preserve"> 427  Колбаса Филедворская ТМ Стародворье в оболочке полиамид. ВЕС ПОКОМ</v>
          </cell>
          <cell r="F116">
            <v>282.31400000000002</v>
          </cell>
        </row>
        <row r="117">
          <cell r="A117" t="str">
            <v xml:space="preserve"> 428  Сосиски Царедворские по-баварски ТМ Стародворье, 0,33 кг ПОКОМ</v>
          </cell>
          <cell r="F117">
            <v>358</v>
          </cell>
        </row>
        <row r="118">
          <cell r="A118" t="str">
            <v xml:space="preserve"> 430  Колбаса Стародворская с окороком 0,4 кг. ТМ Стародворье в оболочке полиамид  ПОКОМ</v>
          </cell>
          <cell r="D118">
            <v>6</v>
          </cell>
          <cell r="F118">
            <v>418</v>
          </cell>
        </row>
        <row r="119">
          <cell r="A119" t="str">
            <v xml:space="preserve"> 431  Колбаса Стародворская с окороком в оболочке полиамид ТМ Стародворье ВЕС ПОКОМ</v>
          </cell>
          <cell r="F119">
            <v>264.39800000000002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F120">
            <v>20.251000000000001</v>
          </cell>
        </row>
        <row r="121">
          <cell r="A121" t="str">
            <v xml:space="preserve"> 435  Колбаса Молочная Стародворская  с молоком в оболочке полиамид 0,4 кг.ТМ Стародворье ПОКОМ</v>
          </cell>
          <cell r="D121">
            <v>1</v>
          </cell>
          <cell r="F121">
            <v>99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D122">
            <v>1.3</v>
          </cell>
          <cell r="F122">
            <v>218.25899999999999</v>
          </cell>
        </row>
        <row r="123">
          <cell r="A123" t="str">
            <v xml:space="preserve"> 438  Колбаса Филедворская 0,4 кг. ТМ Стародворье  ПОКОМ</v>
          </cell>
          <cell r="D123">
            <v>8</v>
          </cell>
          <cell r="F123">
            <v>475</v>
          </cell>
        </row>
        <row r="124">
          <cell r="A124" t="str">
            <v>3215 ВЕТЧ.МЯСНАЯ Папа может п/о 0.4кг 8шт.    ОСТАНКИНО</v>
          </cell>
          <cell r="D124">
            <v>267</v>
          </cell>
          <cell r="F124">
            <v>270</v>
          </cell>
        </row>
        <row r="125">
          <cell r="A125" t="str">
            <v>3297 СЫТНЫЕ Папа может сар б/о мгс 1*3 СНГ  ОСТАНКИНО</v>
          </cell>
          <cell r="D125">
            <v>214.2</v>
          </cell>
          <cell r="F125">
            <v>214.2</v>
          </cell>
        </row>
        <row r="126">
          <cell r="A126" t="str">
            <v>3812 СОЧНЫЕ сос п/о мгс 2*2  ОСТАНКИНО</v>
          </cell>
          <cell r="D126">
            <v>1530.9</v>
          </cell>
          <cell r="F126">
            <v>1530.9</v>
          </cell>
        </row>
        <row r="127">
          <cell r="A127" t="str">
            <v>4063 МЯСНАЯ Папа может вар п/о_Л   ОСТАНКИНО</v>
          </cell>
          <cell r="D127">
            <v>2170.23</v>
          </cell>
          <cell r="F127">
            <v>2171.5880000000002</v>
          </cell>
        </row>
        <row r="128">
          <cell r="A128" t="str">
            <v>4117 ЭКСТРА Папа может с/к в/у_Л   ОСТАНКИНО</v>
          </cell>
          <cell r="D128">
            <v>68.099999999999994</v>
          </cell>
          <cell r="F128">
            <v>68.099999999999994</v>
          </cell>
        </row>
        <row r="129">
          <cell r="A129" t="str">
            <v>4342 Салями Финская п/к в/у ОСТАНКИНО</v>
          </cell>
          <cell r="D129">
            <v>313.41899999999998</v>
          </cell>
          <cell r="F129">
            <v>313.41899999999998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115.4</v>
          </cell>
          <cell r="F130">
            <v>115.4</v>
          </cell>
        </row>
        <row r="131">
          <cell r="A131" t="str">
            <v>4813 ФИЛЕЙНАЯ Папа может вар п/о_Л   ОСТАНКИНО</v>
          </cell>
          <cell r="D131">
            <v>416.8</v>
          </cell>
          <cell r="F131">
            <v>416.8</v>
          </cell>
        </row>
        <row r="132">
          <cell r="A132" t="str">
            <v>4993 САЛЯМИ ИТАЛЬЯНСКАЯ с/к в/у 1/250*8_120c ОСТАНКИНО</v>
          </cell>
          <cell r="D132">
            <v>577</v>
          </cell>
          <cell r="F132">
            <v>580</v>
          </cell>
        </row>
        <row r="133">
          <cell r="A133" t="str">
            <v>5246 ДОКТОРСКАЯ ПРЕМИУМ вар б/о мгс_30с ОСТАНКИНО</v>
          </cell>
          <cell r="D133">
            <v>48.9</v>
          </cell>
          <cell r="F133">
            <v>48.9</v>
          </cell>
        </row>
        <row r="134">
          <cell r="A134" t="str">
            <v>5336 ОСОБАЯ вар п/о  ОСТАНКИНО</v>
          </cell>
          <cell r="D134">
            <v>396.6</v>
          </cell>
          <cell r="F134">
            <v>396.6</v>
          </cell>
        </row>
        <row r="135">
          <cell r="A135" t="str">
            <v>5337 ОСОБАЯ СО ШПИКОМ вар п/о  ОСТАНКИНО</v>
          </cell>
          <cell r="D135">
            <v>77.3</v>
          </cell>
          <cell r="F135">
            <v>77.3</v>
          </cell>
        </row>
        <row r="136">
          <cell r="A136" t="str">
            <v>5341 СЕРВЕЛАТ ОХОТНИЧИЙ в/к в/у  ОСТАНКИНО</v>
          </cell>
          <cell r="D136">
            <v>435.3</v>
          </cell>
          <cell r="F136">
            <v>435.3</v>
          </cell>
        </row>
        <row r="137">
          <cell r="A137" t="str">
            <v>5483 ЭКСТРА Папа может с/к в/у 1/250 8шт.   ОСТАНКИНО</v>
          </cell>
          <cell r="D137">
            <v>1258</v>
          </cell>
          <cell r="F137">
            <v>1258</v>
          </cell>
        </row>
        <row r="138">
          <cell r="A138" t="str">
            <v>5544 Сервелат Финский в/к в/у_45с НОВАЯ ОСТАНКИНО</v>
          </cell>
          <cell r="D138">
            <v>1022.562</v>
          </cell>
          <cell r="F138">
            <v>1022.562</v>
          </cell>
        </row>
        <row r="139">
          <cell r="A139" t="str">
            <v>5682 САЛЯМИ МЕЛКОЗЕРНЕНАЯ с/к в/у 1/120_60с   ОСТАНКИНО</v>
          </cell>
          <cell r="D139">
            <v>2719</v>
          </cell>
          <cell r="F139">
            <v>2719</v>
          </cell>
        </row>
        <row r="140">
          <cell r="A140" t="str">
            <v>5706 АРОМАТНАЯ Папа может с/к в/у 1/250 8шт.  ОСТАНКИНО</v>
          </cell>
          <cell r="D140">
            <v>908</v>
          </cell>
          <cell r="F140">
            <v>908</v>
          </cell>
        </row>
        <row r="141">
          <cell r="A141" t="str">
            <v>5708 ПОСОЛЬСКАЯ Папа может с/к в/у ОСТАНКИНО</v>
          </cell>
          <cell r="D141">
            <v>73.099999999999994</v>
          </cell>
          <cell r="F141">
            <v>73.099999999999994</v>
          </cell>
        </row>
        <row r="142">
          <cell r="A142" t="str">
            <v>5820 СЛИВОЧНЫЕ Папа может сос п/о мгс 2*2_45с   ОСТАНКИНО</v>
          </cell>
          <cell r="D142">
            <v>160.4</v>
          </cell>
          <cell r="F142">
            <v>160.4</v>
          </cell>
        </row>
        <row r="143">
          <cell r="A143" t="str">
            <v>5851 ЭКСТРА Папа может вар п/о   ОСТАНКИНО</v>
          </cell>
          <cell r="D143">
            <v>360.2</v>
          </cell>
          <cell r="F143">
            <v>360.2</v>
          </cell>
        </row>
        <row r="144">
          <cell r="A144" t="str">
            <v>5931 ОХОТНИЧЬЯ Папа может с/к в/у 1/220 8шт.   ОСТАНКИНО</v>
          </cell>
          <cell r="D144">
            <v>971</v>
          </cell>
          <cell r="F144">
            <v>971</v>
          </cell>
        </row>
        <row r="145">
          <cell r="A145" t="str">
            <v>5976 МОЛОЧНЫЕ ТРАДИЦ. сос п/о в/у 1/350_45с  ОСТАНКИНО</v>
          </cell>
          <cell r="D145">
            <v>1219</v>
          </cell>
          <cell r="F145">
            <v>1219</v>
          </cell>
        </row>
        <row r="146">
          <cell r="A146" t="str">
            <v>5981 МОЛОЧНЫЕ ТРАДИЦ. сос п/о мгс 1*6_45с   ОСТАНКИНО</v>
          </cell>
          <cell r="D146">
            <v>178.7</v>
          </cell>
          <cell r="F146">
            <v>178.7</v>
          </cell>
        </row>
        <row r="147">
          <cell r="A147" t="str">
            <v>5982 МОЛОЧНЫЕ ТРАДИЦ. сос п/о мгс 0,6кг_СНГ  ОСТАНКИНО</v>
          </cell>
          <cell r="D147">
            <v>365</v>
          </cell>
          <cell r="F147">
            <v>366</v>
          </cell>
        </row>
        <row r="148">
          <cell r="A148" t="str">
            <v>5992 ВРЕМЯ ОКРОШКИ Папа может вар п/о 0.4кг   ОСТАНКИНО</v>
          </cell>
          <cell r="D148">
            <v>232</v>
          </cell>
          <cell r="F148">
            <v>232</v>
          </cell>
        </row>
        <row r="149">
          <cell r="A149" t="str">
            <v>6025 ВЕТЧ.ФИРМЕННАЯ С ИНДЕЙКОЙ п/о   ОСТАНКИНО</v>
          </cell>
          <cell r="D149">
            <v>6.1</v>
          </cell>
          <cell r="F149">
            <v>6.1</v>
          </cell>
        </row>
        <row r="150">
          <cell r="A150" t="str">
            <v>6042 МОЛОЧНЫЕ К ЗАВТРАКУ сос п/о в/у 0.4кг   ОСТАНКИНО</v>
          </cell>
          <cell r="D150">
            <v>8</v>
          </cell>
          <cell r="F150">
            <v>8</v>
          </cell>
        </row>
        <row r="151">
          <cell r="A151" t="str">
            <v>6113 СОЧНЫЕ сос п/о мгс 1*6_Ашан  ОСТАНКИНО</v>
          </cell>
          <cell r="D151">
            <v>2290.9</v>
          </cell>
          <cell r="F151">
            <v>2290.9</v>
          </cell>
        </row>
        <row r="152">
          <cell r="A152" t="str">
            <v>6123 МОЛОЧНЫЕ КЛАССИЧЕСКИЕ ПМ сос п/о мгс 2*4   ОСТАНКИНО</v>
          </cell>
          <cell r="D152">
            <v>628</v>
          </cell>
          <cell r="F152">
            <v>628</v>
          </cell>
        </row>
        <row r="153">
          <cell r="A153" t="str">
            <v>6213 СЕРВЕЛАТ ФИНСКИЙ СН в/к в/у 0.35кг 8шт.  ОСТАНКИНО</v>
          </cell>
          <cell r="D153">
            <v>7</v>
          </cell>
          <cell r="F153">
            <v>7</v>
          </cell>
        </row>
        <row r="154">
          <cell r="A154" t="str">
            <v>6221 НЕАПОЛИТАНСКИЙ ДУЭТ с/к с/н мгс 1/90  ОСТАНКИНО</v>
          </cell>
          <cell r="D154">
            <v>109</v>
          </cell>
          <cell r="F154">
            <v>109</v>
          </cell>
        </row>
        <row r="155">
          <cell r="A155" t="str">
            <v>6222 ИТАЛЬЯНСКОЕ АССОРТИ с/в с/н мгс 1/90 ОСТАНКИНО</v>
          </cell>
          <cell r="D155">
            <v>65</v>
          </cell>
          <cell r="F155">
            <v>65</v>
          </cell>
        </row>
        <row r="156">
          <cell r="A156" t="str">
            <v>6223 БАЛЫК И ШЕЙКА с/в с/н мгс 1/90 10 шт ОСТАНКИНО</v>
          </cell>
          <cell r="D156">
            <v>42</v>
          </cell>
          <cell r="F156">
            <v>42</v>
          </cell>
        </row>
        <row r="157">
          <cell r="A157" t="str">
            <v>6228 МЯСНОЕ АССОРТИ к/з с/н мгс 1/90 10шт.  ОСТАНКИНО</v>
          </cell>
          <cell r="D157">
            <v>390</v>
          </cell>
          <cell r="F157">
            <v>390</v>
          </cell>
        </row>
        <row r="158">
          <cell r="A158" t="str">
            <v>6241 ХОТ-ДОГ Папа может сос п/о мгс 0.38кг  ОСТАНКИНО</v>
          </cell>
          <cell r="D158">
            <v>5</v>
          </cell>
          <cell r="F158">
            <v>5</v>
          </cell>
        </row>
        <row r="159">
          <cell r="A159" t="str">
            <v>6247 ДОМАШНЯЯ Папа может вар п/о 0,4кг 8шт.  ОСТАНКИНО</v>
          </cell>
          <cell r="D159">
            <v>162</v>
          </cell>
          <cell r="F159">
            <v>162</v>
          </cell>
        </row>
        <row r="160">
          <cell r="A160" t="str">
            <v>6268 ГОВЯЖЬЯ Папа может вар п/о 0,4кг 8 шт.  ОСТАНКИНО</v>
          </cell>
          <cell r="D160">
            <v>297</v>
          </cell>
          <cell r="F160">
            <v>297</v>
          </cell>
        </row>
        <row r="161">
          <cell r="A161" t="str">
            <v>6281 СВИНИНА ДЕЛИКАТ. к/в мл/к в/у 0.3кг 45с  ОСТАНКИНО</v>
          </cell>
          <cell r="D161">
            <v>615</v>
          </cell>
          <cell r="F161">
            <v>615</v>
          </cell>
        </row>
        <row r="162">
          <cell r="A162" t="str">
            <v>6297 ФИЛЕЙНЫЕ сос ц/о в/у 1/270 12шт_45с  ОСТАНКИНО</v>
          </cell>
          <cell r="D162">
            <v>2320</v>
          </cell>
          <cell r="F162">
            <v>2325</v>
          </cell>
        </row>
        <row r="163">
          <cell r="A163" t="str">
            <v>6303 МЯСНЫЕ Папа может сос п/о мгс 1.5*3  ОСТАНКИНО</v>
          </cell>
          <cell r="D163">
            <v>364.6</v>
          </cell>
          <cell r="F163">
            <v>364.6</v>
          </cell>
        </row>
        <row r="164">
          <cell r="A164" t="str">
            <v>6325 ДОКТОРСКАЯ ПРЕМИУМ вар п/о 0.4кг 8шт.  ОСТАНКИНО</v>
          </cell>
          <cell r="D164">
            <v>694</v>
          </cell>
          <cell r="F164">
            <v>694</v>
          </cell>
        </row>
        <row r="165">
          <cell r="A165" t="str">
            <v>6333 МЯСНАЯ Папа может вар п/о 0.4кг 8шт.  ОСТАНКИНО</v>
          </cell>
          <cell r="D165">
            <v>5907</v>
          </cell>
          <cell r="F165">
            <v>5918</v>
          </cell>
        </row>
        <row r="166">
          <cell r="A166" t="str">
            <v>6353 ЭКСТРА Папа может вар п/о 0.4кг 8шт.  ОСТАНКИНО</v>
          </cell>
          <cell r="D166">
            <v>3299</v>
          </cell>
          <cell r="F166">
            <v>3299</v>
          </cell>
        </row>
        <row r="167">
          <cell r="A167" t="str">
            <v>6392 ФИЛЕЙНАЯ Папа может вар п/о 0.4кг. ОСТАНКИНО</v>
          </cell>
          <cell r="D167">
            <v>4800</v>
          </cell>
          <cell r="F167">
            <v>4810</v>
          </cell>
        </row>
        <row r="168">
          <cell r="A168" t="str">
            <v>6427 КЛАССИЧЕСКАЯ ПМ вар п/о 0.35кг 8шт. ОСТАНКИНО</v>
          </cell>
          <cell r="D168">
            <v>3021</v>
          </cell>
          <cell r="F168">
            <v>3024</v>
          </cell>
        </row>
        <row r="169">
          <cell r="A169" t="str">
            <v>6438 БОГАТЫРСКИЕ Папа Может сос п/о в/у 0,3кг  ОСТАНКИНО</v>
          </cell>
          <cell r="D169">
            <v>37</v>
          </cell>
          <cell r="F169">
            <v>37</v>
          </cell>
        </row>
        <row r="170">
          <cell r="A170" t="str">
            <v>6445 БЕКОН с/к с/н в/у 1/180 10шт.  ОСТАНКИНО</v>
          </cell>
          <cell r="D170">
            <v>374</v>
          </cell>
          <cell r="F170">
            <v>374</v>
          </cell>
        </row>
        <row r="171">
          <cell r="A171" t="str">
            <v>6453 ЭКСТРА Папа может с/к с/н в/у 1/100 14шт.   ОСТАНКИНО</v>
          </cell>
          <cell r="D171">
            <v>1451</v>
          </cell>
          <cell r="F171">
            <v>1451</v>
          </cell>
        </row>
        <row r="172">
          <cell r="A172" t="str">
            <v>6454 АРОМАТНАЯ с/к с/н в/у 1/100 14шт.  ОСТАНКИНО</v>
          </cell>
          <cell r="D172">
            <v>1334</v>
          </cell>
          <cell r="F172">
            <v>1339</v>
          </cell>
        </row>
        <row r="173">
          <cell r="A173" t="str">
            <v>6470 ВЕТЧ.МРАМОРНАЯ в/у_45с  ОСТАНКИНО</v>
          </cell>
          <cell r="D173">
            <v>27.4</v>
          </cell>
          <cell r="F173">
            <v>27.4</v>
          </cell>
        </row>
        <row r="174">
          <cell r="A174" t="str">
            <v>6475 С СЫРОМ Папа может сос ц/о мгс 0.4кг6шт  ОСТАНКИНО</v>
          </cell>
          <cell r="D174">
            <v>301</v>
          </cell>
          <cell r="F174">
            <v>301</v>
          </cell>
        </row>
        <row r="175">
          <cell r="A175" t="str">
            <v>6527 ШПИКАЧКИ СОЧНЫЕ ПМ сар б/о мгс 1*3 45с ОСТАНКИНО</v>
          </cell>
          <cell r="D175">
            <v>517.9</v>
          </cell>
          <cell r="F175">
            <v>517.9</v>
          </cell>
        </row>
        <row r="176">
          <cell r="A176" t="str">
            <v>6555 ПОСОЛЬСКАЯ с/к с/н в/у 1/100 10шт.  ОСТАНКИНО</v>
          </cell>
          <cell r="D176">
            <v>297</v>
          </cell>
          <cell r="F176">
            <v>297</v>
          </cell>
        </row>
        <row r="177">
          <cell r="A177" t="str">
            <v>6562 СЕРВЕЛАТ КАРЕЛЬСКИЙ СН в/к в/у 0,28кг  ОСТАНКИНО</v>
          </cell>
          <cell r="D177">
            <v>120</v>
          </cell>
          <cell r="F177">
            <v>120</v>
          </cell>
        </row>
        <row r="178">
          <cell r="A178" t="str">
            <v>6563 СЛИВОЧНЫЕ СН сос п/о мгс 1*6  ОСТАНКИНО</v>
          </cell>
          <cell r="D178">
            <v>10</v>
          </cell>
          <cell r="F178">
            <v>10</v>
          </cell>
        </row>
        <row r="179">
          <cell r="A179" t="str">
            <v>6586 МРАМОРНАЯ И БАЛЫКОВАЯ в/к с/н мгс 1/90 ОСТАНКИНО</v>
          </cell>
          <cell r="D179">
            <v>170</v>
          </cell>
          <cell r="F179">
            <v>170</v>
          </cell>
        </row>
        <row r="180">
          <cell r="A180" t="str">
            <v>6601 ГОВЯЖЬИ СН сос п/о мгс 1*6  ОСТАНКИНО</v>
          </cell>
          <cell r="D180">
            <v>136.19999999999999</v>
          </cell>
          <cell r="F180">
            <v>136.19999999999999</v>
          </cell>
        </row>
        <row r="181">
          <cell r="A181" t="str">
            <v>6602 БАВАРСКИЕ ПМ сос ц/о мгс 0,35кг 8шт.  ОСТАНКИНО</v>
          </cell>
          <cell r="D181">
            <v>585</v>
          </cell>
          <cell r="F181">
            <v>585</v>
          </cell>
        </row>
        <row r="182">
          <cell r="A182" t="str">
            <v>6616 МОЛОЧНЫЕ КЛАССИЧЕСКИЕ сос п/о в/у 0.3кг  ОСТАНКИНО</v>
          </cell>
          <cell r="D182">
            <v>166</v>
          </cell>
          <cell r="F182">
            <v>166</v>
          </cell>
        </row>
        <row r="183">
          <cell r="A183" t="str">
            <v>6661 СОЧНЫЙ ГРИЛЬ ПМ сос п/о мгс 1.5*4_Маяк  ОСТАНКИНО</v>
          </cell>
          <cell r="D183">
            <v>72.5</v>
          </cell>
          <cell r="F183">
            <v>72.5</v>
          </cell>
        </row>
        <row r="184">
          <cell r="A184" t="str">
            <v>6666 БОЯНСКАЯ Папа может п/к в/у 0,28кг 8 шт. ОСТАНКИНО</v>
          </cell>
          <cell r="D184">
            <v>1698</v>
          </cell>
          <cell r="F184">
            <v>1703</v>
          </cell>
        </row>
        <row r="185">
          <cell r="A185" t="str">
            <v>6669 ВЕНСКАЯ САЛЯМИ п/к в/у 0.28кг 8шт  ОСТАНКИНО</v>
          </cell>
          <cell r="D185">
            <v>622</v>
          </cell>
          <cell r="F185">
            <v>622</v>
          </cell>
        </row>
        <row r="186">
          <cell r="A186" t="str">
            <v>6683 СЕРВЕЛАТ ЗЕРНИСТЫЙ ПМ в/к в/у 0,35кг  ОСТАНКИНО</v>
          </cell>
          <cell r="D186">
            <v>3599</v>
          </cell>
          <cell r="F186">
            <v>3608</v>
          </cell>
        </row>
        <row r="187">
          <cell r="A187" t="str">
            <v>6684 СЕРВЕЛАТ КАРЕЛЬСКИЙ ПМ в/к в/у 0.28кг  ОСТАНКИНО</v>
          </cell>
          <cell r="D187">
            <v>2569</v>
          </cell>
          <cell r="F187">
            <v>2585</v>
          </cell>
        </row>
        <row r="188">
          <cell r="A188" t="str">
            <v>6689 СЕРВЕЛАТ ОХОТНИЧИЙ ПМ в/к в/у 0,35кг 8шт  ОСТАНКИНО</v>
          </cell>
          <cell r="D188">
            <v>5241</v>
          </cell>
          <cell r="F188">
            <v>5247</v>
          </cell>
        </row>
        <row r="189">
          <cell r="A189" t="str">
            <v>6692 СЕРВЕЛАТ ПРИМА в/к в/у 0.28кг 8шт.  ОСТАНКИНО</v>
          </cell>
          <cell r="D189">
            <v>634</v>
          </cell>
          <cell r="F189">
            <v>634</v>
          </cell>
        </row>
        <row r="190">
          <cell r="A190" t="str">
            <v>6697 СЕРВЕЛАТ ФИНСКИЙ ПМ в/к в/у 0,35кг 8шт.  ОСТАНКИНО</v>
          </cell>
          <cell r="D190">
            <v>5904</v>
          </cell>
          <cell r="F190">
            <v>5909</v>
          </cell>
        </row>
        <row r="191">
          <cell r="A191" t="str">
            <v>6713 СОЧНЫЙ ГРИЛЬ ПМ сос п/о мгс 0.41кг 8шт.  ОСТАНКИНО</v>
          </cell>
          <cell r="D191">
            <v>1736</v>
          </cell>
          <cell r="F191">
            <v>1736</v>
          </cell>
        </row>
        <row r="192">
          <cell r="A192" t="str">
            <v>6716 ОСОБАЯ Коровино (в сетке) 0.5кг 8шт.  ОСТАНКИНО</v>
          </cell>
          <cell r="D192">
            <v>565</v>
          </cell>
          <cell r="F192">
            <v>565</v>
          </cell>
        </row>
        <row r="193">
          <cell r="A193" t="str">
            <v>6722 СОЧНЫЕ ПМ сос п/о мгс 0,41кг 10шт.  ОСТАНКИНО</v>
          </cell>
          <cell r="D193">
            <v>5765</v>
          </cell>
          <cell r="F193">
            <v>5769</v>
          </cell>
        </row>
        <row r="194">
          <cell r="A194" t="str">
            <v>6726 СЛИВОЧНЫЕ ПМ сос п/о мгс 0.41кг 10шт.  ОСТАНКИНО</v>
          </cell>
          <cell r="D194">
            <v>3695</v>
          </cell>
          <cell r="F194">
            <v>3698</v>
          </cell>
        </row>
        <row r="195">
          <cell r="A195" t="str">
            <v>6734 ОСОБАЯ СО ШПИКОМ Коровино (в сетке) 0,5кг ОСТАНКИНО</v>
          </cell>
          <cell r="D195">
            <v>193</v>
          </cell>
          <cell r="F195">
            <v>193</v>
          </cell>
        </row>
        <row r="196">
          <cell r="A196" t="str">
            <v>6747 РУССКАЯ ПРЕМИУМ ПМ вар ф/о в/у  ОСТАНКИНО</v>
          </cell>
          <cell r="D196">
            <v>73.599999999999994</v>
          </cell>
          <cell r="F196">
            <v>73.599999999999994</v>
          </cell>
        </row>
        <row r="197">
          <cell r="A197" t="str">
            <v>6756 ВЕТЧ.ЛЮБИТЕЛЬСКАЯ п/о  ОСТАНКИНО</v>
          </cell>
          <cell r="D197">
            <v>161.30000000000001</v>
          </cell>
          <cell r="F197">
            <v>161.30000000000001</v>
          </cell>
        </row>
        <row r="198">
          <cell r="A198" t="str">
            <v>6769 СЕМЕЙНАЯ вар п/о  ОСТАНКИНО</v>
          </cell>
          <cell r="D198">
            <v>7.8</v>
          </cell>
          <cell r="F198">
            <v>7.8</v>
          </cell>
        </row>
        <row r="199">
          <cell r="A199" t="str">
            <v>6776 ХОТ-ДОГ Папа может сос п/о мгс 0.35кг  ОСТАНКИНО</v>
          </cell>
          <cell r="D199">
            <v>430</v>
          </cell>
          <cell r="F199">
            <v>430</v>
          </cell>
        </row>
        <row r="200">
          <cell r="A200" t="str">
            <v>6777 МЯСНЫЕ С ГОВЯДИНОЙ ПМ сос п/о мгс 0.4кг  ОСТАНКИНО</v>
          </cell>
          <cell r="D200">
            <v>923</v>
          </cell>
          <cell r="F200">
            <v>923</v>
          </cell>
        </row>
        <row r="201">
          <cell r="A201" t="str">
            <v>6797 С ИНДЕЙКОЙ Папа может вар п/о 0,4кг 8шт.  ОСТАНКИНО</v>
          </cell>
          <cell r="D201">
            <v>109</v>
          </cell>
          <cell r="F201">
            <v>109</v>
          </cell>
        </row>
        <row r="202">
          <cell r="A202" t="str">
            <v>6822 ИЗ ОТБОРНОГО МЯСА ПМ сос п/о мгс 0,36кг  ОСТАНКИНО</v>
          </cell>
          <cell r="D202">
            <v>246</v>
          </cell>
          <cell r="F202">
            <v>246</v>
          </cell>
        </row>
        <row r="203">
          <cell r="A203" t="str">
            <v>Ассорти "Сырная тарелка" сыр плавл. круг 130 г., 50%ж, ТМ Сыробогатов,  Линия</v>
          </cell>
          <cell r="F203">
            <v>36</v>
          </cell>
        </row>
        <row r="204">
          <cell r="A204" t="str">
            <v>Ассорти (слив, грибы, ветчина) сыр плавленый 50%ж, ТМ Сыробогатов,круг,130 г. (180 суток)  Линия</v>
          </cell>
          <cell r="F204">
            <v>60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252</v>
          </cell>
          <cell r="F205">
            <v>252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424</v>
          </cell>
          <cell r="F206">
            <v>424</v>
          </cell>
        </row>
        <row r="207">
          <cell r="A207" t="str">
            <v>БОНУС Z-ОСОБАЯ Коровино вар п/о (5324)  ОСТАНКИНО</v>
          </cell>
          <cell r="D207">
            <v>38</v>
          </cell>
          <cell r="F207">
            <v>38</v>
          </cell>
        </row>
        <row r="208">
          <cell r="A208" t="str">
            <v>БОНУС Z-ОСОБАЯ Коровино вар п/о 0.5кг_СНГ (6305)  ОСТАНКИНО</v>
          </cell>
          <cell r="D208">
            <v>21</v>
          </cell>
          <cell r="F208">
            <v>21</v>
          </cell>
        </row>
        <row r="209">
          <cell r="A209" t="str">
            <v>БОНУС СОЧНЫЕ сос п/о мгс 0.41кг_UZ (6087)  ОСТАНКИНО</v>
          </cell>
          <cell r="D209">
            <v>1156</v>
          </cell>
          <cell r="F209">
            <v>1156</v>
          </cell>
        </row>
        <row r="210">
          <cell r="A210" t="str">
            <v>БОНУС СОЧНЫЕ сос п/о мгс 1*6_UZ (6088)  ОСТАНКИНО</v>
          </cell>
          <cell r="D210">
            <v>506</v>
          </cell>
          <cell r="F210">
            <v>506</v>
          </cell>
        </row>
        <row r="211">
          <cell r="A211" t="str">
            <v>БОНУС_273  Сосиски Сочинки с сочной грудинкой, МГС 0.4кг,   ПОКОМ</v>
          </cell>
          <cell r="F211">
            <v>1411</v>
          </cell>
        </row>
        <row r="212">
          <cell r="A212" t="str">
            <v>БОНУС_305  Колбаса Сервелат Мясорубский с мелкорубленным окороком в/у  ТМ Стародворье ВЕС   ПОКОМ</v>
          </cell>
          <cell r="F212">
            <v>370.83600000000001</v>
          </cell>
        </row>
        <row r="213">
          <cell r="A213" t="str">
            <v>БОНУС_Колбаса вареная Филейская ТМ Вязанка. ВЕС  ПОКОМ</v>
          </cell>
          <cell r="F213">
            <v>486.22800000000001</v>
          </cell>
        </row>
        <row r="214">
          <cell r="A214" t="str">
            <v>БОНУС_Колбаса Докторская Особая ТМ Особый рецепт,  0,5кг, ПОКОМ</v>
          </cell>
          <cell r="F214">
            <v>494</v>
          </cell>
        </row>
        <row r="215">
          <cell r="A215" t="str">
            <v>БОНУС_Колбаса Сервелат Филедворский, фиброуз, в/у 0,35 кг срез,  ПОКОМ</v>
          </cell>
          <cell r="F215">
            <v>613</v>
          </cell>
        </row>
        <row r="216">
          <cell r="A216" t="str">
            <v>БОНУС_Консервы говядина тушеная "СПК" ж/б 0,338 кг.шт. термоус. пл. ЧМК  СПК</v>
          </cell>
          <cell r="D216">
            <v>4</v>
          </cell>
          <cell r="F216">
            <v>4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F217">
            <v>426</v>
          </cell>
        </row>
        <row r="218">
          <cell r="A218" t="str">
            <v>Бутербродная вареная 0,47 кг шт.  СПК</v>
          </cell>
          <cell r="D218">
            <v>75</v>
          </cell>
          <cell r="F218">
            <v>75</v>
          </cell>
        </row>
        <row r="219">
          <cell r="A219" t="str">
            <v>Вацлавская вареная 400 гр.шт.  СПК</v>
          </cell>
          <cell r="D219">
            <v>16</v>
          </cell>
          <cell r="F219">
            <v>16</v>
          </cell>
        </row>
        <row r="220">
          <cell r="A220" t="str">
            <v>Вацлавская п/к (черева) 390 гр.шт. термоус.пак  СПК</v>
          </cell>
          <cell r="D220">
            <v>93</v>
          </cell>
          <cell r="F220">
            <v>93</v>
          </cell>
        </row>
        <row r="221">
          <cell r="A221" t="str">
            <v>Ветчина Вацлавская 400 гр.шт.  СПК</v>
          </cell>
          <cell r="D221">
            <v>6</v>
          </cell>
          <cell r="F221">
            <v>6</v>
          </cell>
        </row>
        <row r="222">
          <cell r="A222" t="str">
            <v>Ветчина Деликатесная "Сибирский стандарт"  СПК</v>
          </cell>
          <cell r="D222">
            <v>189</v>
          </cell>
          <cell r="F222">
            <v>189</v>
          </cell>
        </row>
        <row r="223">
          <cell r="A223" t="str">
            <v>Гауда сыр, 45% ж (брус), ТМ Сыробогатов  Линия</v>
          </cell>
          <cell r="F223">
            <v>104.72499999999999</v>
          </cell>
        </row>
        <row r="224">
          <cell r="A224" t="str">
            <v>Голландский ИТ сыр 45% ж (брус) ТМ Сыробогатов  Линия</v>
          </cell>
          <cell r="F224">
            <v>34.4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1</v>
          </cell>
          <cell r="F225">
            <v>281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842</v>
          </cell>
          <cell r="F226">
            <v>2470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701</v>
          </cell>
          <cell r="F227">
            <v>1949</v>
          </cell>
        </row>
        <row r="228">
          <cell r="A228" t="str">
            <v>Готовые чебуреки с мясом ТМ Горячая штучка 0,09 кг флоу-пак ПОКОМ</v>
          </cell>
          <cell r="F228">
            <v>357</v>
          </cell>
        </row>
        <row r="229">
          <cell r="A229" t="str">
            <v>Грилья Куриные крылья ТМ Горячая штучка 0,27 кг зам.  ПОКОМ_НЕАКТИВНА</v>
          </cell>
          <cell r="F229">
            <v>1</v>
          </cell>
        </row>
        <row r="230">
          <cell r="A230" t="str">
            <v>Грудинка Деревенская в аджике к/в 150 гр.шт. нарезка (лоток с ср.защ.атм.)  СПК</v>
          </cell>
          <cell r="D230">
            <v>36</v>
          </cell>
          <cell r="F230">
            <v>36</v>
          </cell>
        </row>
        <row r="231">
          <cell r="A231" t="str">
            <v>Гуцульская с/к "КолбасГрад" 160 гр.шт. термоус. пак  СПК</v>
          </cell>
          <cell r="D231">
            <v>73</v>
          </cell>
          <cell r="F231">
            <v>73</v>
          </cell>
        </row>
        <row r="232">
          <cell r="A232" t="str">
            <v>Датский сыр 45% ж,180г (флаупак), фасованый "Cыробогатов'(8 шт) Линия</v>
          </cell>
          <cell r="F232">
            <v>24</v>
          </cell>
        </row>
        <row r="233">
          <cell r="A233" t="str">
            <v>Дельгаро с/в "Эликатессе" 140 гр.шт.  СПК</v>
          </cell>
          <cell r="D233">
            <v>57</v>
          </cell>
          <cell r="F233">
            <v>57</v>
          </cell>
        </row>
        <row r="234">
          <cell r="A234" t="str">
            <v>Деревенская рубленая вареная 350 гр.шт. термоус. пак.  СПК</v>
          </cell>
          <cell r="D234">
            <v>17</v>
          </cell>
          <cell r="F234">
            <v>17</v>
          </cell>
        </row>
        <row r="235">
          <cell r="A235" t="str">
            <v>Деревенская с чесночком и сальцем п/к (черева) 390 гр.шт. термоус. пак.  СПК</v>
          </cell>
          <cell r="D235">
            <v>332</v>
          </cell>
          <cell r="F235">
            <v>332</v>
          </cell>
        </row>
        <row r="236">
          <cell r="A236" t="str">
            <v>Для бургера сыр плавленый 25%ж,ТМ Сыробогатов,112 г слайсы   Линия</v>
          </cell>
          <cell r="F236">
            <v>36</v>
          </cell>
        </row>
        <row r="237">
          <cell r="A237" t="str">
            <v>Для супа с луком сыр плавленый 45%ж, фольга 80г, ТМ Сыробогатов (150 суток)  Линия</v>
          </cell>
          <cell r="F237">
            <v>600</v>
          </cell>
        </row>
        <row r="238">
          <cell r="A238" t="str">
            <v>Докторская вареная в/с 0,47 кг шт.  СПК</v>
          </cell>
          <cell r="D238">
            <v>89</v>
          </cell>
          <cell r="F238">
            <v>89</v>
          </cell>
        </row>
        <row r="239">
          <cell r="A239" t="str">
            <v>Докторская вареная термоус.пак. "Высокий вкус"  СПК</v>
          </cell>
          <cell r="D239">
            <v>130</v>
          </cell>
          <cell r="F239">
            <v>130</v>
          </cell>
        </row>
        <row r="240">
          <cell r="A240" t="str">
            <v>Дружба сыр плавленый 50% ж, фольга 80г, ТМ Сыробогатов (150 суток)   Линия</v>
          </cell>
          <cell r="F240">
            <v>240</v>
          </cell>
        </row>
        <row r="241">
          <cell r="A241" t="str">
            <v>Жар-боллы с курочкой и сыром, ВЕС ТМ Зареченские  ПОКОМ</v>
          </cell>
          <cell r="F241">
            <v>148.101</v>
          </cell>
        </row>
        <row r="242">
          <cell r="A242" t="str">
            <v>Жар-ладушки с клубникой и вишней ВЕС ТМ Зареченские  ПОКОМ</v>
          </cell>
          <cell r="F242">
            <v>22.2</v>
          </cell>
        </row>
        <row r="243">
          <cell r="A243" t="str">
            <v>Жар-ладушки с мясом ТМ Зареченские ВЕС ПОКОМ</v>
          </cell>
          <cell r="D243">
            <v>3.7</v>
          </cell>
          <cell r="F243">
            <v>232.40100000000001</v>
          </cell>
        </row>
        <row r="244">
          <cell r="A244" t="str">
            <v>Жар-ладушки с мясом, картофелем и грибами ВЕС ТМ Зареченские  ПОКОМ</v>
          </cell>
          <cell r="F244">
            <v>44.4</v>
          </cell>
        </row>
        <row r="245">
          <cell r="A245" t="str">
            <v>Жар-ладушки с яблоком и грушей ТМ Зареченские ВЕС ПОКОМ</v>
          </cell>
          <cell r="F245">
            <v>33.299999999999997</v>
          </cell>
        </row>
        <row r="246">
          <cell r="A246" t="str">
            <v>ЖАР-мени ВЕС ТМ Зареченские  ПОКОМ</v>
          </cell>
          <cell r="D246">
            <v>5</v>
          </cell>
          <cell r="F246">
            <v>158.5</v>
          </cell>
        </row>
        <row r="247">
          <cell r="A247" t="str">
            <v>Карбонад Юбилейный 0,13кг нар.д/ф шт. СПК</v>
          </cell>
          <cell r="D247">
            <v>27</v>
          </cell>
          <cell r="F247">
            <v>27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2</v>
          </cell>
          <cell r="F248">
            <v>2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2</v>
          </cell>
          <cell r="F249">
            <v>2</v>
          </cell>
        </row>
        <row r="250">
          <cell r="A250" t="str">
            <v>Классика с/к 235 гр.шт. "Высокий вкус"  СПК</v>
          </cell>
          <cell r="D250">
            <v>309</v>
          </cell>
          <cell r="F250">
            <v>309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1094</v>
          </cell>
          <cell r="F251">
            <v>1094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786</v>
          </cell>
          <cell r="F252">
            <v>786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137</v>
          </cell>
          <cell r="F253">
            <v>137</v>
          </cell>
        </row>
        <row r="254">
          <cell r="A254" t="str">
            <v>Консервы говядина тушеная "СПК" ж/б 0,338 кг.шт. термоус. пл. ЧМК  СПК</v>
          </cell>
          <cell r="D254">
            <v>8</v>
          </cell>
          <cell r="F254">
            <v>8</v>
          </cell>
        </row>
        <row r="255">
          <cell r="A255" t="str">
            <v>Коньячная с/к 0,10 кг.шт. нарезка (лоток с ср.зад.атм.) "Высокий вкус"  СПК</v>
          </cell>
          <cell r="D255">
            <v>2</v>
          </cell>
          <cell r="F255">
            <v>2</v>
          </cell>
        </row>
        <row r="256">
          <cell r="A256" t="str">
            <v>Король сыров с аром топл мол сыр 40% ж, 400 г, фасованный "Сыробогатов"  Линия</v>
          </cell>
          <cell r="F256">
            <v>24</v>
          </cell>
        </row>
        <row r="257">
          <cell r="A257" t="str">
            <v>Король сыров с аром топл мол сыр 40%ж, "Сыробогатов" 180г (флоупак) (12шту) Линия</v>
          </cell>
          <cell r="F257">
            <v>24</v>
          </cell>
        </row>
        <row r="258">
          <cell r="A258" t="str">
            <v>Король сыров с аром топл молока сыр 40% ж, 125г, фасованный, (нарезка), ТМ "Сыробогатов"  Линия</v>
          </cell>
          <cell r="F258">
            <v>24</v>
          </cell>
        </row>
        <row r="259">
          <cell r="A259" t="str">
            <v>Король сыров со вкусом топлен.молока сыр плавл. 50%ж, фольга 80г, ТМ Сыробогатов (150 суток) Линия</v>
          </cell>
          <cell r="F259">
            <v>1200</v>
          </cell>
        </row>
        <row r="260">
          <cell r="A260" t="str">
            <v>Король сыров со вкусом топленого молока сыр 40%ж, 180 г. фасованный «Сыробогатов»  Линия</v>
          </cell>
          <cell r="F260">
            <v>24</v>
          </cell>
        </row>
        <row r="261">
          <cell r="A261" t="str">
            <v>Король сыров со вкусом топленого молока сыр плавленый 45%ж,ТМ Сыробогатов,130 г слайсы  Линия</v>
          </cell>
          <cell r="F261">
            <v>36</v>
          </cell>
        </row>
        <row r="262">
          <cell r="A262" t="str">
            <v>Костромской ИТ сыр 45% ж (брус) ТМ "Сыробогатов", г. Орёл  Линия</v>
          </cell>
          <cell r="F262">
            <v>52.53</v>
          </cell>
        </row>
        <row r="263">
          <cell r="A263" t="str">
            <v>Краковская п/к (черева) 390 гр.шт. термоус.пак. СПК</v>
          </cell>
          <cell r="D263">
            <v>7</v>
          </cell>
          <cell r="F263">
            <v>7</v>
          </cell>
        </row>
        <row r="264">
          <cell r="A264" t="str">
            <v>Круггетсы с сырным соусом ТМ Горячая штучка 0,25 кг зам  ПОКОМ</v>
          </cell>
          <cell r="D264">
            <v>3</v>
          </cell>
          <cell r="F264">
            <v>417</v>
          </cell>
        </row>
        <row r="265">
          <cell r="A265" t="str">
            <v>Круггетсы сочные ТМ Горячая штучка ТС Круггетсы 0,25 кг зам  ПОКОМ</v>
          </cell>
          <cell r="D265">
            <v>853</v>
          </cell>
          <cell r="F265">
            <v>1895</v>
          </cell>
        </row>
        <row r="266">
          <cell r="A266" t="str">
            <v>Ла Фаворте с/в "Эликатессе" 140 гр.шт.  СПК</v>
          </cell>
          <cell r="D266">
            <v>95</v>
          </cell>
          <cell r="F266">
            <v>95</v>
          </cell>
        </row>
        <row r="267">
          <cell r="A267" t="str">
            <v>Ливерная Печеночная "Просто выгодно" 0,3 кг.шт.  СПК</v>
          </cell>
          <cell r="D267">
            <v>136</v>
          </cell>
          <cell r="F267">
            <v>136</v>
          </cell>
        </row>
        <row r="268">
          <cell r="A268" t="str">
            <v>Любительская вареная термоус.пак. "Высокий вкус"  СПК</v>
          </cell>
          <cell r="D268">
            <v>108</v>
          </cell>
          <cell r="F268">
            <v>108</v>
          </cell>
        </row>
        <row r="269">
          <cell r="A269" t="str">
            <v>Маасдам сыр 45% ж, 125г, фасованный, (нарезка), ТМ "Сыробогатов"  Линия</v>
          </cell>
          <cell r="F269">
            <v>24</v>
          </cell>
        </row>
        <row r="270">
          <cell r="A270" t="str">
            <v>Маасдам сыр плавленый 50% ж, фольга 80г, ТМ Сыробогатов (150 суток)  Линия</v>
          </cell>
          <cell r="F270">
            <v>600</v>
          </cell>
        </row>
        <row r="271">
          <cell r="A271" t="str">
            <v>Маасдам сыр фасованый 45%ж (флоупак), "Сыробогатов" 180г Линия</v>
          </cell>
          <cell r="F271">
            <v>24</v>
          </cell>
        </row>
        <row r="272">
          <cell r="A272" t="str">
            <v>Мини-сосиски в тесте "Фрайпики" 1,8кг ВЕС, ТМ Зареченские  ПОКОМ</v>
          </cell>
          <cell r="F272">
            <v>89.001999999999995</v>
          </cell>
        </row>
        <row r="273">
          <cell r="A273" t="str">
            <v>Мини-сосиски в тесте "Фрайпики" 3,7кг ВЕС, ТМ Зареченские  ПОКОМ</v>
          </cell>
          <cell r="F273">
            <v>156.6</v>
          </cell>
        </row>
        <row r="274">
          <cell r="A274" t="str">
            <v>Мусульманская вареная "Просто выгодно"  СПК</v>
          </cell>
          <cell r="D274">
            <v>21</v>
          </cell>
          <cell r="F274">
            <v>21</v>
          </cell>
        </row>
        <row r="275">
          <cell r="A275" t="str">
            <v>Мусульманская п/к "Просто выгодно" термофор.пак.  СПК</v>
          </cell>
          <cell r="D275">
            <v>5</v>
          </cell>
          <cell r="F275">
            <v>5</v>
          </cell>
        </row>
        <row r="276">
          <cell r="A276" t="str">
            <v>Мясное ассорти сыр плавл. круг 130 г., 50%ж, ТМ Сыробогатов,  Линия</v>
          </cell>
          <cell r="F276">
            <v>36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8</v>
          </cell>
          <cell r="F277">
            <v>2273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7</v>
          </cell>
          <cell r="F278">
            <v>1811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6</v>
          </cell>
          <cell r="F279">
            <v>1983</v>
          </cell>
        </row>
        <row r="280">
          <cell r="A280" t="str">
            <v>Наггетсы с куриным филе и сыром ТМ Вязанка 0,25 кг ПОКОМ</v>
          </cell>
          <cell r="D280">
            <v>5</v>
          </cell>
          <cell r="F280">
            <v>595</v>
          </cell>
        </row>
        <row r="281">
          <cell r="A281" t="str">
            <v>Наггетсы Хрустящие ТМ Зареченские. ВЕС ПОКОМ</v>
          </cell>
          <cell r="F281">
            <v>367.00200000000001</v>
          </cell>
        </row>
        <row r="282">
          <cell r="A282" t="str">
            <v>Оригинальная с перцем с/к  СПК</v>
          </cell>
          <cell r="D282">
            <v>1481.9</v>
          </cell>
          <cell r="F282">
            <v>1481.9</v>
          </cell>
        </row>
        <row r="283">
          <cell r="A283" t="str">
            <v>Особая вареная  СПК</v>
          </cell>
          <cell r="D283">
            <v>8.5</v>
          </cell>
          <cell r="F283">
            <v>8.5</v>
          </cell>
        </row>
        <row r="284">
          <cell r="A284" t="str">
            <v>Пармезан сыр 40% ж, 400 г, фасованный Сыробогатов   Линия</v>
          </cell>
          <cell r="F284">
            <v>12</v>
          </cell>
        </row>
        <row r="285">
          <cell r="A285" t="str">
            <v>Пекантино с/в "Эликатессе" 0,10 кг.шт. нарезка (лоток с.ср.защ.атм.)  СПК</v>
          </cell>
          <cell r="D285">
            <v>50</v>
          </cell>
          <cell r="F285">
            <v>50</v>
          </cell>
        </row>
        <row r="286">
          <cell r="A286" t="str">
            <v>Пельмени Grandmeni со сливочным маслом Горячая штучка 0,75 кг ПОКОМ</v>
          </cell>
          <cell r="F286">
            <v>276</v>
          </cell>
        </row>
        <row r="287">
          <cell r="A287" t="str">
            <v>Пельмени Бигбули #МЕГАВКУСИЩЕ с сочной грудинкой 0,43 кг  ПОКОМ</v>
          </cell>
          <cell r="F287">
            <v>76</v>
          </cell>
        </row>
        <row r="288">
          <cell r="A288" t="str">
            <v>Пельмени Бигбули #МЕГАВКУСИЩЕ с сочной грудинкой 0,9 кг  ПОКОМ</v>
          </cell>
          <cell r="F288">
            <v>685</v>
          </cell>
        </row>
        <row r="289">
          <cell r="A289" t="str">
            <v>Пельмени Бигбули с мясом, Горячая штучка 0,43кг  ПОКОМ</v>
          </cell>
          <cell r="F289">
            <v>213</v>
          </cell>
        </row>
        <row r="290">
          <cell r="A290" t="str">
            <v>Пельмени Бигбули с мясом, Горячая штучка 0,9кг  ПОКОМ</v>
          </cell>
          <cell r="D290">
            <v>194</v>
          </cell>
          <cell r="F290">
            <v>534</v>
          </cell>
        </row>
        <row r="291">
          <cell r="A291" t="str">
            <v>Пельмени Бигбули со сливоч.маслом (Мегамаслище) ТМ БУЛЬМЕНИ сфера 0,43. замор. ПОКОМ</v>
          </cell>
          <cell r="D291">
            <v>4</v>
          </cell>
          <cell r="F291">
            <v>798</v>
          </cell>
        </row>
        <row r="292">
          <cell r="A292" t="str">
            <v>Пельмени Бигбули со сливочным маслом #МЕГАМАСЛИЩЕ Горячая штучка 0,9 кг  ПОКОМ</v>
          </cell>
          <cell r="D292">
            <v>2</v>
          </cell>
          <cell r="F292">
            <v>235</v>
          </cell>
        </row>
        <row r="293">
          <cell r="A293" t="str">
            <v>Пельмени Бульмени Жюльен Горячая штучка 0,43  ПОКОМ</v>
          </cell>
          <cell r="F293">
            <v>1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F294">
            <v>305</v>
          </cell>
        </row>
        <row r="295">
          <cell r="A295" t="str">
            <v>Пельмени Бульмени с говядиной и свининой Горячая шт. 0,9 кг  ПОКОМ</v>
          </cell>
          <cell r="D295">
            <v>837</v>
          </cell>
          <cell r="F295">
            <v>2526</v>
          </cell>
        </row>
        <row r="296">
          <cell r="A296" t="str">
            <v>Пельмени Бульмени с говядиной и свининой Горячая штучка 0,43  ПОКОМ</v>
          </cell>
          <cell r="D296">
            <v>3</v>
          </cell>
          <cell r="F296">
            <v>1151</v>
          </cell>
        </row>
        <row r="297">
          <cell r="A297" t="str">
            <v>Пельмени Бульмени с говядиной и свининой Наваристые Горячая штучка ВЕС  ПОКОМ</v>
          </cell>
          <cell r="D297">
            <v>5</v>
          </cell>
          <cell r="F297">
            <v>1465.001</v>
          </cell>
        </row>
        <row r="298">
          <cell r="A298" t="str">
            <v>Пельмени Бульмени со сливочным маслом Горячая штучка 0,9 кг  ПОКОМ</v>
          </cell>
          <cell r="D298">
            <v>989</v>
          </cell>
          <cell r="F298">
            <v>3612</v>
          </cell>
        </row>
        <row r="299">
          <cell r="A299" t="str">
            <v>Пельмени Бульмени со сливочным маслом ТМ Горячая шт. 0,43 кг  ПОКОМ</v>
          </cell>
          <cell r="D299">
            <v>4</v>
          </cell>
          <cell r="F299">
            <v>1010</v>
          </cell>
        </row>
        <row r="300">
          <cell r="A300" t="str">
            <v>Пельмени Левантские ТМ Особый рецепт 0,8 кг  ПОКОМ</v>
          </cell>
          <cell r="F300">
            <v>15</v>
          </cell>
        </row>
        <row r="301">
          <cell r="A301" t="str">
            <v>Пельмени Медвежьи ушки с фермерскими сливками 0,7кг  ПОКОМ</v>
          </cell>
          <cell r="F301">
            <v>64</v>
          </cell>
        </row>
        <row r="302">
          <cell r="A302" t="str">
            <v>Пельмени Медвежьи ушки с фермерской свининой и говядиной Малые 0,7кг  ПОКОМ</v>
          </cell>
          <cell r="F302">
            <v>59</v>
          </cell>
        </row>
        <row r="303">
          <cell r="A303" t="str">
            <v>Пельмени Мясорубские с рубленой грудинкой ТМ Стародворье флоупак  0,7 кг. ПОКОМ</v>
          </cell>
          <cell r="F303">
            <v>141</v>
          </cell>
        </row>
        <row r="304">
          <cell r="A304" t="str">
            <v>Пельмени Мясорубские ТМ Стародворье фоупак равиоли 0,7 кг  ПОКОМ</v>
          </cell>
          <cell r="D304">
            <v>2</v>
          </cell>
          <cell r="F304">
            <v>1195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F305">
            <v>242</v>
          </cell>
        </row>
        <row r="306">
          <cell r="A306" t="str">
            <v>Пельмени С говядиной и свининой, ВЕС, сфера пуговки Мясная Галерея  ПОКОМ</v>
          </cell>
          <cell r="D306">
            <v>10</v>
          </cell>
          <cell r="F306">
            <v>665.01099999999997</v>
          </cell>
        </row>
        <row r="307">
          <cell r="A307" t="str">
            <v>Пельмени Со свининой и говядиной Любимая ложка 1,2 кг  ПОКОМ</v>
          </cell>
          <cell r="F307">
            <v>1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D308">
            <v>2</v>
          </cell>
          <cell r="F308">
            <v>705</v>
          </cell>
        </row>
        <row r="309">
          <cell r="A309" t="str">
            <v>Пельмени Сочные сфера 0,9 кг ТМ Стародворье ПОКОМ</v>
          </cell>
          <cell r="F309">
            <v>311</v>
          </cell>
        </row>
        <row r="310">
          <cell r="A310" t="str">
            <v>Пельмени Супермени с мясом, Горячая штучка 0,2кг    ПОКОМ</v>
          </cell>
          <cell r="F310">
            <v>1</v>
          </cell>
        </row>
        <row r="311">
          <cell r="A311" t="str">
            <v>Пельмени Супермени со сливочным маслом, Горячая штучка 0,2кг    ПОКОМ</v>
          </cell>
          <cell r="F311">
            <v>1</v>
          </cell>
        </row>
        <row r="312">
          <cell r="A312" t="str">
            <v>Плавленый Сыр 45% "С ветчиной" СТМ "ПапаМожет" 180гр  ОСТАНКИНО</v>
          </cell>
          <cell r="D312">
            <v>14</v>
          </cell>
          <cell r="F312">
            <v>14</v>
          </cell>
        </row>
        <row r="313">
          <cell r="A313" t="str">
            <v>Плавленый Сыр 45% "С грибами" СТМ "ПапаМожет 180гр  ОСТАНКИНО</v>
          </cell>
          <cell r="D313">
            <v>13</v>
          </cell>
          <cell r="F313">
            <v>13</v>
          </cell>
        </row>
        <row r="314">
          <cell r="A314" t="str">
            <v>По-Австрийски с/к 260 гр.шт. "Высокий вкус"  СПК</v>
          </cell>
          <cell r="D314">
            <v>156</v>
          </cell>
          <cell r="F314">
            <v>156</v>
          </cell>
        </row>
        <row r="315">
          <cell r="A315" t="str">
            <v>Покровская вареная 0,47 кг шт.  СПК</v>
          </cell>
          <cell r="D315">
            <v>23</v>
          </cell>
          <cell r="F315">
            <v>23</v>
          </cell>
        </row>
        <row r="316">
          <cell r="A316" t="str">
            <v>Пошехонский ИТ сыр 45% ж (брус) ТМ "Сыробогатов", г. Орёл  Линия</v>
          </cell>
          <cell r="F316">
            <v>52.594999999999999</v>
          </cell>
        </row>
        <row r="317">
          <cell r="A317" t="str">
            <v>Продукт колбасный с сыром копченый Коровино 400 гр  ОСТАНКИНО</v>
          </cell>
          <cell r="D317">
            <v>23</v>
          </cell>
          <cell r="F317">
            <v>23</v>
          </cell>
        </row>
        <row r="318">
          <cell r="A318" t="str">
            <v>Российский ИТ сыр 50% ж (брус) ТМ "Сыробогатов", г. Орёл  Линия</v>
          </cell>
          <cell r="F318">
            <v>89.24</v>
          </cell>
        </row>
        <row r="319">
          <cell r="A319" t="str">
            <v>Российский сыр 50% ж, 125г, фасованный, (нарезка), ТМ "Сыробогатов"  Линия</v>
          </cell>
          <cell r="F319">
            <v>24</v>
          </cell>
        </row>
        <row r="320">
          <cell r="A320" t="str">
            <v>Российский сыр 50% ж, 180 г, фасованный Сыробогатов   Линия</v>
          </cell>
          <cell r="F320">
            <v>24</v>
          </cell>
        </row>
        <row r="321">
          <cell r="A321" t="str">
            <v>Российский сыр 50% ж, 400г, фасованный Сыробогатов   Линия</v>
          </cell>
          <cell r="F321">
            <v>24</v>
          </cell>
        </row>
        <row r="322">
          <cell r="A322" t="str">
            <v>С ветчиной сыр плавленый 50% ж, фольга 80г, ТМ Сыробогатов (150 суток)  Линия</v>
          </cell>
          <cell r="F322">
            <v>600</v>
          </cell>
        </row>
        <row r="323">
          <cell r="A323" t="str">
            <v>С грибами сыр плавленый 50% ж, фольга 80г, ТМ Сыробогатов (150 суток)  Линия</v>
          </cell>
          <cell r="F323">
            <v>600</v>
          </cell>
        </row>
        <row r="324">
          <cell r="A324" t="str">
            <v>Салями с перчиком с/к "КолбасГрад" 160 гр.шт. термоус. пак.  СПК</v>
          </cell>
          <cell r="D324">
            <v>64</v>
          </cell>
          <cell r="F324">
            <v>64</v>
          </cell>
        </row>
        <row r="325">
          <cell r="A325" t="str">
            <v>Салями Трюфель с/в "Эликатессе" 0,16 кг.шт.  СПК</v>
          </cell>
          <cell r="D325">
            <v>175</v>
          </cell>
          <cell r="F325">
            <v>175</v>
          </cell>
        </row>
        <row r="326">
          <cell r="A326" t="str">
            <v>Салями Финская с/к 235 гр.шт. "Высокий вкус"  СПК</v>
          </cell>
          <cell r="D326">
            <v>250</v>
          </cell>
          <cell r="F326">
            <v>250</v>
          </cell>
        </row>
        <row r="327">
          <cell r="A327" t="str">
            <v>Сардельки "Докторские" (черева) ( в ср.защ.атм.) 1.0 кг. "Высокий вкус"  СПК</v>
          </cell>
          <cell r="D327">
            <v>305</v>
          </cell>
          <cell r="F327">
            <v>435</v>
          </cell>
        </row>
        <row r="328">
          <cell r="A328" t="str">
            <v>Сардельки из говядины (черева) (в ср.защ.атм.) "Высокий вкус"  СПК</v>
          </cell>
          <cell r="D328">
            <v>244</v>
          </cell>
          <cell r="F328">
            <v>344</v>
          </cell>
        </row>
        <row r="329">
          <cell r="A329" t="str">
            <v>Сардельки из свинины (черева) ( в ср.защ.атм) "Высокий вкус"  СПК</v>
          </cell>
          <cell r="D329">
            <v>14</v>
          </cell>
          <cell r="F329">
            <v>14</v>
          </cell>
        </row>
        <row r="330">
          <cell r="A330" t="str">
            <v>Семейная с чесночком вареная (СПК+СКМ)  СПК</v>
          </cell>
          <cell r="D330">
            <v>499.15699999999998</v>
          </cell>
          <cell r="F330">
            <v>499.15699999999998</v>
          </cell>
        </row>
        <row r="331">
          <cell r="A331" t="str">
            <v>Семейная с чесночком Экстра вареная  СПК</v>
          </cell>
          <cell r="D331">
            <v>57.5</v>
          </cell>
          <cell r="F331">
            <v>57.5</v>
          </cell>
        </row>
        <row r="332">
          <cell r="A332" t="str">
            <v>Семейная с чесночком Экстра вареная 0,5 кг.шт.  СПК</v>
          </cell>
          <cell r="D332">
            <v>15</v>
          </cell>
          <cell r="F332">
            <v>15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76</v>
          </cell>
          <cell r="F333">
            <v>76</v>
          </cell>
        </row>
        <row r="334">
          <cell r="A334" t="str">
            <v>Сервелат Финский в/к 0,38 кг.шт. термофор.пак.  СПК</v>
          </cell>
          <cell r="D334">
            <v>45</v>
          </cell>
          <cell r="F334">
            <v>45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30</v>
          </cell>
          <cell r="F335">
            <v>30</v>
          </cell>
        </row>
        <row r="336">
          <cell r="A336" t="str">
            <v>Сибирская особая с/к 0,10 кг.шт. нарезка (лоток с ср.защ.атм.)  СПК</v>
          </cell>
          <cell r="D336">
            <v>299</v>
          </cell>
          <cell r="F336">
            <v>299</v>
          </cell>
        </row>
        <row r="337">
          <cell r="A337" t="str">
            <v>Сибирская особая с/к 0,235 кг шт.  СПК</v>
          </cell>
          <cell r="D337">
            <v>284</v>
          </cell>
          <cell r="F337">
            <v>314</v>
          </cell>
        </row>
        <row r="338">
          <cell r="A338" t="str">
            <v>Славянская п/к 0,38 кг шт.термофор.пак.  СПК</v>
          </cell>
          <cell r="D338">
            <v>8</v>
          </cell>
          <cell r="F338">
            <v>8</v>
          </cell>
        </row>
        <row r="339">
          <cell r="A339" t="str">
            <v>Сливочный сыр 50% ж, 125г, фасованный (нарезка), ТМ "Сыробогатов"  Линия</v>
          </cell>
          <cell r="F339">
            <v>24</v>
          </cell>
        </row>
        <row r="340">
          <cell r="A340" t="str">
            <v>Сливочный сыр 50%ж, 180г. фасованный "Сыробогатов"  Линия</v>
          </cell>
          <cell r="F340">
            <v>24</v>
          </cell>
        </row>
        <row r="341">
          <cell r="A341" t="str">
            <v>Сливочный сыр плав, 130 г слайсы, 45%ж, ТМ Сыробогатов  Линия</v>
          </cell>
          <cell r="F341">
            <v>36</v>
          </cell>
        </row>
        <row r="342">
          <cell r="A342" t="str">
            <v>Сливочный сыр плавленый 50% ж, фольга 80г, ТМ Сыробогатов (150 суток)  Линия</v>
          </cell>
          <cell r="F342">
            <v>1200</v>
          </cell>
        </row>
        <row r="343">
          <cell r="A343" t="str">
            <v>Сливочный сыр, 50% ж (брус), ТМ "Сыробогатов", г. Орёл  Линия</v>
          </cell>
          <cell r="F343">
            <v>89.17</v>
          </cell>
        </row>
        <row r="344">
          <cell r="A344" t="str">
            <v>Смак-мени с картофелем и сочной грудинкой 1кг ТМ Зареченские ПОКОМ</v>
          </cell>
          <cell r="F344">
            <v>17</v>
          </cell>
        </row>
        <row r="345">
          <cell r="A345" t="str">
            <v>Смак-мени с мясом 1кг ТМ Зареченские ПОКОМ</v>
          </cell>
          <cell r="F345">
            <v>36</v>
          </cell>
        </row>
        <row r="346">
          <cell r="A346" t="str">
            <v>Смаколадьи с яблоком и грушей ТМ Зареченские,0,9 кг ПОКОМ</v>
          </cell>
          <cell r="F346">
            <v>6</v>
          </cell>
        </row>
        <row r="347">
          <cell r="A347" t="str">
            <v>Сметанковый сыр 50% ж, 180 г, фасованный Сыробогатов (флоупак)  Линия</v>
          </cell>
          <cell r="F347">
            <v>24</v>
          </cell>
        </row>
        <row r="348">
          <cell r="A348" t="str">
            <v>Сосиски "Баварские" 0,36 кг.шт. вак.упак.  СПК</v>
          </cell>
          <cell r="D348">
            <v>11</v>
          </cell>
          <cell r="F348">
            <v>11</v>
          </cell>
        </row>
        <row r="349">
          <cell r="A349" t="str">
            <v>Сосиски "Молочные" 0,36 кг.шт. вак.упак.  СПК</v>
          </cell>
          <cell r="D349">
            <v>34</v>
          </cell>
          <cell r="F349">
            <v>34</v>
          </cell>
        </row>
        <row r="350">
          <cell r="A350" t="str">
            <v>Сосиски Классические (в ср.защ.атм.) СПК</v>
          </cell>
          <cell r="D350">
            <v>4</v>
          </cell>
          <cell r="F350">
            <v>4</v>
          </cell>
        </row>
        <row r="351">
          <cell r="A351" t="str">
            <v>Сосиски Мусульманские "Просто выгодно" (в ср.защ.атм.)  СПК</v>
          </cell>
          <cell r="D351">
            <v>18</v>
          </cell>
          <cell r="F351">
            <v>18</v>
          </cell>
        </row>
        <row r="352">
          <cell r="A352" t="str">
            <v>Сосиски Хот-дог ВЕС (лоток с ср.защ.атм.)   СПК</v>
          </cell>
          <cell r="D352">
            <v>71</v>
          </cell>
          <cell r="F352">
            <v>71</v>
          </cell>
        </row>
        <row r="353">
          <cell r="A353" t="str">
            <v>Сосисоны в темпуре ВЕС  ПОКОМ</v>
          </cell>
          <cell r="D353">
            <v>3.6</v>
          </cell>
          <cell r="F353">
            <v>88.311000000000007</v>
          </cell>
        </row>
        <row r="354">
          <cell r="A354" t="str">
            <v>Сочный мегачебурек ТМ Зареченские ВЕС ПОКОМ</v>
          </cell>
          <cell r="F354">
            <v>96.28</v>
          </cell>
        </row>
        <row r="355">
          <cell r="A355" t="str">
            <v>Сыр "Пармезан" 40% колотый 100 гр  ОСТАНКИНО</v>
          </cell>
          <cell r="D355">
            <v>22</v>
          </cell>
          <cell r="F355">
            <v>22</v>
          </cell>
        </row>
        <row r="356">
          <cell r="A356" t="str">
            <v>Сыр "Пармезан" 40% кусок 180 гр  ОСТАНКИНО</v>
          </cell>
          <cell r="D356">
            <v>55</v>
          </cell>
          <cell r="F356">
            <v>55</v>
          </cell>
        </row>
        <row r="357">
          <cell r="A357" t="str">
            <v>Сыр Боккончини копченый 40% 100 гр.  ОСТАНКИНО</v>
          </cell>
          <cell r="D357">
            <v>48</v>
          </cell>
          <cell r="F357">
            <v>48</v>
          </cell>
        </row>
        <row r="358">
          <cell r="A358" t="str">
            <v>Сыр Гауда 45% тм Папа Может, нарезанные ломтики 125г (МИНИ)  Останкино</v>
          </cell>
          <cell r="D358">
            <v>11</v>
          </cell>
          <cell r="F358">
            <v>11</v>
          </cell>
        </row>
        <row r="359">
          <cell r="A359" t="str">
            <v>Сыр колбасный копченый Папа Может 400 гр  ОСТАНКИНО</v>
          </cell>
          <cell r="D359">
            <v>16</v>
          </cell>
          <cell r="F359">
            <v>16</v>
          </cell>
        </row>
        <row r="360">
          <cell r="A360" t="str">
            <v>Сыр ПАПА МОЖЕТ "Гауда Голд" 45% 180 г  ОСТАНКИНО</v>
          </cell>
          <cell r="D360">
            <v>432</v>
          </cell>
          <cell r="F360">
            <v>432</v>
          </cell>
        </row>
        <row r="361">
          <cell r="A361" t="str">
            <v>Сыр Папа Может "Гауда Голд", 45% брусок ВЕС ОСТАНКИНО</v>
          </cell>
          <cell r="D361">
            <v>51.8</v>
          </cell>
          <cell r="F361">
            <v>51.8</v>
          </cell>
        </row>
        <row r="362">
          <cell r="A362" t="str">
            <v>Сыр ПАПА МОЖЕТ "Голландский традиционный" 45% 180 г  ОСТАНКИНО</v>
          </cell>
          <cell r="D362">
            <v>748</v>
          </cell>
          <cell r="F362">
            <v>748</v>
          </cell>
        </row>
        <row r="363">
          <cell r="A363" t="str">
            <v>Сыр Папа Может "Голландский традиционный", 45% брусок ВЕС ОСТАНКИНО</v>
          </cell>
          <cell r="D363">
            <v>28</v>
          </cell>
          <cell r="F363">
            <v>28</v>
          </cell>
        </row>
        <row r="364">
          <cell r="A364" t="str">
            <v>Сыр Папа Может "Пошехонский" 45% вес (= 3 кг)  ОСТАНКИНО</v>
          </cell>
          <cell r="D364">
            <v>6.3</v>
          </cell>
          <cell r="F364">
            <v>6.3</v>
          </cell>
        </row>
        <row r="365">
          <cell r="A365" t="str">
            <v>Сыр ПАПА МОЖЕТ "Российский традиционный" 45% 180 г  ОСТАНКИНО</v>
          </cell>
          <cell r="D365">
            <v>820</v>
          </cell>
          <cell r="F365">
            <v>820</v>
          </cell>
        </row>
        <row r="366">
          <cell r="A366" t="str">
            <v>Сыр Папа Может "Сметанковый" 50% вес (=3кг)  ОСТАНКИНО</v>
          </cell>
          <cell r="D366">
            <v>6.5</v>
          </cell>
          <cell r="F366">
            <v>6.5</v>
          </cell>
        </row>
        <row r="367">
          <cell r="A367" t="str">
            <v>Сыр ПАПА МОЖЕТ "Тильзитер" 45% 180 г  ОСТАНКИНО</v>
          </cell>
          <cell r="D367">
            <v>112</v>
          </cell>
          <cell r="F367">
            <v>112</v>
          </cell>
        </row>
        <row r="368">
          <cell r="A368" t="str">
            <v>Сыр Папа Может Гауда  45% вес     Останкино</v>
          </cell>
          <cell r="D368">
            <v>10</v>
          </cell>
          <cell r="F368">
            <v>10</v>
          </cell>
        </row>
        <row r="369">
          <cell r="A369" t="str">
            <v>Сыр Папа Может Гауда 48%, нарез, 125г (9 шт)  Останкино</v>
          </cell>
          <cell r="D369">
            <v>1</v>
          </cell>
          <cell r="F369">
            <v>1</v>
          </cell>
        </row>
        <row r="370">
          <cell r="A370" t="str">
            <v>Сыр Папа Может Голландский 45%, нарез, 125г (9 шт)  Останкино</v>
          </cell>
          <cell r="D370">
            <v>107</v>
          </cell>
          <cell r="F370">
            <v>107</v>
          </cell>
        </row>
        <row r="371">
          <cell r="A371" t="str">
            <v>Сыр Папа Может Министерский 45% 200г  Останкино</v>
          </cell>
          <cell r="D371">
            <v>82</v>
          </cell>
          <cell r="F371">
            <v>82</v>
          </cell>
        </row>
        <row r="372">
          <cell r="A372" t="str">
            <v>Сыр Папа Может Российский  50% 200гр    Останкино</v>
          </cell>
          <cell r="D372">
            <v>2</v>
          </cell>
          <cell r="F372">
            <v>2</v>
          </cell>
        </row>
        <row r="373">
          <cell r="A373" t="str">
            <v>Сыр Папа Может Российский 50%, нарезка 125г  Останкино</v>
          </cell>
          <cell r="D373">
            <v>103</v>
          </cell>
          <cell r="F373">
            <v>103</v>
          </cell>
        </row>
        <row r="374">
          <cell r="A374" t="str">
            <v>Сыр Папа Может Сливочный со вкусом.топл.молока 50% вес (=3,5кг)  Останкино</v>
          </cell>
          <cell r="D374">
            <v>111.193</v>
          </cell>
          <cell r="F374">
            <v>111.193</v>
          </cell>
        </row>
        <row r="375">
          <cell r="A375" t="str">
            <v>Сыр Папа Может Тильзитер   45% 200гр     Останкино</v>
          </cell>
          <cell r="D375">
            <v>215</v>
          </cell>
          <cell r="F375">
            <v>215</v>
          </cell>
        </row>
        <row r="376">
          <cell r="A376" t="str">
            <v>Сыр Папа Может Тильзитер   45% вес      Останкино</v>
          </cell>
          <cell r="D376">
            <v>24.2</v>
          </cell>
          <cell r="F376">
            <v>24.2</v>
          </cell>
        </row>
        <row r="377">
          <cell r="A377" t="str">
            <v>Сыр Плавл. Сливочный 55% 190гр  Останкино</v>
          </cell>
          <cell r="D377">
            <v>44</v>
          </cell>
          <cell r="F377">
            <v>44</v>
          </cell>
        </row>
        <row r="378">
          <cell r="A378" t="str">
            <v>Сыр плавленый "Маасдам" 45%ж,ТМ Сыробогатов,130 г, слайсы, 180 суток  Линия</v>
          </cell>
          <cell r="F378">
            <v>36</v>
          </cell>
        </row>
        <row r="379">
          <cell r="A379" t="str">
            <v>Сыр полутвердый "Российский", ВЕС брус, с массовой долей жира 50%  ОСТАНКИНО</v>
          </cell>
          <cell r="D379">
            <v>28</v>
          </cell>
          <cell r="F379">
            <v>28</v>
          </cell>
        </row>
        <row r="380">
          <cell r="A380" t="str">
            <v>Сыр полутвердый "Сливочный", с массовой долей жира 50%.БРУС ОСТАНКИНО</v>
          </cell>
          <cell r="D380">
            <v>9.5</v>
          </cell>
          <cell r="F380">
            <v>9.5</v>
          </cell>
        </row>
        <row r="381">
          <cell r="A381" t="str">
            <v>Сыр рассольный жирный Чечил 45% 100 гр  ОСТАНКИНО</v>
          </cell>
          <cell r="D381">
            <v>96</v>
          </cell>
          <cell r="F381">
            <v>96</v>
          </cell>
        </row>
        <row r="382">
          <cell r="A382" t="str">
            <v>Сыр рассольный жирный Чечил копченый 45% 100 гр  ОСТАНКИНО</v>
          </cell>
          <cell r="D382">
            <v>77</v>
          </cell>
          <cell r="F382">
            <v>77</v>
          </cell>
        </row>
        <row r="383">
          <cell r="A383" t="str">
            <v>Сыр Скаморца свежий 40% 100 гр.  ОСТАНКИНО</v>
          </cell>
          <cell r="D383">
            <v>51</v>
          </cell>
          <cell r="F383">
            <v>51</v>
          </cell>
        </row>
        <row r="384">
          <cell r="A384" t="str">
            <v>Сыр творожный с зеленью 60% Папа может 140 гр.  ОСТАНКИНО</v>
          </cell>
          <cell r="D384">
            <v>33</v>
          </cell>
          <cell r="F384">
            <v>33</v>
          </cell>
        </row>
        <row r="385">
          <cell r="A385" t="str">
            <v>Сыч/Прод Коровино Российский 50% 200г СЗМЖ  ОСТАНКИНО</v>
          </cell>
          <cell r="D385">
            <v>117</v>
          </cell>
          <cell r="F385">
            <v>117</v>
          </cell>
        </row>
        <row r="386">
          <cell r="A386" t="str">
            <v>Сыч/Прод Коровино Российский Ориг 50% ВЕС (7,5 кг круг) ОСТАНКИНО</v>
          </cell>
          <cell r="D386">
            <v>7.5</v>
          </cell>
          <cell r="F386">
            <v>7.5</v>
          </cell>
        </row>
        <row r="387">
          <cell r="A387" t="str">
            <v>Сыч/Прод Коровино Российский Оригин 50% ВЕС (5 кг)  ОСТАНКИНО</v>
          </cell>
          <cell r="D387">
            <v>266.8</v>
          </cell>
          <cell r="F387">
            <v>266.8</v>
          </cell>
        </row>
        <row r="388">
          <cell r="A388" t="str">
            <v>Сыч/Прод Коровино Тильзитер 50% 200г СЗМЖ  ОСТАНКИНО</v>
          </cell>
          <cell r="D388">
            <v>154</v>
          </cell>
          <cell r="F388">
            <v>154</v>
          </cell>
        </row>
        <row r="389">
          <cell r="A389" t="str">
            <v>Сыч/Прод Коровино Тильзитер Оригин 50% ВЕС (5 кг брус) СЗМЖ  ОСТАНКИНО</v>
          </cell>
          <cell r="D389">
            <v>83.6</v>
          </cell>
          <cell r="F389">
            <v>83.6</v>
          </cell>
        </row>
        <row r="390">
          <cell r="A390" t="str">
            <v>Творожный Сыр 60% С маринованными огурчиками и укропом 140 гр  ОСТАНКИНО</v>
          </cell>
          <cell r="D390">
            <v>11</v>
          </cell>
          <cell r="F390">
            <v>11</v>
          </cell>
        </row>
        <row r="391">
          <cell r="A391" t="str">
            <v>Творожный Сыр 60% Сливочный  СТМ "ПапаМожет" - 140гр  ОСТАНКИНО</v>
          </cell>
          <cell r="D391">
            <v>193</v>
          </cell>
          <cell r="F391">
            <v>193</v>
          </cell>
        </row>
        <row r="392">
          <cell r="A392" t="str">
            <v>Тильзитер сыр, 45% ж (брус), ТМ "Сыробогатов", г. Орёл  Линия</v>
          </cell>
          <cell r="F392">
            <v>53.545000000000002</v>
          </cell>
        </row>
        <row r="393">
          <cell r="A393" t="str">
            <v>Торо Неро с/в "Эликатессе" 140 гр.шт.  СПК</v>
          </cell>
          <cell r="D393">
            <v>45</v>
          </cell>
          <cell r="F393">
            <v>45</v>
          </cell>
        </row>
        <row r="394">
          <cell r="A394" t="str">
            <v>Уши свиные копченые к пиву 0,15кг нар. д/ф шт.  СПК</v>
          </cell>
          <cell r="D394">
            <v>37</v>
          </cell>
          <cell r="F394">
            <v>37</v>
          </cell>
        </row>
        <row r="395">
          <cell r="A395" t="str">
            <v>Фестивальная пора с/к 100 гр.шт.нар. (лоток с ср.защ.атм.)  СПК</v>
          </cell>
          <cell r="D395">
            <v>243</v>
          </cell>
          <cell r="F395">
            <v>243</v>
          </cell>
        </row>
        <row r="396">
          <cell r="A396" t="str">
            <v>Фестивальная пора с/к 235 гр.шт.  СПК</v>
          </cell>
          <cell r="D396">
            <v>952</v>
          </cell>
          <cell r="F396">
            <v>952</v>
          </cell>
        </row>
        <row r="397">
          <cell r="A397" t="str">
            <v>Фестивальная пора с/к термоус.пак  СПК</v>
          </cell>
          <cell r="D397">
            <v>17.600000000000001</v>
          </cell>
          <cell r="F397">
            <v>17.600000000000001</v>
          </cell>
        </row>
        <row r="398">
          <cell r="A398" t="str">
            <v>Фестивальная с/к ВЕС   СПК</v>
          </cell>
          <cell r="D398">
            <v>97</v>
          </cell>
          <cell r="F398">
            <v>97</v>
          </cell>
        </row>
        <row r="399">
          <cell r="A399" t="str">
            <v>Фрай-пицца с ветчиной и грибами 3,0 кг ТМ Зареченские ТС Зареченские продукты. ВЕС ПОКОМ</v>
          </cell>
          <cell r="F399">
            <v>27</v>
          </cell>
        </row>
        <row r="400">
          <cell r="A400" t="str">
            <v>Фуэт с/в "Эликатессе" 160 гр.шт.  СПК</v>
          </cell>
          <cell r="D400">
            <v>259</v>
          </cell>
          <cell r="F400">
            <v>259</v>
          </cell>
        </row>
        <row r="401">
          <cell r="A401" t="str">
            <v>Хинкали Классические ТМ Зареченские ВЕС ПОКОМ</v>
          </cell>
          <cell r="F401">
            <v>86</v>
          </cell>
        </row>
        <row r="402">
          <cell r="A402" t="str">
            <v>Хотстеры ТМ Горячая штучка ТС Хотстеры 0,25 кг зам  ПОКОМ</v>
          </cell>
          <cell r="D402">
            <v>484</v>
          </cell>
          <cell r="F402">
            <v>1657</v>
          </cell>
        </row>
        <row r="403">
          <cell r="A403" t="str">
            <v>Хрустящие крылышки острые к пиву ТМ Горячая штучка 0,3кг зам  ПОКОМ</v>
          </cell>
          <cell r="D403">
            <v>1</v>
          </cell>
          <cell r="F403">
            <v>304</v>
          </cell>
        </row>
        <row r="404">
          <cell r="A404" t="str">
            <v>Хрустящие крылышки ТМ Горячая штучка 0,3 кг зам  ПОКОМ</v>
          </cell>
          <cell r="F404">
            <v>361</v>
          </cell>
        </row>
        <row r="405">
          <cell r="A405" t="str">
            <v>Чебупай брауни ТМ Горячая штучка 0,2 кг.  ПОКОМ</v>
          </cell>
          <cell r="D405">
            <v>1</v>
          </cell>
          <cell r="F405">
            <v>71</v>
          </cell>
        </row>
        <row r="406">
          <cell r="A406" t="str">
            <v>Чебупай сочное яблоко ТМ Горячая штучка 0,2 кг зам.  ПОКОМ</v>
          </cell>
          <cell r="D406">
            <v>3</v>
          </cell>
          <cell r="F406">
            <v>293</v>
          </cell>
        </row>
        <row r="407">
          <cell r="A407" t="str">
            <v>Чебупай спелая вишня ТМ Горячая штучка 0,2 кг зам.  ПОКОМ</v>
          </cell>
          <cell r="D407">
            <v>2</v>
          </cell>
          <cell r="F407">
            <v>399</v>
          </cell>
        </row>
        <row r="408">
          <cell r="A408" t="str">
            <v>Чебупели Курочка гриль ТМ Горячая штучка, 0,3 кг зам  ПОКОМ</v>
          </cell>
          <cell r="D408">
            <v>1</v>
          </cell>
          <cell r="F408">
            <v>217</v>
          </cell>
        </row>
        <row r="409">
          <cell r="A409" t="str">
            <v>Чебупицца курочка по-итальянски Горячая штучка 0,25 кг зам  ПОКОМ</v>
          </cell>
          <cell r="D409">
            <v>859</v>
          </cell>
          <cell r="F409">
            <v>2397</v>
          </cell>
        </row>
        <row r="410">
          <cell r="A410" t="str">
            <v>Чебупицца Пепперони ТМ Горячая штучка ТС Чебупицца 0.25кг зам  ПОКОМ</v>
          </cell>
          <cell r="D410">
            <v>1267</v>
          </cell>
          <cell r="F410">
            <v>3855</v>
          </cell>
        </row>
        <row r="411">
          <cell r="A411" t="str">
            <v>Чебуреки Мясные вес 2,7 кг ТМ Зареченские ВЕС ПОКОМ</v>
          </cell>
          <cell r="F411">
            <v>32.4</v>
          </cell>
        </row>
        <row r="412">
          <cell r="A412" t="str">
            <v>Чебуреки сочные ВЕС ТМ Зареченские  ПОКОМ</v>
          </cell>
          <cell r="F412">
            <v>410.94099999999997</v>
          </cell>
        </row>
        <row r="413">
          <cell r="A413" t="str">
            <v>Чеддер сыр плавленый 40%ж, ТМ Сырбогатов ,130г слайсы, 180 суток. Линия</v>
          </cell>
          <cell r="F413">
            <v>36</v>
          </cell>
        </row>
        <row r="414">
          <cell r="A414" t="str">
            <v>Чоризо с/к "Эликатессе" 0,20 кг.шт.  СПК</v>
          </cell>
          <cell r="D414">
            <v>3</v>
          </cell>
          <cell r="F414">
            <v>3</v>
          </cell>
        </row>
        <row r="415">
          <cell r="A415" t="str">
            <v>Швейцарский сыр фасованый 45%ж, "Сыробогатов" 180г (флоупак). Линия</v>
          </cell>
          <cell r="F415">
            <v>24</v>
          </cell>
        </row>
        <row r="416">
          <cell r="A416" t="str">
            <v>Шпикачки Русские (черева) (в ср.защ.атм.) "Высокий вкус"  СПК</v>
          </cell>
          <cell r="D416">
            <v>174</v>
          </cell>
          <cell r="F416">
            <v>174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90</v>
          </cell>
          <cell r="F417">
            <v>90</v>
          </cell>
        </row>
        <row r="418">
          <cell r="A418" t="str">
            <v>Юбилейная с/к 0,10 кг.шт. нарезка (лоток с ср.защ.атм.)  СПК</v>
          </cell>
          <cell r="D418">
            <v>68</v>
          </cell>
          <cell r="F418">
            <v>68</v>
          </cell>
        </row>
        <row r="419">
          <cell r="A419" t="str">
            <v>Юбилейная с/к 0,235 кг.шт.  СПК</v>
          </cell>
          <cell r="D419">
            <v>2099</v>
          </cell>
          <cell r="F419">
            <v>2249</v>
          </cell>
        </row>
        <row r="420">
          <cell r="A420" t="str">
            <v>Янтарь сыр плавленый 50% ж, фольга 80г, ТМ Сыробогатов (150 суток)   Линия</v>
          </cell>
          <cell r="F420">
            <v>240</v>
          </cell>
        </row>
        <row r="421">
          <cell r="A421" t="str">
            <v>Итого</v>
          </cell>
          <cell r="D421">
            <v>113394.845</v>
          </cell>
          <cell r="F421">
            <v>291920.95299999998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B7">
            <v>5.7720000000000002</v>
          </cell>
        </row>
        <row r="8">
          <cell r="A8" t="str">
            <v xml:space="preserve"> 005  Колбаса Докторская ГОСТ, Вязанка вектор,ВЕС. ПОКОМ</v>
          </cell>
          <cell r="B8">
            <v>109.142</v>
          </cell>
        </row>
        <row r="9">
          <cell r="A9" t="str">
            <v xml:space="preserve"> 016  Сосиски Вязанка Молочные, Вязанка вискофан  ВЕС.ПОКОМ</v>
          </cell>
          <cell r="B9">
            <v>89.46</v>
          </cell>
        </row>
        <row r="10">
          <cell r="A10" t="str">
            <v xml:space="preserve"> 017  Сосиски Вязанка Сливочные, Вязанка амицел ВЕС.ПОКОМ</v>
          </cell>
          <cell r="B10">
            <v>356.9</v>
          </cell>
        </row>
        <row r="11">
          <cell r="A11" t="str">
            <v xml:space="preserve"> 018  Сосиски Рубленые, Вязанка вискофан  ВЕС.ПОКОМ</v>
          </cell>
          <cell r="B11">
            <v>41.18</v>
          </cell>
        </row>
        <row r="12">
          <cell r="A12" t="str">
            <v xml:space="preserve"> 022  Колбаса Вязанка со шпиком, вектор 0,5кг, ПОКОМ</v>
          </cell>
          <cell r="B12">
            <v>48</v>
          </cell>
        </row>
        <row r="13">
          <cell r="A13" t="str">
            <v xml:space="preserve"> 023  Колбаса Докторская ГОСТ, Вязанка вектор, 0,4 кг, ПОКОМ</v>
          </cell>
          <cell r="B13">
            <v>277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>
            <v>564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>
            <v>883</v>
          </cell>
        </row>
        <row r="16">
          <cell r="A16" t="str">
            <v xml:space="preserve"> 034  Сосиски Рубленые, Вязанка вискофан МГС, 0.5кг, ПОКОМ</v>
          </cell>
          <cell r="B16">
            <v>46</v>
          </cell>
        </row>
        <row r="17">
          <cell r="A17" t="str">
            <v xml:space="preserve"> 043  Ветчина Нежная ТМ Особый рецепт, п/а, 0,4кг    ПОКОМ</v>
          </cell>
          <cell r="B17">
            <v>16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>
            <v>42</v>
          </cell>
        </row>
        <row r="19">
          <cell r="A19" t="str">
            <v xml:space="preserve"> 055  Колбаса вареная Филейбургская, 0,45 кг, БАВАРУШКА ПОКОМ</v>
          </cell>
          <cell r="B19">
            <v>36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>
            <v>34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>
            <v>68</v>
          </cell>
        </row>
        <row r="22">
          <cell r="A22" t="str">
            <v xml:space="preserve"> 068  Колбаса Особая ТМ Особый рецепт, 0,5 кг, ПОКОМ</v>
          </cell>
          <cell r="B22">
            <v>14</v>
          </cell>
        </row>
        <row r="23">
          <cell r="A23" t="str">
            <v xml:space="preserve"> 083  Колбаса Швейцарская 0,17 кг., ШТ., сырокопченая   ПОКОМ</v>
          </cell>
          <cell r="B23">
            <v>284</v>
          </cell>
        </row>
        <row r="24">
          <cell r="A24" t="str">
            <v xml:space="preserve"> 091  Сардельки Баварские, МГС 0.38кг, ТМ Стародворье  ПОКОМ</v>
          </cell>
          <cell r="B24">
            <v>23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>
            <v>209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>
            <v>37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>
            <v>80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>
            <v>237</v>
          </cell>
        </row>
        <row r="29">
          <cell r="A29" t="str">
            <v xml:space="preserve"> 200  Ветчина Дугушка ТМ Стародворье, вектор в/у    ПОКОМ</v>
          </cell>
          <cell r="B29">
            <v>97.68</v>
          </cell>
        </row>
        <row r="30">
          <cell r="A30" t="str">
            <v xml:space="preserve"> 201  Ветчина Нежная ТМ Особый рецепт, (2,5кг), ПОКОМ</v>
          </cell>
          <cell r="B30">
            <v>1257.5999999999999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>
            <v>114.16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>
            <v>159.29499999999999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>
            <v>68.040000000000006</v>
          </cell>
        </row>
        <row r="34">
          <cell r="A34" t="str">
            <v xml:space="preserve"> 219  Колбаса Докторская Особая ТМ Особый рецепт, ВЕС  ПОКОМ</v>
          </cell>
          <cell r="B34">
            <v>2106.7939999999999</v>
          </cell>
        </row>
        <row r="35">
          <cell r="A35" t="str">
            <v xml:space="preserve"> 225  Колбаса Дугушка со шпиком, ВЕС, ТМ Стародворье   ПОКОМ</v>
          </cell>
          <cell r="B35">
            <v>17.600000000000001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>
            <v>136.4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>
            <v>963.96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>
            <v>1026.3699999999999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>
            <v>70.48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>
            <v>69.52</v>
          </cell>
        </row>
        <row r="41">
          <cell r="A41" t="str">
            <v xml:space="preserve"> 240  Колбаса Салями охотничья, ВЕС. ПОКОМ</v>
          </cell>
          <cell r="B41">
            <v>9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>
            <v>163.16999999999999</v>
          </cell>
        </row>
        <row r="43">
          <cell r="A43" t="str">
            <v xml:space="preserve"> 243  Колбаса Сервелат Зернистый, ВЕС.  ПОКОМ</v>
          </cell>
          <cell r="B43">
            <v>6.54</v>
          </cell>
        </row>
        <row r="44">
          <cell r="A44" t="str">
            <v xml:space="preserve"> 247  Сардельки Нежные, ВЕС.  ПОКОМ</v>
          </cell>
          <cell r="B44">
            <v>33.54</v>
          </cell>
        </row>
        <row r="45">
          <cell r="A45" t="str">
            <v xml:space="preserve"> 248  Сардельки Сочные ТМ Особый рецепт,   ПОКОМ</v>
          </cell>
          <cell r="B45">
            <v>36.54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>
            <v>349.74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>
            <v>16.079999999999998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>
            <v>38.36</v>
          </cell>
        </row>
        <row r="49">
          <cell r="A49" t="str">
            <v xml:space="preserve"> 263  Шпикачки Стародворские, ВЕС.  ПОКОМ</v>
          </cell>
          <cell r="B49">
            <v>46.92</v>
          </cell>
        </row>
        <row r="50">
          <cell r="A50" t="str">
            <v xml:space="preserve"> 265  Колбаса Балыкбургская, ВЕС, ТМ Баварушка  ПОКОМ</v>
          </cell>
          <cell r="B50">
            <v>62.354999999999997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>
            <v>76.680000000000007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>
            <v>91.69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>
            <v>404</v>
          </cell>
        </row>
        <row r="54">
          <cell r="A54" t="str">
            <v xml:space="preserve"> 273  Сосиски Сочинки с сочной грудинкой, МГС 0.4кг,   ПОКОМ</v>
          </cell>
          <cell r="B54">
            <v>792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>
            <v>807</v>
          </cell>
        </row>
        <row r="56">
          <cell r="A56" t="str">
            <v xml:space="preserve"> 283  Сосиски Сочинки, ВЕС, ТМ Стародворье ПОКОМ</v>
          </cell>
          <cell r="B56">
            <v>179.501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>
            <v>136</v>
          </cell>
        </row>
        <row r="58">
          <cell r="A58" t="str">
            <v xml:space="preserve"> 290  Колбаса Царедворская, 0,4кг ТМ Стародворье  Поком</v>
          </cell>
          <cell r="B58">
            <v>11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>
            <v>266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>
            <v>47.19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>
            <v>622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>
            <v>624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>
            <v>12.154999999999999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>
            <v>20.734999999999999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>
            <v>312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>
            <v>470</v>
          </cell>
        </row>
        <row r="67">
          <cell r="A67" t="str">
            <v xml:space="preserve"> 309  Сосиски Сочинки с сыром 0,4 кг ТМ Стародворье  ПОКОМ</v>
          </cell>
          <cell r="B67">
            <v>273</v>
          </cell>
        </row>
        <row r="68">
          <cell r="A68" t="str">
            <v xml:space="preserve"> 312  Ветчина Филейская ВЕС ТМ  Вязанка ТС Столичная  ПОКОМ</v>
          </cell>
          <cell r="B68">
            <v>55.154000000000003</v>
          </cell>
        </row>
        <row r="69">
          <cell r="A69" t="str">
            <v xml:space="preserve"> 315  Колбаса вареная Молокуша ТМ Вязанка ВЕС, ПОКОМ</v>
          </cell>
          <cell r="B69">
            <v>180.14</v>
          </cell>
        </row>
        <row r="70">
          <cell r="A70" t="str">
            <v xml:space="preserve"> 316  Колбаса Нежная ТМ Зареченские ВЕС  ПОКОМ</v>
          </cell>
          <cell r="B70">
            <v>21</v>
          </cell>
        </row>
        <row r="71">
          <cell r="A71" t="str">
            <v xml:space="preserve"> 318  Сосиски Датские ТМ Зареченские, ВЕС  ПОКОМ</v>
          </cell>
          <cell r="B71">
            <v>460.7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>
            <v>748</v>
          </cell>
        </row>
        <row r="73">
          <cell r="A73" t="str">
            <v xml:space="preserve"> 322  Колбаса вареная Молокуша 0,45кг ТМ Вязанка  ПОКОМ</v>
          </cell>
          <cell r="B73">
            <v>905</v>
          </cell>
        </row>
        <row r="74">
          <cell r="A74" t="str">
            <v xml:space="preserve"> 324  Ветчина Филейская ТМ Вязанка Столичная 0,45 кг ПОКОМ</v>
          </cell>
          <cell r="B74">
            <v>207</v>
          </cell>
        </row>
        <row r="75">
          <cell r="A75" t="str">
            <v xml:space="preserve"> 328  Сардельки Сочинки Стародворье ТМ  0,4 кг ПОКОМ</v>
          </cell>
          <cell r="B75">
            <v>125</v>
          </cell>
        </row>
        <row r="76">
          <cell r="A76" t="str">
            <v xml:space="preserve"> 329  Сардельки Сочинки с сыром Стародворье ТМ, 0,4 кг. ПОКОМ</v>
          </cell>
          <cell r="B76">
            <v>107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>
            <v>201.89500000000001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>
            <v>86</v>
          </cell>
        </row>
        <row r="79">
          <cell r="A79" t="str">
            <v xml:space="preserve"> 335  Колбаса Сливушка ТМ Вязанка. ВЕС.  ПОКОМ </v>
          </cell>
          <cell r="B79">
            <v>14.85</v>
          </cell>
        </row>
        <row r="80">
          <cell r="A80" t="str">
            <v xml:space="preserve"> 342 Сосиски Сочинки Молочные ТМ Стародворье 0,4 кг ПОКОМ</v>
          </cell>
          <cell r="B80">
            <v>777</v>
          </cell>
        </row>
        <row r="81">
          <cell r="A81" t="str">
            <v xml:space="preserve"> 343 Сосиски Сочинки Сливочные ТМ Стародворье  0,4 кг</v>
          </cell>
          <cell r="B81">
            <v>533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>
            <v>108.54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>
            <v>83.43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>
            <v>198.45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>
            <v>127.16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>
            <v>7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>
            <v>11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>
            <v>35</v>
          </cell>
        </row>
        <row r="89">
          <cell r="A89" t="str">
            <v xml:space="preserve"> 364  Сардельки Филейские Вязанка ВЕС NDX ТМ Вязанка  ПОКОМ</v>
          </cell>
          <cell r="B89">
            <v>71.063999999999993</v>
          </cell>
        </row>
        <row r="90">
          <cell r="A90" t="str">
            <v xml:space="preserve"> 368 Колбаса Балыкбургская с мраморным балыком 0,13 кг. ТМ Баварушка  ПОКОМ</v>
          </cell>
          <cell r="B90">
            <v>1</v>
          </cell>
        </row>
        <row r="91">
          <cell r="A91" t="str">
            <v xml:space="preserve"> 373 Колбаса вареная Сочинка ТМ Стародворье ВЕС ПОКОМ</v>
          </cell>
          <cell r="B91">
            <v>10.8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B92">
            <v>91</v>
          </cell>
        </row>
        <row r="93">
          <cell r="A93" t="str">
            <v xml:space="preserve"> 377  Колбаса Молочная Дугушка 0,6кг ТМ Стародворье  ПОКОМ</v>
          </cell>
          <cell r="B93">
            <v>114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B94">
            <v>397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B95">
            <v>101</v>
          </cell>
        </row>
        <row r="96">
          <cell r="A96" t="str">
            <v xml:space="preserve"> 388  Сосиски Восточные Халяль ТМ Вязанка 0,33 кг АК. ПОКОМ</v>
          </cell>
          <cell r="B96">
            <v>161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B97">
            <v>84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B98">
            <v>55</v>
          </cell>
        </row>
        <row r="99">
          <cell r="A99" t="str">
            <v xml:space="preserve"> 410  Сосиски Баварские с сыром ТМ Стародворье 0,35 кг. ПОКОМ</v>
          </cell>
          <cell r="B99">
            <v>814</v>
          </cell>
        </row>
        <row r="100">
          <cell r="A100" t="str">
            <v xml:space="preserve"> 412  Сосиски Баварские ТМ Стародворье 0,35 кг ПОКОМ</v>
          </cell>
          <cell r="B100">
            <v>1576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B101">
            <v>23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B102">
            <v>29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B103">
            <v>125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B104">
            <v>48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B105">
            <v>157</v>
          </cell>
        </row>
        <row r="106">
          <cell r="A106" t="str">
            <v xml:space="preserve"> 421  Сосиски Царедворские 0,33 кг ТМ Стародворье  ПОКОМ</v>
          </cell>
          <cell r="B106">
            <v>91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B107">
            <v>65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B108">
            <v>53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B109">
            <v>63.8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B110">
            <v>86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B111">
            <v>95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B112">
            <v>72.5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B113">
            <v>32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B114">
            <v>44.95</v>
          </cell>
        </row>
        <row r="115">
          <cell r="A115" t="str">
            <v xml:space="preserve"> 438  Колбаса Филедворская 0,4 кг. ТМ Стародворье  ПОКОМ</v>
          </cell>
          <cell r="B115">
            <v>89</v>
          </cell>
        </row>
        <row r="116">
          <cell r="A116" t="str">
            <v>3215 ВЕТЧ.МЯСНАЯ Папа может п/о 0.4кг 8шт.    ОСТАНКИНО</v>
          </cell>
          <cell r="B116">
            <v>47</v>
          </cell>
        </row>
        <row r="117">
          <cell r="A117" t="str">
            <v>3297 СЫТНЫЕ Папа может сар б/о мгс 1*3 СНГ  ОСТАНКИНО</v>
          </cell>
          <cell r="B117">
            <v>34.905999999999999</v>
          </cell>
        </row>
        <row r="118">
          <cell r="A118" t="str">
            <v>3812 СОЧНЫЕ сос п/о мгс 2*2  ОСТАНКИНО</v>
          </cell>
          <cell r="B118">
            <v>338.52100000000002</v>
          </cell>
        </row>
        <row r="119">
          <cell r="A119" t="str">
            <v>4063 МЯСНАЯ Папа может вар п/о_Л   ОСТАНКИНО</v>
          </cell>
          <cell r="B119">
            <v>432.56099999999998</v>
          </cell>
        </row>
        <row r="120">
          <cell r="A120" t="str">
            <v>4117 ЭКСТРА Папа может с/к в/у_Л   ОСТАНКИНО</v>
          </cell>
          <cell r="B120">
            <v>2.99</v>
          </cell>
        </row>
        <row r="121">
          <cell r="A121" t="str">
            <v>4342 Салями Финская п/к в/у ОСТАНКИНО</v>
          </cell>
          <cell r="B121">
            <v>0.628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B122">
            <v>21.6</v>
          </cell>
        </row>
        <row r="123">
          <cell r="A123" t="str">
            <v>4813 ФИЛЕЙНАЯ Папа может вар п/о_Л   ОСТАНКИНО</v>
          </cell>
          <cell r="B123">
            <v>94.575000000000003</v>
          </cell>
        </row>
        <row r="124">
          <cell r="A124" t="str">
            <v>4993 САЛЯМИ ИТАЛЬЯНСКАЯ с/к в/у 1/250*8_120c ОСТАНКИНО</v>
          </cell>
          <cell r="B124">
            <v>127</v>
          </cell>
        </row>
        <row r="125">
          <cell r="A125" t="str">
            <v>5246 ДОКТОРСКАЯ ПРЕМИУМ вар б/о мгс_30с ОСТАНКИНО</v>
          </cell>
          <cell r="B125">
            <v>17.789000000000001</v>
          </cell>
        </row>
        <row r="126">
          <cell r="A126" t="str">
            <v>5336 ОСОБАЯ вар п/о  ОСТАНКИНО</v>
          </cell>
          <cell r="B126">
            <v>79.379000000000005</v>
          </cell>
        </row>
        <row r="127">
          <cell r="A127" t="str">
            <v>5337 ОСОБАЯ СО ШПИКОМ вар п/о  ОСТАНКИНО</v>
          </cell>
          <cell r="B127">
            <v>15.608000000000001</v>
          </cell>
        </row>
        <row r="128">
          <cell r="A128" t="str">
            <v>5341 СЕРВЕЛАТ ОХОТНИЧИЙ в/к в/у  ОСТАНКИНО</v>
          </cell>
          <cell r="B128">
            <v>120.268</v>
          </cell>
        </row>
        <row r="129">
          <cell r="A129" t="str">
            <v>5483 ЭКСТРА Папа может с/к в/у 1/250 8шт.   ОСТАНКИНО</v>
          </cell>
          <cell r="B129">
            <v>209</v>
          </cell>
        </row>
        <row r="130">
          <cell r="A130" t="str">
            <v>5544 Сервелат Финский в/к в/у_45с НОВАЯ ОСТАНКИНО</v>
          </cell>
          <cell r="B130">
            <v>219.285</v>
          </cell>
        </row>
        <row r="131">
          <cell r="A131" t="str">
            <v>5682 САЛЯМИ МЕЛКОЗЕРНЕНАЯ с/к в/у 1/120_60с   ОСТАНКИНО</v>
          </cell>
          <cell r="B131">
            <v>567</v>
          </cell>
        </row>
        <row r="132">
          <cell r="A132" t="str">
            <v>5706 АРОМАТНАЯ Папа может с/к в/у 1/250 8шт.  ОСТАНКИНО</v>
          </cell>
          <cell r="B132">
            <v>170</v>
          </cell>
        </row>
        <row r="133">
          <cell r="A133" t="str">
            <v>5708 ПОСОЛЬСКАЯ Папа может с/к в/у ОСТАНКИНО</v>
          </cell>
          <cell r="B133">
            <v>14.471</v>
          </cell>
        </row>
        <row r="134">
          <cell r="A134" t="str">
            <v>5820 СЛИВОЧНЫЕ Папа может сос п/о мгс 2*2_45с   ОСТАНКИНО</v>
          </cell>
          <cell r="B134">
            <v>39.176000000000002</v>
          </cell>
        </row>
        <row r="135">
          <cell r="A135" t="str">
            <v>5851 ЭКСТРА Папа может вар п/о   ОСТАНКИНО</v>
          </cell>
          <cell r="B135">
            <v>85.668999999999997</v>
          </cell>
        </row>
        <row r="136">
          <cell r="A136" t="str">
            <v>5931 ОХОТНИЧЬЯ Папа может с/к в/у 1/220 8шт.   ОСТАНКИНО</v>
          </cell>
          <cell r="B136">
            <v>199</v>
          </cell>
        </row>
        <row r="137">
          <cell r="A137" t="str">
            <v>5976 МОЛОЧНЫЕ ТРАДИЦ. сос п/о в/у 1/350_45с  ОСТАНКИНО</v>
          </cell>
          <cell r="B137">
            <v>259</v>
          </cell>
        </row>
        <row r="138">
          <cell r="A138" t="str">
            <v>5981 МОЛОЧНЫЕ ТРАДИЦ. сос п/о мгс 1*6_45с   ОСТАНКИНО</v>
          </cell>
          <cell r="B138">
            <v>43.811</v>
          </cell>
        </row>
        <row r="139">
          <cell r="A139" t="str">
            <v>5982 МОЛОЧНЫЕ ТРАДИЦ. сос п/о мгс 0,6кг_СНГ  ОСТАНКИНО</v>
          </cell>
          <cell r="B139">
            <v>63</v>
          </cell>
        </row>
        <row r="140">
          <cell r="A140" t="str">
            <v>5992 ВРЕМЯ ОКРОШКИ Папа может вар п/о 0.4кг   ОСТАНКИНО</v>
          </cell>
          <cell r="B140">
            <v>85</v>
          </cell>
        </row>
        <row r="141">
          <cell r="A141" t="str">
            <v>6113 СОЧНЫЕ сос п/о мгс 1*6_Ашан  ОСТАНКИНО</v>
          </cell>
          <cell r="B141">
            <v>669.58199999999999</v>
          </cell>
        </row>
        <row r="142">
          <cell r="A142" t="str">
            <v>6123 МОЛОЧНЫЕ КЛАССИЧЕСКИЕ ПМ сос п/о мгс 2*4   ОСТАНКИНО</v>
          </cell>
          <cell r="B142">
            <v>117.149</v>
          </cell>
        </row>
        <row r="143">
          <cell r="A143" t="str">
            <v>6221 НЕАПОЛИТАНСКИЙ ДУЭТ с/к с/н мгс 1/90  ОСТАНКИНО</v>
          </cell>
          <cell r="B143">
            <v>25</v>
          </cell>
        </row>
        <row r="144">
          <cell r="A144" t="str">
            <v>6222 ИТАЛЬЯНСКОЕ АССОРТИ с/в с/н мгс 1/90 ОСТАНКИНО</v>
          </cell>
          <cell r="B144">
            <v>12</v>
          </cell>
        </row>
        <row r="145">
          <cell r="A145" t="str">
            <v>6223 БАЛЫК И ШЕЙКА с/в с/н мгс 1/90 10 шт ОСТАНКИНО</v>
          </cell>
          <cell r="B145">
            <v>21</v>
          </cell>
        </row>
        <row r="146">
          <cell r="A146" t="str">
            <v>6228 МЯСНОЕ АССОРТИ к/з с/н мгс 1/90 10шт.  ОСТАНКИНО</v>
          </cell>
          <cell r="B146">
            <v>88</v>
          </cell>
        </row>
        <row r="147">
          <cell r="A147" t="str">
            <v>6247 ДОМАШНЯЯ Папа может вар п/о 0,4кг 8шт.  ОСТАНКИНО</v>
          </cell>
          <cell r="B147">
            <v>24</v>
          </cell>
        </row>
        <row r="148">
          <cell r="A148" t="str">
            <v>6268 ГОВЯЖЬЯ Папа может вар п/о 0,4кг 8 шт.  ОСТАНКИНО</v>
          </cell>
          <cell r="B148">
            <v>42</v>
          </cell>
        </row>
        <row r="149">
          <cell r="A149" t="str">
            <v>6281 СВИНИНА ДЕЛИКАТ. к/в мл/к в/у 0.3кг 45с  ОСТАНКИНО</v>
          </cell>
          <cell r="B149">
            <v>131</v>
          </cell>
        </row>
        <row r="150">
          <cell r="A150" t="str">
            <v>6297 ФИЛЕЙНЫЕ сос ц/о в/у 1/270 12шт_45с  ОСТАНКИНО</v>
          </cell>
          <cell r="B150">
            <v>475</v>
          </cell>
        </row>
        <row r="151">
          <cell r="A151" t="str">
            <v>6303 МЯСНЫЕ Папа может сос п/о мгс 1.5*3  ОСТАНКИНО</v>
          </cell>
          <cell r="B151">
            <v>102.318</v>
          </cell>
        </row>
        <row r="152">
          <cell r="A152" t="str">
            <v>6325 ДОКТОРСКАЯ ПРЕМИУМ вар п/о 0.4кг 8шт.  ОСТАНКИНО</v>
          </cell>
          <cell r="B152">
            <v>149</v>
          </cell>
        </row>
        <row r="153">
          <cell r="A153" t="str">
            <v>6333 МЯСНАЯ Папа может вар п/о 0.4кг 8шт.  ОСТАНКИНО</v>
          </cell>
          <cell r="B153">
            <v>1207</v>
          </cell>
        </row>
        <row r="154">
          <cell r="A154" t="str">
            <v>6353 ЭКСТРА Папа может вар п/о 0.4кг 8шт.  ОСТАНКИНО</v>
          </cell>
          <cell r="B154">
            <v>609</v>
          </cell>
        </row>
        <row r="155">
          <cell r="A155" t="str">
            <v>6392 ФИЛЕЙНАЯ Папа может вар п/о 0.4кг. ОСТАНКИНО</v>
          </cell>
          <cell r="B155">
            <v>888</v>
          </cell>
        </row>
        <row r="156">
          <cell r="A156" t="str">
            <v>6427 КЛАССИЧЕСКАЯ ПМ вар п/о 0.35кг 8шт. ОСТАНКИНО</v>
          </cell>
          <cell r="B156">
            <v>551</v>
          </cell>
        </row>
        <row r="157">
          <cell r="A157" t="str">
            <v>6445 БЕКОН с/к с/н в/у 1/180 10шт.  ОСТАНКИНО</v>
          </cell>
          <cell r="B157">
            <v>178</v>
          </cell>
        </row>
        <row r="158">
          <cell r="A158" t="str">
            <v>6453 ЭКСТРА Папа может с/к с/н в/у 1/100 14шт.   ОСТАНКИНО</v>
          </cell>
          <cell r="B158">
            <v>279</v>
          </cell>
        </row>
        <row r="159">
          <cell r="A159" t="str">
            <v>6454 АРОМАТНАЯ с/к с/н в/у 1/100 14шт.  ОСТАНКИНО</v>
          </cell>
          <cell r="B159">
            <v>342</v>
          </cell>
        </row>
        <row r="160">
          <cell r="A160" t="str">
            <v>6470 ВЕТЧ.МРАМОРНАЯ в/у_45с  ОСТАНКИНО</v>
          </cell>
          <cell r="B160">
            <v>16.777000000000001</v>
          </cell>
        </row>
        <row r="161">
          <cell r="A161" t="str">
            <v>6475 С СЫРОМ Папа может сос ц/о мгс 0.4кг6шт  ОСТАНКИНО</v>
          </cell>
          <cell r="B161">
            <v>51</v>
          </cell>
        </row>
        <row r="162">
          <cell r="A162" t="str">
            <v>6527 ШПИКАЧКИ СОЧНЫЕ ПМ сар б/о мгс 1*3 45с ОСТАНКИНО</v>
          </cell>
          <cell r="B162">
            <v>98.79</v>
          </cell>
        </row>
        <row r="163">
          <cell r="A163" t="str">
            <v>6555 ПОСОЛЬСКАЯ с/к с/н в/у 1/100 10шт.  ОСТАНКИНО</v>
          </cell>
          <cell r="B163">
            <v>57</v>
          </cell>
        </row>
        <row r="164">
          <cell r="A164" t="str">
            <v>6586 МРАМОРНАЯ И БАЛЫКОВАЯ в/к с/н мгс 1/90 ОСТАНКИНО</v>
          </cell>
          <cell r="B164">
            <v>35</v>
          </cell>
        </row>
        <row r="165">
          <cell r="A165" t="str">
            <v>6601 ГОВЯЖЬИ СН сос п/о мгс 1*6  ОСТАНКИНО</v>
          </cell>
          <cell r="B165">
            <v>42.357999999999997</v>
          </cell>
        </row>
        <row r="166">
          <cell r="A166" t="str">
            <v>6602 БАВАРСКИЕ ПМ сос ц/о мгс 0,35кг 8шт.  ОСТАНКИНО</v>
          </cell>
          <cell r="B166">
            <v>84</v>
          </cell>
        </row>
        <row r="167">
          <cell r="A167" t="str">
            <v>6616 МОЛОЧНЫЕ КЛАССИЧЕСКИЕ сос п/о в/у 0.3кг  ОСТАНКИНО</v>
          </cell>
          <cell r="B167">
            <v>41</v>
          </cell>
        </row>
        <row r="168">
          <cell r="A168" t="str">
            <v>6661 СОЧНЫЙ ГРИЛЬ ПМ сос п/о мгс 1.5*4_Маяк  ОСТАНКИНО</v>
          </cell>
          <cell r="B168">
            <v>12.68</v>
          </cell>
        </row>
        <row r="169">
          <cell r="A169" t="str">
            <v>6666 БОЯНСКАЯ Папа может п/к в/у 0,28кг 8 шт. ОСТАНКИНО</v>
          </cell>
          <cell r="B169">
            <v>392</v>
          </cell>
        </row>
        <row r="170">
          <cell r="A170" t="str">
            <v>6669 ВЕНСКАЯ САЛЯМИ п/к в/у 0.28кг 8шт  ОСТАНКИНО</v>
          </cell>
          <cell r="B170">
            <v>142</v>
          </cell>
        </row>
        <row r="171">
          <cell r="A171" t="str">
            <v>6683 СЕРВЕЛАТ ЗЕРНИСТЫЙ ПМ в/к в/у 0,35кг  ОСТАНКИНО</v>
          </cell>
          <cell r="B171">
            <v>749</v>
          </cell>
        </row>
        <row r="172">
          <cell r="A172" t="str">
            <v>6684 СЕРВЕЛАТ КАРЕЛЬСКИЙ ПМ в/к в/у 0.28кг  ОСТАНКИНО</v>
          </cell>
          <cell r="B172">
            <v>563</v>
          </cell>
        </row>
        <row r="173">
          <cell r="A173" t="str">
            <v>6689 СЕРВЕЛАТ ОХОТНИЧИЙ ПМ в/к в/у 0,35кг 8шт  ОСТАНКИНО</v>
          </cell>
          <cell r="B173">
            <v>1005</v>
          </cell>
        </row>
        <row r="174">
          <cell r="A174" t="str">
            <v>6692 СЕРВЕЛАТ ПРИМА в/к в/у 0.28кг 8шт.  ОСТАНКИНО</v>
          </cell>
          <cell r="B174">
            <v>152</v>
          </cell>
        </row>
        <row r="175">
          <cell r="A175" t="str">
            <v>6697 СЕРВЕЛАТ ФИНСКИЙ ПМ в/к в/у 0,35кг 8шт.  ОСТАНКИНО</v>
          </cell>
          <cell r="B175">
            <v>1130</v>
          </cell>
        </row>
        <row r="176">
          <cell r="A176" t="str">
            <v>6713 СОЧНЫЙ ГРИЛЬ ПМ сос п/о мгс 0.41кг 8шт.  ОСТАНКИНО</v>
          </cell>
          <cell r="B176">
            <v>399</v>
          </cell>
        </row>
        <row r="177">
          <cell r="A177" t="str">
            <v>6716 ОСОБАЯ Коровино (в сетке) 0.5кг 8шт.  ОСТАНКИНО</v>
          </cell>
          <cell r="B177">
            <v>48</v>
          </cell>
        </row>
        <row r="178">
          <cell r="A178" t="str">
            <v>6722 СОЧНЫЕ ПМ сос п/о мгс 0,41кг 10шт.  ОСТАНКИНО</v>
          </cell>
          <cell r="B178">
            <v>1005</v>
          </cell>
        </row>
        <row r="179">
          <cell r="A179" t="str">
            <v>6726 СЛИВОЧНЫЕ ПМ сос п/о мгс 0.41кг 10шт.  ОСТАНКИНО</v>
          </cell>
          <cell r="B179">
            <v>701</v>
          </cell>
        </row>
        <row r="180">
          <cell r="A180" t="str">
            <v>6734 ОСОБАЯ СО ШПИКОМ Коровино (в сетке) 0,5кг ОСТАНКИНО</v>
          </cell>
          <cell r="B180">
            <v>9</v>
          </cell>
        </row>
        <row r="181">
          <cell r="A181" t="str">
            <v>6747 РУССКАЯ ПРЕМИУМ ПМ вар ф/о в/у  ОСТАНКИНО</v>
          </cell>
          <cell r="B181">
            <v>31.55</v>
          </cell>
        </row>
        <row r="182">
          <cell r="A182" t="str">
            <v>6756 ВЕТЧ.ЛЮБИТЕЛЬСКАЯ п/о  ОСТАНКИНО</v>
          </cell>
          <cell r="B182">
            <v>47.921999999999997</v>
          </cell>
        </row>
        <row r="183">
          <cell r="A183" t="str">
            <v>6769 СЕМЕЙНАЯ вар п/о  ОСТАНКИНО</v>
          </cell>
          <cell r="B183">
            <v>6.7629999999999999</v>
          </cell>
        </row>
        <row r="184">
          <cell r="A184" t="str">
            <v>6776 ХОТ-ДОГ Папа может сос п/о мгс 0.35кг  ОСТАНКИНО</v>
          </cell>
          <cell r="B184">
            <v>72</v>
          </cell>
        </row>
        <row r="185">
          <cell r="A185" t="str">
            <v>6777 МЯСНЫЕ С ГОВЯДИНОЙ ПМ сос п/о мгс 0.4кг  ОСТАНКИНО</v>
          </cell>
          <cell r="B185">
            <v>230</v>
          </cell>
        </row>
        <row r="186">
          <cell r="A186" t="str">
            <v>6797 С ИНДЕЙКОЙ Папа может вар п/о 0,4кг 8шт.  ОСТАНКИНО</v>
          </cell>
          <cell r="B186">
            <v>1</v>
          </cell>
        </row>
        <row r="187">
          <cell r="A187" t="str">
            <v>6822 ИЗ ОТБОРНОГО МЯСА ПМ сос п/о мгс 0,36кг  ОСТАНКИНО</v>
          </cell>
          <cell r="B187">
            <v>45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B188">
            <v>51</v>
          </cell>
        </row>
        <row r="189">
          <cell r="A189" t="str">
            <v>Балык свиной с/к "Эликатессе" 0,10 кг.шт. нарезка (лоток с ср.защ.атм.)  СПК</v>
          </cell>
          <cell r="B189">
            <v>75</v>
          </cell>
        </row>
        <row r="190">
          <cell r="A190" t="str">
            <v>БОНУС Z-ОСОБАЯ Коровино вар п/о (5324)  ОСТАНКИНО</v>
          </cell>
          <cell r="B190">
            <v>5.7089999999999996</v>
          </cell>
        </row>
        <row r="191">
          <cell r="A191" t="str">
            <v>БОНУС Z-ОСОБАЯ Коровино вар п/о 0.5кг_СНГ (6305)  ОСТАНКИНО</v>
          </cell>
          <cell r="B191">
            <v>4</v>
          </cell>
        </row>
        <row r="192">
          <cell r="A192" t="str">
            <v>БОНУС СОЧНЫЕ сос п/о мгс 0.41кг_UZ (6087)  ОСТАНКИНО</v>
          </cell>
          <cell r="B192">
            <v>269</v>
          </cell>
        </row>
        <row r="193">
          <cell r="A193" t="str">
            <v>БОНУС СОЧНЫЕ сос п/о мгс 1*6_UZ (6088)  ОСТАНКИНО</v>
          </cell>
          <cell r="B193">
            <v>156.381</v>
          </cell>
        </row>
        <row r="194">
          <cell r="A194" t="str">
            <v>БОНУС_273  Сосиски Сочинки с сочной грудинкой, МГС 0.4кг,   ПОКОМ</v>
          </cell>
          <cell r="B194">
            <v>294</v>
          </cell>
        </row>
        <row r="195">
          <cell r="A195" t="str">
            <v>БОНУС_305  Колбаса Сервелат Мясорубский с мелкорубленным окороком в/у  ТМ Стародворье ВЕС   ПОКОМ</v>
          </cell>
          <cell r="B195">
            <v>74.739999999999995</v>
          </cell>
        </row>
        <row r="196">
          <cell r="A196" t="str">
            <v>БОНУС_Колбаса вареная Филейская ТМ Вязанка. ВЕС  ПОКОМ</v>
          </cell>
          <cell r="B196">
            <v>109.755</v>
          </cell>
        </row>
        <row r="197">
          <cell r="A197" t="str">
            <v>БОНУС_Колбаса Докторская Особая ТМ Особый рецепт,  0,5кг, ПОКОМ</v>
          </cell>
          <cell r="B197">
            <v>60</v>
          </cell>
        </row>
        <row r="198">
          <cell r="A198" t="str">
            <v>БОНУС_Колбаса Сервелат Филедворский, фиброуз, в/у 0,35 кг срез,  ПОКОМ</v>
          </cell>
          <cell r="B198">
            <v>108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B199">
            <v>3</v>
          </cell>
        </row>
        <row r="200">
          <cell r="A200" t="str">
            <v>Бутербродная вареная 0,47 кг шт.  СПК</v>
          </cell>
          <cell r="B200">
            <v>20</v>
          </cell>
        </row>
        <row r="201">
          <cell r="A201" t="str">
            <v>Вацлавская п/к (черева) 390 гр.шт. термоус.пак  СПК</v>
          </cell>
          <cell r="B201">
            <v>11</v>
          </cell>
        </row>
        <row r="202">
          <cell r="A202" t="str">
            <v>Ветчина Вацлавская 400 гр.шт.  СПК</v>
          </cell>
          <cell r="B202">
            <v>3</v>
          </cell>
        </row>
        <row r="203">
          <cell r="A203" t="str">
            <v>Готовые чебупели острые с мясом Горячая штучка 0,3 кг зам  ПОКОМ</v>
          </cell>
          <cell r="B203">
            <v>51</v>
          </cell>
        </row>
        <row r="204">
          <cell r="A204" t="str">
            <v>Готовые чебупели с ветчиной и сыром Горячая штучка 0,3кг зам  ПОКОМ</v>
          </cell>
          <cell r="B204">
            <v>282</v>
          </cell>
        </row>
        <row r="205">
          <cell r="A205" t="str">
            <v>Готовые чебупели сочные с мясом ТМ Горячая штучка  0,3кг зам  ПОКОМ</v>
          </cell>
          <cell r="B205">
            <v>258</v>
          </cell>
        </row>
        <row r="206">
          <cell r="A206" t="str">
            <v>Готовые чебуреки с мясом ТМ Горячая штучка 0,09 кг флоу-пак ПОКОМ</v>
          </cell>
          <cell r="B206">
            <v>68</v>
          </cell>
        </row>
        <row r="207">
          <cell r="A207" t="str">
            <v>Грудинка Деревенская в аджике к/в 150 гр.шт. нарезка (лоток с ср.защ.атм.)  СПК</v>
          </cell>
          <cell r="B207">
            <v>14</v>
          </cell>
        </row>
        <row r="208">
          <cell r="A208" t="str">
            <v>Гуцульская с/к "КолбасГрад" 160 гр.шт. термоус. пак  СПК</v>
          </cell>
          <cell r="B208">
            <v>24</v>
          </cell>
        </row>
        <row r="209">
          <cell r="A209" t="str">
            <v>Дельгаро с/в "Эликатессе" 140 гр.шт.  СПК</v>
          </cell>
          <cell r="B209">
            <v>3</v>
          </cell>
        </row>
        <row r="210">
          <cell r="A210" t="str">
            <v>Деревенская рубленая вареная 350 гр.шт. термоус. пак.  СПК</v>
          </cell>
          <cell r="B210">
            <v>2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B211">
            <v>24</v>
          </cell>
        </row>
        <row r="212">
          <cell r="A212" t="str">
            <v>Докторская вареная в/с 0,47 кг шт.  СПК</v>
          </cell>
          <cell r="B212">
            <v>11</v>
          </cell>
        </row>
        <row r="213">
          <cell r="A213" t="str">
            <v>Докторская вареная термоус.пак. "Высокий вкус"  СПК</v>
          </cell>
          <cell r="B213">
            <v>15.959</v>
          </cell>
        </row>
        <row r="214">
          <cell r="A214" t="str">
            <v>Жар-боллы с курочкой и сыром, ВЕС ТМ Зареченские  ПОКОМ</v>
          </cell>
          <cell r="B214">
            <v>33</v>
          </cell>
        </row>
        <row r="215">
          <cell r="A215" t="str">
            <v>Жар-ладушки с мясом ТМ Зареченские ВЕС ПОКОМ</v>
          </cell>
          <cell r="B215">
            <v>48.1</v>
          </cell>
        </row>
        <row r="216">
          <cell r="A216" t="str">
            <v>ЖАР-мени ВЕС ТМ Зареченские  ПОКОМ</v>
          </cell>
          <cell r="B216">
            <v>27.5</v>
          </cell>
        </row>
        <row r="217">
          <cell r="A217" t="str">
            <v>Карбонад Юбилейный 0,13кг нар.д/ф шт. СПК</v>
          </cell>
          <cell r="B217">
            <v>3</v>
          </cell>
        </row>
        <row r="218">
          <cell r="A218" t="str">
            <v>Классика с/к 235 гр.шт. "Высокий вкус"  СПК</v>
          </cell>
          <cell r="B218">
            <v>51</v>
          </cell>
        </row>
        <row r="219">
          <cell r="A219" t="str">
            <v>Колбаски ПодПивасики оригинальные с/к 0,10 кг.шт. термофор.пак.  СПК</v>
          </cell>
          <cell r="B219">
            <v>290</v>
          </cell>
        </row>
        <row r="220">
          <cell r="A220" t="str">
            <v>Колбаски ПодПивасики острые с/к 0,10 кг.шт. термофор.пак.  СПК</v>
          </cell>
          <cell r="B220">
            <v>239</v>
          </cell>
        </row>
        <row r="221">
          <cell r="A221" t="str">
            <v>Колбаски ПодПивасики с сыром с/к 100 гр.шт. (в ср.защ.атм.)  СПК</v>
          </cell>
          <cell r="B221">
            <v>55</v>
          </cell>
        </row>
        <row r="222">
          <cell r="A222" t="str">
            <v>Коньячная с/к 0,10 кг.шт. нарезка (лоток с ср.зад.атм.) "Высокий вкус"  СПК</v>
          </cell>
          <cell r="B222">
            <v>2</v>
          </cell>
        </row>
        <row r="223">
          <cell r="A223" t="str">
            <v>Круггетсы с сырным соусом ТМ Горячая штучка 0,25 кг зам  ПОКОМ</v>
          </cell>
          <cell r="B223">
            <v>81</v>
          </cell>
        </row>
        <row r="224">
          <cell r="A224" t="str">
            <v>Круггетсы сочные ТМ Горячая штучка ТС Круггетсы 0,25 кг зам  ПОКОМ</v>
          </cell>
          <cell r="B224">
            <v>203</v>
          </cell>
        </row>
        <row r="225">
          <cell r="A225" t="str">
            <v>Ла Фаворте с/в "Эликатессе" 140 гр.шт.  СПК</v>
          </cell>
          <cell r="B225">
            <v>9</v>
          </cell>
        </row>
        <row r="226">
          <cell r="A226" t="str">
            <v>Ливерная Печеночная "Просто выгодно" 0,3 кг.шт.  СПК</v>
          </cell>
          <cell r="B226">
            <v>13</v>
          </cell>
        </row>
        <row r="227">
          <cell r="A227" t="str">
            <v>Любительская вареная термоус.пак. "Высокий вкус"  СПК</v>
          </cell>
          <cell r="B227">
            <v>20.626999999999999</v>
          </cell>
        </row>
        <row r="228">
          <cell r="A228" t="str">
            <v>Мини-сосиски в тесте "Фрайпики" 1,8кг ВЕС, ТМ Зареченские  ПОКОМ</v>
          </cell>
          <cell r="B228">
            <v>9</v>
          </cell>
        </row>
        <row r="229">
          <cell r="A229" t="str">
            <v>Мини-сосиски в тесте "Фрайпики" 3,7кг ВЕС, ТМ Зареченские  ПОКОМ</v>
          </cell>
          <cell r="B229">
            <v>29.4</v>
          </cell>
        </row>
        <row r="230">
          <cell r="A230" t="str">
            <v>Мусульманская п/к "Просто выгодно" термофор.пак.  СПК</v>
          </cell>
          <cell r="B230">
            <v>0.495</v>
          </cell>
        </row>
        <row r="231">
          <cell r="A231" t="str">
            <v>Наггетсы из печи 0,25кг ТМ Вязанка ТС Няняггетсы Сливушки замор.  ПОКОМ</v>
          </cell>
          <cell r="B231">
            <v>522</v>
          </cell>
        </row>
        <row r="232">
          <cell r="A232" t="str">
            <v>Наггетсы Нагетосы Сочная курочка ТМ Горячая штучка 0,25 кг зам  ПОКОМ</v>
          </cell>
          <cell r="B232">
            <v>328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B233">
            <v>444</v>
          </cell>
        </row>
        <row r="234">
          <cell r="A234" t="str">
            <v>Наггетсы с куриным филе и сыром ТМ Вязанка 0,25 кг ПОКОМ</v>
          </cell>
          <cell r="B234">
            <v>125</v>
          </cell>
        </row>
        <row r="235">
          <cell r="A235" t="str">
            <v>Наггетсы Хрустящие ТМ Зареченские. ВЕС ПОКОМ</v>
          </cell>
          <cell r="B235">
            <v>66</v>
          </cell>
        </row>
        <row r="236">
          <cell r="A236" t="str">
            <v>Оригинальная с перцем с/к  СПК</v>
          </cell>
          <cell r="B236">
            <v>76.44</v>
          </cell>
        </row>
        <row r="237">
          <cell r="A237" t="str">
            <v>Особая вареная  СПК</v>
          </cell>
          <cell r="B237">
            <v>2.3820000000000001</v>
          </cell>
        </row>
        <row r="238">
          <cell r="A238" t="str">
            <v>Пекантино с/в "Эликатессе" 0,10 кг.шт. нарезка (лоток с.ср.защ.атм.)  СПК</v>
          </cell>
          <cell r="B238">
            <v>19</v>
          </cell>
        </row>
        <row r="239">
          <cell r="A239" t="str">
            <v>Пельмени Grandmeni со сливочным маслом Горячая штучка 0,75 кг ПОКОМ</v>
          </cell>
          <cell r="B239">
            <v>33</v>
          </cell>
        </row>
        <row r="240">
          <cell r="A240" t="str">
            <v>Пельмени Бигбули #МЕГАВКУСИЩЕ с сочной грудинкой 0,43 кг  ПОКОМ</v>
          </cell>
          <cell r="B240">
            <v>12</v>
          </cell>
        </row>
        <row r="241">
          <cell r="A241" t="str">
            <v>Пельмени Бигбули #МЕГАВКУСИЩЕ с сочной грудинкой 0,9 кг  ПОКОМ</v>
          </cell>
          <cell r="B241">
            <v>136</v>
          </cell>
        </row>
        <row r="242">
          <cell r="A242" t="str">
            <v>Пельмени Бигбули с мясом, Горячая штучка 0,43кг  ПОКОМ</v>
          </cell>
          <cell r="B242">
            <v>36</v>
          </cell>
        </row>
        <row r="243">
          <cell r="A243" t="str">
            <v>Пельмени Бигбули с мясом, Горячая штучка 0,9кг  ПОКОМ</v>
          </cell>
          <cell r="B243">
            <v>47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B244">
            <v>181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B245">
            <v>35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B246">
            <v>80</v>
          </cell>
        </row>
        <row r="247">
          <cell r="A247" t="str">
            <v>Пельмени Бульмени с говядиной и свининой Горячая шт. 0,9 кг  ПОКОМ</v>
          </cell>
          <cell r="B247">
            <v>296</v>
          </cell>
        </row>
        <row r="248">
          <cell r="A248" t="str">
            <v>Пельмени Бульмени с говядиной и свининой Горячая штучка 0,43  ПОКОМ</v>
          </cell>
          <cell r="B248">
            <v>241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B249">
            <v>250</v>
          </cell>
        </row>
        <row r="250">
          <cell r="A250" t="str">
            <v>Пельмени Бульмени со сливочным маслом Горячая штучка 0,9 кг  ПОКОМ</v>
          </cell>
          <cell r="B250">
            <v>511</v>
          </cell>
        </row>
        <row r="251">
          <cell r="A251" t="str">
            <v>Пельмени Бульмени со сливочным маслом ТМ Горячая шт. 0,43 кг  ПОКОМ</v>
          </cell>
          <cell r="B251">
            <v>196</v>
          </cell>
        </row>
        <row r="252">
          <cell r="A252" t="str">
            <v>Пельмени Левантские ТМ Особый рецепт 0,8 кг  ПОКОМ</v>
          </cell>
          <cell r="B252">
            <v>4</v>
          </cell>
        </row>
        <row r="253">
          <cell r="A253" t="str">
            <v>Пельмени Медвежьи ушки с фермерскими сливками 0,7кг  ПОКОМ</v>
          </cell>
          <cell r="B253">
            <v>21</v>
          </cell>
        </row>
        <row r="254">
          <cell r="A254" t="str">
            <v>Пельмени Медвежьи ушки с фермерской свининой и говядиной Малые 0,7кг  ПОКОМ</v>
          </cell>
          <cell r="B254">
            <v>17</v>
          </cell>
        </row>
        <row r="255">
          <cell r="A255" t="str">
            <v>Пельмени Мясорубские с рубленой грудинкой ТМ Стародворье флоупак  0,7 кг. ПОКОМ</v>
          </cell>
          <cell r="B255">
            <v>25</v>
          </cell>
        </row>
        <row r="256">
          <cell r="A256" t="str">
            <v>Пельмени Мясорубские ТМ Стародворье фоупак равиоли 0,7 кг  ПОКОМ</v>
          </cell>
          <cell r="B256">
            <v>247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B257">
            <v>29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B258">
            <v>85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B259">
            <v>144</v>
          </cell>
        </row>
        <row r="260">
          <cell r="A260" t="str">
            <v>Пельмени Сочные сфера 0,9 кг ТМ Стародворье ПОКОМ</v>
          </cell>
          <cell r="B260">
            <v>46</v>
          </cell>
        </row>
        <row r="261">
          <cell r="A261" t="str">
            <v>По-Австрийски с/к 260 гр.шт. "Высокий вкус"  СПК</v>
          </cell>
          <cell r="B261">
            <v>32</v>
          </cell>
        </row>
        <row r="262">
          <cell r="A262" t="str">
            <v>Покровская вареная 0,47 кг шт.  СПК</v>
          </cell>
          <cell r="B262">
            <v>5</v>
          </cell>
        </row>
        <row r="263">
          <cell r="A263" t="str">
            <v>Салями с перчиком с/к "КолбасГрад" 160 гр.шт. термоус. пак.  СПК</v>
          </cell>
          <cell r="B263">
            <v>26</v>
          </cell>
        </row>
        <row r="264">
          <cell r="A264" t="str">
            <v>Салями Трюфель с/в "Эликатессе" 0,16 кг.шт.  СПК</v>
          </cell>
          <cell r="B264">
            <v>24</v>
          </cell>
        </row>
        <row r="265">
          <cell r="A265" t="str">
            <v>Салями Финская с/к 235 гр.шт. "Высокий вкус"  СПК</v>
          </cell>
          <cell r="B265">
            <v>59</v>
          </cell>
        </row>
        <row r="266">
          <cell r="A266" t="str">
            <v>Сардельки "Докторские" (черева) ( в ср.защ.атм.) 1.0 кг. "Высокий вкус"  СПК</v>
          </cell>
          <cell r="B266">
            <v>44.936999999999998</v>
          </cell>
        </row>
        <row r="267">
          <cell r="A267" t="str">
            <v>Сардельки из говядины (черева) (в ср.защ.атм.) "Высокий вкус"  СПК</v>
          </cell>
          <cell r="B267">
            <v>35.231999999999999</v>
          </cell>
        </row>
        <row r="268">
          <cell r="A268" t="str">
            <v>Сардельки из свинины (черева) ( в ср.защ.атм) "Высокий вкус"  СПК</v>
          </cell>
          <cell r="B268">
            <v>5.726</v>
          </cell>
        </row>
        <row r="269">
          <cell r="A269" t="str">
            <v>Семейная с чесночком вареная (СПК+СКМ)  СПК</v>
          </cell>
          <cell r="B269">
            <v>24.117999999999999</v>
          </cell>
        </row>
        <row r="270">
          <cell r="A270" t="str">
            <v>Семейная с чесночком Экстра вареная  СПК</v>
          </cell>
          <cell r="B270">
            <v>4.8259999999999996</v>
          </cell>
        </row>
        <row r="271">
          <cell r="A271" t="str">
            <v>Семейная с чесночком Экстра вареная 0,5 кг.шт.  СПК</v>
          </cell>
          <cell r="B271">
            <v>5</v>
          </cell>
        </row>
        <row r="272">
          <cell r="A272" t="str">
            <v>Сервелат Фирменный в/к 0,10 кг.шт. нарезка (лоток с ср.защ.атм.)  СПК</v>
          </cell>
          <cell r="B272">
            <v>5</v>
          </cell>
        </row>
        <row r="273">
          <cell r="A273" t="str">
            <v>Сибирская особая с/к 0,10 кг.шт. нарезка (лоток с ср.защ.атм.)  СПК</v>
          </cell>
          <cell r="B273">
            <v>60</v>
          </cell>
        </row>
        <row r="274">
          <cell r="A274" t="str">
            <v>Смак-мени с картофелем и сочной грудинкой 1кг ТМ Зареченские ПОКОМ</v>
          </cell>
          <cell r="B274">
            <v>5</v>
          </cell>
        </row>
        <row r="275">
          <cell r="A275" t="str">
            <v>Смак-мени с мясом 1кг ТМ Зареченские ПОКОМ</v>
          </cell>
          <cell r="B275">
            <v>7</v>
          </cell>
        </row>
        <row r="276">
          <cell r="A276" t="str">
            <v>Сосиски Классические (в ср.защ.атм.) СПК</v>
          </cell>
          <cell r="B276">
            <v>1.2549999999999999</v>
          </cell>
        </row>
        <row r="277">
          <cell r="A277" t="str">
            <v>Сосиски Мусульманские "Просто выгодно" (в ср.защ.атм.)  СПК</v>
          </cell>
          <cell r="B277">
            <v>4.6639999999999997</v>
          </cell>
        </row>
        <row r="278">
          <cell r="A278" t="str">
            <v>Сосиски Хот-дог ВЕС (лоток с ср.защ.атм.)   СПК</v>
          </cell>
          <cell r="B278">
            <v>17.189</v>
          </cell>
        </row>
        <row r="279">
          <cell r="A279" t="str">
            <v>Сосисоны в темпуре ВЕС  ПОКОМ</v>
          </cell>
          <cell r="B279">
            <v>19.8</v>
          </cell>
        </row>
        <row r="280">
          <cell r="A280" t="str">
            <v>Сочный мегачебурек ТМ Зареченские ВЕС ПОКОМ</v>
          </cell>
          <cell r="B280">
            <v>11.2</v>
          </cell>
        </row>
        <row r="281">
          <cell r="A281" t="str">
            <v>Торо Неро с/в "Эликатессе" 140 гр.шт.  СПК</v>
          </cell>
          <cell r="B281">
            <v>9</v>
          </cell>
        </row>
        <row r="282">
          <cell r="A282" t="str">
            <v>Уши свиные копченые к пиву 0,15кг нар. д/ф шт.  СПК</v>
          </cell>
          <cell r="B282">
            <v>2</v>
          </cell>
        </row>
        <row r="283">
          <cell r="A283" t="str">
            <v>Фестивальная пора с/к 100 гр.шт.нар. (лоток с ср.защ.атм.)  СПК</v>
          </cell>
          <cell r="B283">
            <v>38</v>
          </cell>
        </row>
        <row r="284">
          <cell r="A284" t="str">
            <v>Фестивальная пора с/к 235 гр.шт.  СПК</v>
          </cell>
          <cell r="B284">
            <v>95</v>
          </cell>
        </row>
        <row r="285">
          <cell r="A285" t="str">
            <v>Фестивальная пора с/к термоус.пак  СПК</v>
          </cell>
          <cell r="B285">
            <v>6.5839999999999996</v>
          </cell>
        </row>
        <row r="286">
          <cell r="A286" t="str">
            <v>Фрай-пицца с ветчиной и грибами 3,0 кг ТМ Зареченские ТС Зареченские продукты. ВЕС ПОКОМ</v>
          </cell>
          <cell r="B286">
            <v>6</v>
          </cell>
        </row>
        <row r="287">
          <cell r="A287" t="str">
            <v>Фуэт с/в "Эликатессе" 160 гр.шт.  СПК</v>
          </cell>
          <cell r="B287">
            <v>90</v>
          </cell>
        </row>
        <row r="288">
          <cell r="A288" t="str">
            <v>Хинкали Классические ТМ Зареченские ВЕС ПОКОМ</v>
          </cell>
          <cell r="B288">
            <v>20</v>
          </cell>
        </row>
        <row r="289">
          <cell r="A289" t="str">
            <v>Хотстеры ТМ Горячая штучка ТС Хотстеры 0,25 кг зам  ПОКОМ</v>
          </cell>
          <cell r="B289">
            <v>263</v>
          </cell>
        </row>
        <row r="290">
          <cell r="A290" t="str">
            <v>Хрустящие крылышки острые к пиву ТМ Горячая штучка 0,3кг зам  ПОКОМ</v>
          </cell>
          <cell r="B290">
            <v>79</v>
          </cell>
        </row>
        <row r="291">
          <cell r="A291" t="str">
            <v>Хрустящие крылышки ТМ Горячая штучка 0,3 кг зам  ПОКОМ</v>
          </cell>
          <cell r="B291">
            <v>99</v>
          </cell>
        </row>
        <row r="292">
          <cell r="A292" t="str">
            <v>Чебупай брауни ТМ Горячая штучка 0,2 кг.  ПОКОМ</v>
          </cell>
          <cell r="B292">
            <v>22</v>
          </cell>
        </row>
        <row r="293">
          <cell r="A293" t="str">
            <v>Чебупай сочное яблоко ТМ Горячая штучка 0,2 кг зам.  ПОКОМ</v>
          </cell>
          <cell r="B293">
            <v>43</v>
          </cell>
        </row>
        <row r="294">
          <cell r="A294" t="str">
            <v>Чебупай спелая вишня ТМ Горячая штучка 0,2 кг зам.  ПОКОМ</v>
          </cell>
          <cell r="B294">
            <v>69</v>
          </cell>
        </row>
        <row r="295">
          <cell r="A295" t="str">
            <v>Чебупели Курочка гриль ТМ Горячая штучка, 0,3 кг зам  ПОКОМ</v>
          </cell>
          <cell r="B295">
            <v>30</v>
          </cell>
        </row>
        <row r="296">
          <cell r="A296" t="str">
            <v>Чебупицца курочка по-итальянски Горячая штучка 0,25 кг зам  ПОКОМ</v>
          </cell>
          <cell r="B296">
            <v>274</v>
          </cell>
        </row>
        <row r="297">
          <cell r="A297" t="str">
            <v>Чебупицца Пепперони ТМ Горячая штучка ТС Чебупицца 0.25кг зам  ПОКОМ</v>
          </cell>
          <cell r="B297">
            <v>533</v>
          </cell>
        </row>
        <row r="298">
          <cell r="A298" t="str">
            <v>Чебуреки Мясные вес 2,7 кг ТМ Зареченские ВЕС ПОКОМ</v>
          </cell>
          <cell r="B298">
            <v>5.4</v>
          </cell>
        </row>
        <row r="299">
          <cell r="A299" t="str">
            <v>Чебуреки сочные ВЕС ТМ Зареченские  ПОКОМ</v>
          </cell>
          <cell r="B299">
            <v>95</v>
          </cell>
        </row>
        <row r="300">
          <cell r="A300" t="str">
            <v>Чоризо с/к "Эликатессе" 0,20 кг.шт.  СПК</v>
          </cell>
          <cell r="B300">
            <v>1</v>
          </cell>
        </row>
        <row r="301">
          <cell r="A301" t="str">
            <v>Шпикачки Русские (черева) (в ср.защ.атм.) "Высокий вкус"  СПК</v>
          </cell>
          <cell r="B301">
            <v>13.964</v>
          </cell>
        </row>
        <row r="302">
          <cell r="A302" t="str">
            <v>Эликапреза с/в "Эликатессе" 0,10 кг.шт. нарезка (лоток с ср.защ.атм.)  СПК</v>
          </cell>
          <cell r="B302">
            <v>56</v>
          </cell>
        </row>
        <row r="303">
          <cell r="A303" t="str">
            <v>Юбилейная с/к 0,10 кг.шт. нарезка (лоток с ср.защ.атм.)  СПК</v>
          </cell>
          <cell r="B303">
            <v>14</v>
          </cell>
        </row>
        <row r="304">
          <cell r="A304" t="str">
            <v>Юбилейная с/к 0,235 кг.шт.  СПК</v>
          </cell>
          <cell r="B304">
            <v>439</v>
          </cell>
        </row>
        <row r="305">
          <cell r="A305" t="str">
            <v>Итого</v>
          </cell>
          <cell r="B305">
            <v>51469.491000000002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24.04.2024 - 30.04.2024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400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264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630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144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750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1200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1000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390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774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606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840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696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852</v>
          </cell>
        </row>
        <row r="21">
          <cell r="A21" t="str">
            <v>Пельмени Бигбули с мясом, Горячая штучка 0,9кг  ПОКОМ</v>
          </cell>
          <cell r="D21">
            <v>192</v>
          </cell>
        </row>
        <row r="22">
          <cell r="A22" t="str">
            <v>Пельмени Бульмени с говядиной и свининой Горячая шт. 0,9 кг  ПОКОМ</v>
          </cell>
          <cell r="D22">
            <v>832</v>
          </cell>
        </row>
        <row r="23">
          <cell r="A23" t="str">
            <v>Пельмени Бульмени со сливочным маслом Горячая штучка 0,9 кг  ПОКОМ</v>
          </cell>
          <cell r="D23">
            <v>984</v>
          </cell>
        </row>
        <row r="24">
          <cell r="A24" t="str">
            <v>Хотстеры ТМ Горячая штучка ТС Хотстеры 0,25 кг зам  ПОКОМ</v>
          </cell>
          <cell r="D24">
            <v>480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852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1260</v>
          </cell>
        </row>
        <row r="27">
          <cell r="A27" t="str">
            <v>Итого</v>
          </cell>
          <cell r="D27">
            <v>13188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0"/>
  <sheetViews>
    <sheetView tabSelected="1" workbookViewId="0">
      <pane xSplit="2" ySplit="6" topLeftCell="C49" activePane="bottomRight" state="frozen"/>
      <selection pane="topRight" activeCell="C1" sqref="C1"/>
      <selection pane="bottomLeft" activeCell="A7" sqref="A7"/>
      <selection pane="bottomRight" activeCell="AN5" sqref="AN5"/>
    </sheetView>
  </sheetViews>
  <sheetFormatPr defaultColWidth="10.5" defaultRowHeight="11.45" customHeight="1" outlineLevelRow="1" x14ac:dyDescent="0.2"/>
  <cols>
    <col min="1" max="1" width="62.6640625" style="1" customWidth="1"/>
    <col min="2" max="2" width="3.832031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9" width="0.83203125" style="5" customWidth="1"/>
    <col min="20" max="20" width="6.6640625" style="5" bestFit="1" customWidth="1"/>
    <col min="21" max="22" width="1.1640625" style="5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8" width="1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9" style="5" customWidth="1"/>
    <col min="36" max="37" width="6.6640625" style="5" bestFit="1" customWidth="1"/>
    <col min="38" max="39" width="1.1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1" t="s">
        <v>124</v>
      </c>
      <c r="H4" s="12" t="s">
        <v>125</v>
      </c>
      <c r="I4" s="11" t="s">
        <v>126</v>
      </c>
      <c r="J4" s="11" t="s">
        <v>127</v>
      </c>
      <c r="K4" s="11" t="s">
        <v>128</v>
      </c>
      <c r="L4" s="11" t="s">
        <v>129</v>
      </c>
      <c r="M4" s="11" t="s">
        <v>129</v>
      </c>
      <c r="N4" s="11" t="s">
        <v>129</v>
      </c>
      <c r="O4" s="11" t="s">
        <v>129</v>
      </c>
      <c r="P4" s="11" t="s">
        <v>129</v>
      </c>
      <c r="Q4" s="11" t="s">
        <v>129</v>
      </c>
      <c r="R4" s="11" t="s">
        <v>129</v>
      </c>
      <c r="S4" s="13" t="s">
        <v>129</v>
      </c>
      <c r="T4" s="11" t="s">
        <v>130</v>
      </c>
      <c r="U4" s="13" t="s">
        <v>129</v>
      </c>
      <c r="V4" s="13" t="s">
        <v>129</v>
      </c>
      <c r="W4" s="11" t="s">
        <v>126</v>
      </c>
      <c r="X4" s="13" t="s">
        <v>129</v>
      </c>
      <c r="Y4" s="11" t="s">
        <v>131</v>
      </c>
      <c r="Z4" s="13" t="s">
        <v>132</v>
      </c>
      <c r="AA4" s="11" t="s">
        <v>133</v>
      </c>
      <c r="AB4" s="11" t="s">
        <v>134</v>
      </c>
      <c r="AC4" s="11" t="s">
        <v>135</v>
      </c>
      <c r="AD4" s="11" t="s">
        <v>136</v>
      </c>
      <c r="AE4" s="11" t="s">
        <v>126</v>
      </c>
      <c r="AF4" s="11" t="s">
        <v>126</v>
      </c>
      <c r="AG4" s="11" t="s">
        <v>126</v>
      </c>
      <c r="AH4" s="11" t="s">
        <v>137</v>
      </c>
      <c r="AI4" s="11" t="s">
        <v>138</v>
      </c>
      <c r="AJ4" s="13" t="s">
        <v>140</v>
      </c>
      <c r="AK4" s="13" t="s">
        <v>139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142</v>
      </c>
      <c r="M5" s="16" t="s">
        <v>143</v>
      </c>
      <c r="T5" s="16" t="s">
        <v>144</v>
      </c>
      <c r="X5" s="16" t="s">
        <v>144</v>
      </c>
      <c r="AE5" s="16" t="s">
        <v>145</v>
      </c>
      <c r="AF5" s="16" t="s">
        <v>146</v>
      </c>
      <c r="AG5" s="16" t="s">
        <v>147</v>
      </c>
      <c r="AH5" s="16" t="s">
        <v>148</v>
      </c>
    </row>
    <row r="6" spans="1:39" ht="11.1" customHeight="1" x14ac:dyDescent="0.2">
      <c r="A6" s="6"/>
      <c r="B6" s="6"/>
      <c r="C6" s="3"/>
      <c r="D6" s="3"/>
      <c r="E6" s="10">
        <f>SUM(E7:E125)</f>
        <v>144227.33199999997</v>
      </c>
      <c r="F6" s="10">
        <f>SUM(F7:F125)</f>
        <v>83666.752999999982</v>
      </c>
      <c r="J6" s="10">
        <f>SUM(J7:J125)</f>
        <v>142942.07900000003</v>
      </c>
      <c r="K6" s="10">
        <f t="shared" ref="K6:X6" si="0">SUM(K7:K125)</f>
        <v>1285.2530000000008</v>
      </c>
      <c r="L6" s="10">
        <f t="shared" si="0"/>
        <v>28440</v>
      </c>
      <c r="M6" s="10">
        <f t="shared" si="0"/>
        <v>4000</v>
      </c>
      <c r="N6" s="10">
        <f t="shared" si="0"/>
        <v>0</v>
      </c>
      <c r="O6" s="10">
        <f t="shared" si="0"/>
        <v>0</v>
      </c>
      <c r="P6" s="10">
        <f t="shared" si="0"/>
        <v>0</v>
      </c>
      <c r="Q6" s="10">
        <f t="shared" si="0"/>
        <v>0</v>
      </c>
      <c r="R6" s="10">
        <f t="shared" si="0"/>
        <v>0</v>
      </c>
      <c r="S6" s="10">
        <f t="shared" si="0"/>
        <v>0</v>
      </c>
      <c r="T6" s="10">
        <f t="shared" si="0"/>
        <v>13410</v>
      </c>
      <c r="U6" s="10">
        <f t="shared" si="0"/>
        <v>0</v>
      </c>
      <c r="V6" s="10">
        <f t="shared" si="0"/>
        <v>0</v>
      </c>
      <c r="W6" s="10">
        <f t="shared" si="0"/>
        <v>24115.172199999997</v>
      </c>
      <c r="X6" s="10">
        <f t="shared" si="0"/>
        <v>19120</v>
      </c>
      <c r="AA6" s="10">
        <f t="shared" ref="AA6:AH6" si="1">SUM(AA7:AA125)</f>
        <v>0</v>
      </c>
      <c r="AB6" s="10">
        <f t="shared" si="1"/>
        <v>0</v>
      </c>
      <c r="AC6" s="10">
        <f t="shared" si="1"/>
        <v>17451.471000000005</v>
      </c>
      <c r="AD6" s="10">
        <f t="shared" si="1"/>
        <v>6200</v>
      </c>
      <c r="AE6" s="10">
        <f t="shared" si="1"/>
        <v>22602.181799999995</v>
      </c>
      <c r="AF6" s="10">
        <f t="shared" si="1"/>
        <v>23749.762999999992</v>
      </c>
      <c r="AG6" s="10">
        <f t="shared" si="1"/>
        <v>23196.6466</v>
      </c>
      <c r="AH6" s="10">
        <f t="shared" si="1"/>
        <v>25683.477000000006</v>
      </c>
      <c r="AJ6" s="10">
        <f>SUM(AJ7:AJ125)</f>
        <v>32530</v>
      </c>
      <c r="AK6" s="10">
        <f>SUM(AK7:AK125)</f>
        <v>17088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88.180999999999997</v>
      </c>
      <c r="D7" s="8">
        <v>14.212999999999999</v>
      </c>
      <c r="E7" s="8">
        <v>57.503</v>
      </c>
      <c r="F7" s="8">
        <v>43.448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5">
        <f>VLOOKUP(A:A,[2]TDSheet!$A:$F,6,0)</f>
        <v>59.527999999999999</v>
      </c>
      <c r="K7" s="15">
        <f>E7-J7</f>
        <v>-2.0249999999999986</v>
      </c>
      <c r="L7" s="15">
        <f>VLOOKUP(A:A,[1]TDSheet!$A:$V,22,0)</f>
        <v>20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>
        <f>(E7-AC7-AD7)/5</f>
        <v>9.2352000000000007</v>
      </c>
      <c r="X7" s="17"/>
      <c r="Y7" s="18">
        <f>(F7+L7+M7+X7)/W7</f>
        <v>6.8702356202356194</v>
      </c>
      <c r="Z7" s="15">
        <f>F7/W7</f>
        <v>4.7046084546084543</v>
      </c>
      <c r="AA7" s="15"/>
      <c r="AB7" s="15"/>
      <c r="AC7" s="15">
        <f>VLOOKUP(A:A,[1]TDSheet!$A:$AC,29,0)</f>
        <v>11.327</v>
      </c>
      <c r="AD7" s="15">
        <v>0</v>
      </c>
      <c r="AE7" s="15">
        <f>VLOOKUP(A:A,[1]TDSheet!$A:$AF,32,0)</f>
        <v>8.6554000000000002</v>
      </c>
      <c r="AF7" s="15">
        <f>VLOOKUP(A:A,[1]TDSheet!$A:$AG,33,0)</f>
        <v>11.832599999999999</v>
      </c>
      <c r="AG7" s="15">
        <f>VLOOKUP(A:A,[1]TDSheet!$A:$W,23,0)</f>
        <v>10.3896</v>
      </c>
      <c r="AH7" s="15">
        <f>VLOOKUP(A:A,[3]TDSheet!$A:$B,2,0)</f>
        <v>5.7720000000000002</v>
      </c>
      <c r="AI7" s="15">
        <f>VLOOKUP(A:A,[1]TDSheet!$A:$AI,35,0)</f>
        <v>0</v>
      </c>
      <c r="AJ7" s="15">
        <f>X7+T7</f>
        <v>0</v>
      </c>
      <c r="AK7" s="15">
        <f>AJ7*H7</f>
        <v>0</v>
      </c>
      <c r="AL7" s="15"/>
      <c r="AM7" s="15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377.322</v>
      </c>
      <c r="D8" s="8">
        <v>670.34</v>
      </c>
      <c r="E8" s="8">
        <v>664.39300000000003</v>
      </c>
      <c r="F8" s="8">
        <v>356.649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5">
        <f>VLOOKUP(A:A,[2]TDSheet!$A:$F,6,0)</f>
        <v>684.50800000000004</v>
      </c>
      <c r="K8" s="15">
        <f t="shared" ref="K8:K71" si="2">E8-J8</f>
        <v>-20.115000000000009</v>
      </c>
      <c r="L8" s="15">
        <f>VLOOKUP(A:A,[1]TDSheet!$A:$V,22,0)</f>
        <v>0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>
        <f t="shared" ref="W8:W71" si="3">(E8-AC8-AD8)/5</f>
        <v>125.9084</v>
      </c>
      <c r="X8" s="17">
        <v>200</v>
      </c>
      <c r="Y8" s="18">
        <f t="shared" ref="Y8:Y71" si="4">(F8+L8+M8+X8)/W8</f>
        <v>4.4210632491557353</v>
      </c>
      <c r="Z8" s="15">
        <f t="shared" ref="Z8:Z71" si="5">F8/W8</f>
        <v>2.8326068792868466</v>
      </c>
      <c r="AA8" s="15"/>
      <c r="AB8" s="15"/>
      <c r="AC8" s="15">
        <f>VLOOKUP(A:A,[1]TDSheet!$A:$AC,29,0)</f>
        <v>34.850999999999999</v>
      </c>
      <c r="AD8" s="15">
        <v>0</v>
      </c>
      <c r="AE8" s="15">
        <f>VLOOKUP(A:A,[1]TDSheet!$A:$AF,32,0)</f>
        <v>106.2076</v>
      </c>
      <c r="AF8" s="15">
        <f>VLOOKUP(A:A,[1]TDSheet!$A:$AG,33,0)</f>
        <v>113.12839999999998</v>
      </c>
      <c r="AG8" s="15">
        <f>VLOOKUP(A:A,[1]TDSheet!$A:$W,23,0)</f>
        <v>108.42059999999999</v>
      </c>
      <c r="AH8" s="15">
        <f>VLOOKUP(A:A,[3]TDSheet!$A:$B,2,0)</f>
        <v>109.142</v>
      </c>
      <c r="AI8" s="15" t="str">
        <f>VLOOKUP(A:A,[1]TDSheet!$A:$AI,35,0)</f>
        <v>оконч</v>
      </c>
      <c r="AJ8" s="15">
        <f t="shared" ref="AJ8:AJ71" si="6">X8+T8</f>
        <v>200</v>
      </c>
      <c r="AK8" s="15">
        <f t="shared" ref="AK8:AK71" si="7">AJ8*H8</f>
        <v>200</v>
      </c>
      <c r="AL8" s="15"/>
      <c r="AM8" s="15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521.89</v>
      </c>
      <c r="D9" s="8">
        <v>447.69200000000001</v>
      </c>
      <c r="E9" s="8">
        <v>665.79600000000005</v>
      </c>
      <c r="F9" s="8">
        <v>286.74599999999998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5">
        <f>VLOOKUP(A:A,[2]TDSheet!$A:$F,6,0)</f>
        <v>652.34400000000005</v>
      </c>
      <c r="K9" s="15">
        <f t="shared" si="2"/>
        <v>13.451999999999998</v>
      </c>
      <c r="L9" s="15">
        <f>VLOOKUP(A:A,[1]TDSheet!$A:$V,22,0)</f>
        <v>600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>
        <f t="shared" si="3"/>
        <v>94.572000000000003</v>
      </c>
      <c r="X9" s="17">
        <v>200</v>
      </c>
      <c r="Y9" s="18">
        <f t="shared" si="4"/>
        <v>11.491202470075709</v>
      </c>
      <c r="Z9" s="15">
        <f t="shared" si="5"/>
        <v>3.0320390813348559</v>
      </c>
      <c r="AA9" s="15"/>
      <c r="AB9" s="15"/>
      <c r="AC9" s="15">
        <f>VLOOKUP(A:A,[1]TDSheet!$A:$AC,29,0)</f>
        <v>192.93600000000001</v>
      </c>
      <c r="AD9" s="15">
        <v>0</v>
      </c>
      <c r="AE9" s="15">
        <f>VLOOKUP(A:A,[1]TDSheet!$A:$AF,32,0)</f>
        <v>98.1648</v>
      </c>
      <c r="AF9" s="15">
        <f>VLOOKUP(A:A,[1]TDSheet!$A:$AG,33,0)</f>
        <v>89.126000000000005</v>
      </c>
      <c r="AG9" s="15">
        <f>VLOOKUP(A:A,[1]TDSheet!$A:$W,23,0)</f>
        <v>88.878</v>
      </c>
      <c r="AH9" s="15">
        <f>VLOOKUP(A:A,[3]TDSheet!$A:$B,2,0)</f>
        <v>89.46</v>
      </c>
      <c r="AI9" s="15" t="str">
        <f>VLOOKUP(A:A,[1]TDSheet!$A:$AI,35,0)</f>
        <v>май яб</v>
      </c>
      <c r="AJ9" s="15">
        <f t="shared" si="6"/>
        <v>200</v>
      </c>
      <c r="AK9" s="15">
        <f t="shared" si="7"/>
        <v>200</v>
      </c>
      <c r="AL9" s="15"/>
      <c r="AM9" s="15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1096.7650000000001</v>
      </c>
      <c r="D10" s="8">
        <v>1862.479</v>
      </c>
      <c r="E10" s="8">
        <v>1930.1890000000001</v>
      </c>
      <c r="F10" s="8">
        <v>987.72799999999995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5">
        <f>VLOOKUP(A:A,[2]TDSheet!$A:$F,6,0)</f>
        <v>1896.847</v>
      </c>
      <c r="K10" s="15">
        <f t="shared" si="2"/>
        <v>33.342000000000098</v>
      </c>
      <c r="L10" s="15">
        <f>VLOOKUP(A:A,[1]TDSheet!$A:$V,22,0)</f>
        <v>100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>
        <f t="shared" si="3"/>
        <v>337.72660000000002</v>
      </c>
      <c r="X10" s="17">
        <v>400</v>
      </c>
      <c r="Y10" s="18">
        <f t="shared" si="4"/>
        <v>4.4051253291863892</v>
      </c>
      <c r="Z10" s="15">
        <f t="shared" si="5"/>
        <v>2.924637857959663</v>
      </c>
      <c r="AA10" s="15"/>
      <c r="AB10" s="15"/>
      <c r="AC10" s="15">
        <f>VLOOKUP(A:A,[1]TDSheet!$A:$AC,29,0)</f>
        <v>241.55600000000001</v>
      </c>
      <c r="AD10" s="15">
        <v>0</v>
      </c>
      <c r="AE10" s="15">
        <f>VLOOKUP(A:A,[1]TDSheet!$A:$AF,32,0)</f>
        <v>323.84619999999995</v>
      </c>
      <c r="AF10" s="15">
        <f>VLOOKUP(A:A,[1]TDSheet!$A:$AG,33,0)</f>
        <v>315.50200000000001</v>
      </c>
      <c r="AG10" s="15">
        <f>VLOOKUP(A:A,[1]TDSheet!$A:$W,23,0)</f>
        <v>330.81659999999999</v>
      </c>
      <c r="AH10" s="15">
        <f>VLOOKUP(A:A,[3]TDSheet!$A:$B,2,0)</f>
        <v>356.9</v>
      </c>
      <c r="AI10" s="15" t="str">
        <f>VLOOKUP(A:A,[1]TDSheet!$A:$AI,35,0)</f>
        <v>оконч</v>
      </c>
      <c r="AJ10" s="15">
        <f t="shared" si="6"/>
        <v>400</v>
      </c>
      <c r="AK10" s="15">
        <f t="shared" si="7"/>
        <v>400</v>
      </c>
      <c r="AL10" s="15"/>
      <c r="AM10" s="15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195.82900000000001</v>
      </c>
      <c r="D11" s="8">
        <v>190.75700000000001</v>
      </c>
      <c r="E11" s="8">
        <v>223.24799999999999</v>
      </c>
      <c r="F11" s="8">
        <v>147.85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5">
        <f>VLOOKUP(A:A,[2]TDSheet!$A:$F,6,0)</f>
        <v>227.119</v>
      </c>
      <c r="K11" s="15">
        <f t="shared" si="2"/>
        <v>-3.8710000000000093</v>
      </c>
      <c r="L11" s="15">
        <f>VLOOKUP(A:A,[1]TDSheet!$A:$V,22,0)</f>
        <v>70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>
        <f t="shared" si="3"/>
        <v>33.767800000000001</v>
      </c>
      <c r="X11" s="17"/>
      <c r="Y11" s="18">
        <f t="shared" si="4"/>
        <v>6.4514122921836776</v>
      </c>
      <c r="Z11" s="15">
        <f t="shared" si="5"/>
        <v>4.3784315235224085</v>
      </c>
      <c r="AA11" s="15"/>
      <c r="AB11" s="15"/>
      <c r="AC11" s="15">
        <f>VLOOKUP(A:A,[1]TDSheet!$A:$AC,29,0)</f>
        <v>54.408999999999999</v>
      </c>
      <c r="AD11" s="15">
        <v>0</v>
      </c>
      <c r="AE11" s="15">
        <f>VLOOKUP(A:A,[1]TDSheet!$A:$AF,32,0)</f>
        <v>40.814599999999999</v>
      </c>
      <c r="AF11" s="15">
        <f>VLOOKUP(A:A,[1]TDSheet!$A:$AG,33,0)</f>
        <v>31.059800000000003</v>
      </c>
      <c r="AG11" s="15">
        <f>VLOOKUP(A:A,[1]TDSheet!$A:$W,23,0)</f>
        <v>37.204999999999998</v>
      </c>
      <c r="AH11" s="15">
        <f>VLOOKUP(A:A,[3]TDSheet!$A:$B,2,0)</f>
        <v>41.18</v>
      </c>
      <c r="AI11" s="15" t="e">
        <f>VLOOKUP(A:A,[1]TDSheet!$A:$AI,35,0)</f>
        <v>#N/A</v>
      </c>
      <c r="AJ11" s="15">
        <f t="shared" si="6"/>
        <v>0</v>
      </c>
      <c r="AK11" s="15">
        <f t="shared" si="7"/>
        <v>0</v>
      </c>
      <c r="AL11" s="15"/>
      <c r="AM11" s="15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170</v>
      </c>
      <c r="D12" s="8">
        <v>216</v>
      </c>
      <c r="E12" s="8">
        <v>250</v>
      </c>
      <c r="F12" s="8">
        <v>121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5">
        <f>VLOOKUP(A:A,[2]TDSheet!$A:$F,6,0)</f>
        <v>292</v>
      </c>
      <c r="K12" s="15">
        <f t="shared" si="2"/>
        <v>-42</v>
      </c>
      <c r="L12" s="15">
        <f>VLOOKUP(A:A,[1]TDSheet!$A:$V,22,0)</f>
        <v>40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>
        <f t="shared" si="3"/>
        <v>36.799999999999997</v>
      </c>
      <c r="X12" s="17">
        <v>50</v>
      </c>
      <c r="Y12" s="18">
        <f t="shared" si="4"/>
        <v>5.7336956521739131</v>
      </c>
      <c r="Z12" s="15">
        <f t="shared" si="5"/>
        <v>3.2880434782608696</v>
      </c>
      <c r="AA12" s="15"/>
      <c r="AB12" s="15"/>
      <c r="AC12" s="15">
        <f>VLOOKUP(A:A,[1]TDSheet!$A:$AC,29,0)</f>
        <v>66</v>
      </c>
      <c r="AD12" s="15">
        <v>0</v>
      </c>
      <c r="AE12" s="15">
        <f>VLOOKUP(A:A,[1]TDSheet!$A:$AF,32,0)</f>
        <v>30.2</v>
      </c>
      <c r="AF12" s="15">
        <f>VLOOKUP(A:A,[1]TDSheet!$A:$AG,33,0)</f>
        <v>27.2</v>
      </c>
      <c r="AG12" s="15">
        <f>VLOOKUP(A:A,[1]TDSheet!$A:$W,23,0)</f>
        <v>33</v>
      </c>
      <c r="AH12" s="15">
        <f>VLOOKUP(A:A,[3]TDSheet!$A:$B,2,0)</f>
        <v>48</v>
      </c>
      <c r="AI12" s="15">
        <f>VLOOKUP(A:A,[1]TDSheet!$A:$AI,35,0)</f>
        <v>0</v>
      </c>
      <c r="AJ12" s="15">
        <f t="shared" si="6"/>
        <v>50</v>
      </c>
      <c r="AK12" s="15">
        <f t="shared" si="7"/>
        <v>25</v>
      </c>
      <c r="AL12" s="15"/>
      <c r="AM12" s="15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787</v>
      </c>
      <c r="D13" s="8">
        <v>2384</v>
      </c>
      <c r="E13" s="8">
        <v>2181</v>
      </c>
      <c r="F13" s="8">
        <v>944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5">
        <f>VLOOKUP(A:A,[2]TDSheet!$A:$F,6,0)</f>
        <v>2173</v>
      </c>
      <c r="K13" s="15">
        <f t="shared" si="2"/>
        <v>8</v>
      </c>
      <c r="L13" s="15">
        <f>VLOOKUP(A:A,[1]TDSheet!$A:$V,22,0)</f>
        <v>1400</v>
      </c>
      <c r="M13" s="15"/>
      <c r="N13" s="15"/>
      <c r="O13" s="15"/>
      <c r="P13" s="15"/>
      <c r="Q13" s="15"/>
      <c r="R13" s="15"/>
      <c r="S13" s="15"/>
      <c r="T13" s="15">
        <v>720</v>
      </c>
      <c r="U13" s="15"/>
      <c r="V13" s="15"/>
      <c r="W13" s="15">
        <f t="shared" si="3"/>
        <v>302.2</v>
      </c>
      <c r="X13" s="17">
        <v>400</v>
      </c>
      <c r="Y13" s="18">
        <f t="shared" si="4"/>
        <v>9.0800794176042352</v>
      </c>
      <c r="Z13" s="15">
        <f t="shared" si="5"/>
        <v>3.1237590999338187</v>
      </c>
      <c r="AA13" s="15"/>
      <c r="AB13" s="15"/>
      <c r="AC13" s="15">
        <f>VLOOKUP(A:A,[1]TDSheet!$A:$AC,29,0)</f>
        <v>270</v>
      </c>
      <c r="AD13" s="15">
        <f>VLOOKUP(A:A,[4]TDSheet!$A:$D,4,0)</f>
        <v>400</v>
      </c>
      <c r="AE13" s="15">
        <f>VLOOKUP(A:A,[1]TDSheet!$A:$AF,32,0)</f>
        <v>268.2</v>
      </c>
      <c r="AF13" s="15">
        <f>VLOOKUP(A:A,[1]TDSheet!$A:$AG,33,0)</f>
        <v>290.2</v>
      </c>
      <c r="AG13" s="15">
        <f>VLOOKUP(A:A,[1]TDSheet!$A:$W,23,0)</f>
        <v>285.2</v>
      </c>
      <c r="AH13" s="15">
        <f>VLOOKUP(A:A,[3]TDSheet!$A:$B,2,0)</f>
        <v>277</v>
      </c>
      <c r="AI13" s="15" t="str">
        <f>VLOOKUP(A:A,[1]TDSheet!$A:$AI,35,0)</f>
        <v>май яб</v>
      </c>
      <c r="AJ13" s="15">
        <f t="shared" si="6"/>
        <v>1120</v>
      </c>
      <c r="AK13" s="15">
        <f t="shared" si="7"/>
        <v>448</v>
      </c>
      <c r="AL13" s="15"/>
      <c r="AM13" s="15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1053</v>
      </c>
      <c r="D14" s="8">
        <v>4094</v>
      </c>
      <c r="E14" s="8">
        <v>2848</v>
      </c>
      <c r="F14" s="8">
        <v>2251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5">
        <f>VLOOKUP(A:A,[2]TDSheet!$A:$F,6,0)</f>
        <v>2837</v>
      </c>
      <c r="K14" s="15">
        <f t="shared" si="2"/>
        <v>11</v>
      </c>
      <c r="L14" s="15">
        <f>VLOOKUP(A:A,[1]TDSheet!$A:$V,22,0)</f>
        <v>1700</v>
      </c>
      <c r="M14" s="15"/>
      <c r="N14" s="15"/>
      <c r="O14" s="15"/>
      <c r="P14" s="15"/>
      <c r="Q14" s="15"/>
      <c r="R14" s="15"/>
      <c r="S14" s="15"/>
      <c r="T14" s="15">
        <v>1200</v>
      </c>
      <c r="U14" s="15"/>
      <c r="V14" s="15"/>
      <c r="W14" s="15">
        <f t="shared" si="3"/>
        <v>488</v>
      </c>
      <c r="X14" s="17">
        <v>700</v>
      </c>
      <c r="Y14" s="18">
        <f t="shared" si="4"/>
        <v>9.5307377049180335</v>
      </c>
      <c r="Z14" s="15">
        <f t="shared" si="5"/>
        <v>4.6127049180327866</v>
      </c>
      <c r="AA14" s="15"/>
      <c r="AB14" s="15"/>
      <c r="AC14" s="15">
        <f>VLOOKUP(A:A,[1]TDSheet!$A:$AC,29,0)</f>
        <v>144</v>
      </c>
      <c r="AD14" s="15">
        <f>VLOOKUP(A:A,[4]TDSheet!$A:$D,4,0)</f>
        <v>264</v>
      </c>
      <c r="AE14" s="15">
        <f>VLOOKUP(A:A,[1]TDSheet!$A:$AF,32,0)</f>
        <v>401.8</v>
      </c>
      <c r="AF14" s="15">
        <f>VLOOKUP(A:A,[1]TDSheet!$A:$AG,33,0)</f>
        <v>450</v>
      </c>
      <c r="AG14" s="15">
        <f>VLOOKUP(A:A,[1]TDSheet!$A:$W,23,0)</f>
        <v>455.2</v>
      </c>
      <c r="AH14" s="15">
        <f>VLOOKUP(A:A,[3]TDSheet!$A:$B,2,0)</f>
        <v>564</v>
      </c>
      <c r="AI14" s="15" t="str">
        <f>VLOOKUP(A:A,[1]TDSheet!$A:$AI,35,0)</f>
        <v>май яб</v>
      </c>
      <c r="AJ14" s="15">
        <f t="shared" si="6"/>
        <v>1900</v>
      </c>
      <c r="AK14" s="15">
        <f t="shared" si="7"/>
        <v>855</v>
      </c>
      <c r="AL14" s="15"/>
      <c r="AM14" s="15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2511</v>
      </c>
      <c r="D15" s="8">
        <v>6100</v>
      </c>
      <c r="E15" s="8">
        <v>5911</v>
      </c>
      <c r="F15" s="8">
        <v>2608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5">
        <f>VLOOKUP(A:A,[2]TDSheet!$A:$F,6,0)</f>
        <v>5913</v>
      </c>
      <c r="K15" s="15">
        <f t="shared" si="2"/>
        <v>-2</v>
      </c>
      <c r="L15" s="15">
        <f>VLOOKUP(A:A,[1]TDSheet!$A:$V,22,0)</f>
        <v>1000</v>
      </c>
      <c r="M15" s="15"/>
      <c r="N15" s="15"/>
      <c r="O15" s="15"/>
      <c r="P15" s="15"/>
      <c r="Q15" s="15"/>
      <c r="R15" s="15"/>
      <c r="S15" s="15"/>
      <c r="T15" s="15">
        <v>1038</v>
      </c>
      <c r="U15" s="15"/>
      <c r="V15" s="15"/>
      <c r="W15" s="15">
        <f t="shared" si="3"/>
        <v>1027.4000000000001</v>
      </c>
      <c r="X15" s="17">
        <v>800</v>
      </c>
      <c r="Y15" s="18">
        <f t="shared" si="4"/>
        <v>4.2904418921549539</v>
      </c>
      <c r="Z15" s="15">
        <f t="shared" si="5"/>
        <v>2.5384465641424954</v>
      </c>
      <c r="AA15" s="15"/>
      <c r="AB15" s="15"/>
      <c r="AC15" s="15">
        <f>VLOOKUP(A:A,[1]TDSheet!$A:$AC,29,0)</f>
        <v>144</v>
      </c>
      <c r="AD15" s="15">
        <f>VLOOKUP(A:A,[4]TDSheet!$A:$D,4,0)</f>
        <v>630</v>
      </c>
      <c r="AE15" s="15">
        <f>VLOOKUP(A:A,[1]TDSheet!$A:$AF,32,0)</f>
        <v>877.8</v>
      </c>
      <c r="AF15" s="15">
        <f>VLOOKUP(A:A,[1]TDSheet!$A:$AG,33,0)</f>
        <v>1010.2</v>
      </c>
      <c r="AG15" s="15">
        <f>VLOOKUP(A:A,[1]TDSheet!$A:$W,23,0)</f>
        <v>1070.8</v>
      </c>
      <c r="AH15" s="15">
        <f>VLOOKUP(A:A,[3]TDSheet!$A:$B,2,0)</f>
        <v>883</v>
      </c>
      <c r="AI15" s="15" t="str">
        <f>VLOOKUP(A:A,[1]TDSheet!$A:$AI,35,0)</f>
        <v>оконч</v>
      </c>
      <c r="AJ15" s="15">
        <f t="shared" si="6"/>
        <v>1838</v>
      </c>
      <c r="AK15" s="15">
        <f t="shared" si="7"/>
        <v>827.1</v>
      </c>
      <c r="AL15" s="15"/>
      <c r="AM15" s="15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147</v>
      </c>
      <c r="D16" s="8">
        <v>257</v>
      </c>
      <c r="E16" s="8">
        <v>255</v>
      </c>
      <c r="F16" s="8">
        <v>143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5">
        <f>VLOOKUP(A:A,[2]TDSheet!$A:$F,6,0)</f>
        <v>260</v>
      </c>
      <c r="K16" s="15">
        <f t="shared" si="2"/>
        <v>-5</v>
      </c>
      <c r="L16" s="15">
        <f>VLOOKUP(A:A,[1]TDSheet!$A:$V,22,0)</f>
        <v>70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>
        <f t="shared" si="3"/>
        <v>41.4</v>
      </c>
      <c r="X16" s="17">
        <v>30</v>
      </c>
      <c r="Y16" s="18">
        <f t="shared" si="4"/>
        <v>5.8695652173913047</v>
      </c>
      <c r="Z16" s="15">
        <f t="shared" si="5"/>
        <v>3.454106280193237</v>
      </c>
      <c r="AA16" s="15"/>
      <c r="AB16" s="15"/>
      <c r="AC16" s="15">
        <f>VLOOKUP(A:A,[1]TDSheet!$A:$AC,29,0)</f>
        <v>48</v>
      </c>
      <c r="AD16" s="15">
        <v>0</v>
      </c>
      <c r="AE16" s="15">
        <f>VLOOKUP(A:A,[1]TDSheet!$A:$AF,32,0)</f>
        <v>37.200000000000003</v>
      </c>
      <c r="AF16" s="15">
        <f>VLOOKUP(A:A,[1]TDSheet!$A:$AG,33,0)</f>
        <v>36.200000000000003</v>
      </c>
      <c r="AG16" s="15">
        <f>VLOOKUP(A:A,[1]TDSheet!$A:$W,23,0)</f>
        <v>41.2</v>
      </c>
      <c r="AH16" s="15">
        <f>VLOOKUP(A:A,[3]TDSheet!$A:$B,2,0)</f>
        <v>46</v>
      </c>
      <c r="AI16" s="15" t="e">
        <f>VLOOKUP(A:A,[1]TDSheet!$A:$AI,35,0)</f>
        <v>#N/A</v>
      </c>
      <c r="AJ16" s="15">
        <f t="shared" si="6"/>
        <v>30</v>
      </c>
      <c r="AK16" s="15">
        <f t="shared" si="7"/>
        <v>15</v>
      </c>
      <c r="AL16" s="15"/>
      <c r="AM16" s="15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74</v>
      </c>
      <c r="D17" s="8">
        <v>55</v>
      </c>
      <c r="E17" s="8">
        <v>68</v>
      </c>
      <c r="F17" s="8">
        <v>58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5">
        <f>VLOOKUP(A:A,[2]TDSheet!$A:$F,6,0)</f>
        <v>110</v>
      </c>
      <c r="K17" s="15">
        <f t="shared" si="2"/>
        <v>-42</v>
      </c>
      <c r="L17" s="15">
        <f>VLOOKUP(A:A,[1]TDSheet!$A:$V,22,0)</f>
        <v>20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>
        <f t="shared" si="3"/>
        <v>13.6</v>
      </c>
      <c r="X17" s="17"/>
      <c r="Y17" s="18">
        <f t="shared" si="4"/>
        <v>5.7352941176470589</v>
      </c>
      <c r="Z17" s="15">
        <f t="shared" si="5"/>
        <v>4.2647058823529411</v>
      </c>
      <c r="AA17" s="15"/>
      <c r="AB17" s="15"/>
      <c r="AC17" s="15">
        <f>VLOOKUP(A:A,[1]TDSheet!$A:$AC,29,0)</f>
        <v>0</v>
      </c>
      <c r="AD17" s="15">
        <v>0</v>
      </c>
      <c r="AE17" s="15">
        <f>VLOOKUP(A:A,[1]TDSheet!$A:$AF,32,0)</f>
        <v>14.8</v>
      </c>
      <c r="AF17" s="15">
        <f>VLOOKUP(A:A,[1]TDSheet!$A:$AG,33,0)</f>
        <v>10.199999999999999</v>
      </c>
      <c r="AG17" s="15">
        <f>VLOOKUP(A:A,[1]TDSheet!$A:$W,23,0)</f>
        <v>13.8</v>
      </c>
      <c r="AH17" s="15">
        <f>VLOOKUP(A:A,[3]TDSheet!$A:$B,2,0)</f>
        <v>16</v>
      </c>
      <c r="AI17" s="15">
        <f>VLOOKUP(A:A,[1]TDSheet!$A:$AI,35,0)</f>
        <v>0</v>
      </c>
      <c r="AJ17" s="15">
        <f t="shared" si="6"/>
        <v>0</v>
      </c>
      <c r="AK17" s="15">
        <f t="shared" si="7"/>
        <v>0</v>
      </c>
      <c r="AL17" s="15"/>
      <c r="AM17" s="15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181</v>
      </c>
      <c r="D18" s="8">
        <v>441</v>
      </c>
      <c r="E18" s="8">
        <v>219</v>
      </c>
      <c r="F18" s="8">
        <v>398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5">
        <f>VLOOKUP(A:A,[2]TDSheet!$A:$F,6,0)</f>
        <v>252</v>
      </c>
      <c r="K18" s="15">
        <f t="shared" si="2"/>
        <v>-33</v>
      </c>
      <c r="L18" s="15">
        <f>VLOOKUP(A:A,[1]TDSheet!$A:$V,22,0)</f>
        <v>0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>
        <f t="shared" si="3"/>
        <v>40.799999999999997</v>
      </c>
      <c r="X18" s="17"/>
      <c r="Y18" s="18">
        <f t="shared" si="4"/>
        <v>9.7549019607843146</v>
      </c>
      <c r="Z18" s="15">
        <f t="shared" si="5"/>
        <v>9.7549019607843146</v>
      </c>
      <c r="AA18" s="15"/>
      <c r="AB18" s="15"/>
      <c r="AC18" s="15">
        <f>VLOOKUP(A:A,[1]TDSheet!$A:$AC,29,0)</f>
        <v>15</v>
      </c>
      <c r="AD18" s="15">
        <v>0</v>
      </c>
      <c r="AE18" s="15">
        <f>VLOOKUP(A:A,[1]TDSheet!$A:$AF,32,0)</f>
        <v>29</v>
      </c>
      <c r="AF18" s="15">
        <f>VLOOKUP(A:A,[1]TDSheet!$A:$AG,33,0)</f>
        <v>34.6</v>
      </c>
      <c r="AG18" s="15">
        <f>VLOOKUP(A:A,[1]TDSheet!$A:$W,23,0)</f>
        <v>34.799999999999997</v>
      </c>
      <c r="AH18" s="15">
        <f>VLOOKUP(A:A,[3]TDSheet!$A:$B,2,0)</f>
        <v>42</v>
      </c>
      <c r="AI18" s="15" t="e">
        <f>VLOOKUP(A:A,[1]TDSheet!$A:$AI,35,0)</f>
        <v>#N/A</v>
      </c>
      <c r="AJ18" s="15">
        <f t="shared" si="6"/>
        <v>0</v>
      </c>
      <c r="AK18" s="15">
        <f t="shared" si="7"/>
        <v>0</v>
      </c>
      <c r="AL18" s="15"/>
      <c r="AM18" s="15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86</v>
      </c>
      <c r="D19" s="8">
        <v>105</v>
      </c>
      <c r="E19" s="8">
        <v>162</v>
      </c>
      <c r="F19" s="8">
        <v>26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5">
        <f>VLOOKUP(A:A,[2]TDSheet!$A:$F,6,0)</f>
        <v>197</v>
      </c>
      <c r="K19" s="15">
        <f t="shared" si="2"/>
        <v>-35</v>
      </c>
      <c r="L19" s="15">
        <f>VLOOKUP(A:A,[1]TDSheet!$A:$V,22,0)</f>
        <v>90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>
        <f t="shared" si="3"/>
        <v>32.4</v>
      </c>
      <c r="X19" s="17">
        <v>50</v>
      </c>
      <c r="Y19" s="18">
        <f t="shared" si="4"/>
        <v>5.1234567901234573</v>
      </c>
      <c r="Z19" s="15">
        <f t="shared" si="5"/>
        <v>0.80246913580246915</v>
      </c>
      <c r="AA19" s="15"/>
      <c r="AB19" s="15"/>
      <c r="AC19" s="15">
        <f>VLOOKUP(A:A,[1]TDSheet!$A:$AC,29,0)</f>
        <v>0</v>
      </c>
      <c r="AD19" s="15">
        <v>0</v>
      </c>
      <c r="AE19" s="15">
        <f>VLOOKUP(A:A,[1]TDSheet!$A:$AF,32,0)</f>
        <v>14.8</v>
      </c>
      <c r="AF19" s="15">
        <f>VLOOKUP(A:A,[1]TDSheet!$A:$AG,33,0)</f>
        <v>22.4</v>
      </c>
      <c r="AG19" s="15">
        <f>VLOOKUP(A:A,[1]TDSheet!$A:$W,23,0)</f>
        <v>25.8</v>
      </c>
      <c r="AH19" s="15">
        <f>VLOOKUP(A:A,[3]TDSheet!$A:$B,2,0)</f>
        <v>36</v>
      </c>
      <c r="AI19" s="15">
        <f>VLOOKUP(A:A,[1]TDSheet!$A:$AI,35,0)</f>
        <v>0</v>
      </c>
      <c r="AJ19" s="15">
        <f t="shared" si="6"/>
        <v>50</v>
      </c>
      <c r="AK19" s="15">
        <f t="shared" si="7"/>
        <v>22.5</v>
      </c>
      <c r="AL19" s="15"/>
      <c r="AM19" s="15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725</v>
      </c>
      <c r="D20" s="8">
        <v>1328</v>
      </c>
      <c r="E20" s="8">
        <v>270</v>
      </c>
      <c r="F20" s="8">
        <v>595</v>
      </c>
      <c r="G20" s="14" t="s">
        <v>141</v>
      </c>
      <c r="H20" s="1">
        <f>VLOOKUP(A:A,[1]TDSheet!$A:$H,8,0)</f>
        <v>0.5</v>
      </c>
      <c r="I20" s="1">
        <f>VLOOKUP(A:A,[1]TDSheet!$A:$I,9,0)</f>
        <v>60</v>
      </c>
      <c r="J20" s="15">
        <f>VLOOKUP(A:A,[2]TDSheet!$A:$F,6,0)</f>
        <v>280</v>
      </c>
      <c r="K20" s="15">
        <f t="shared" si="2"/>
        <v>-10</v>
      </c>
      <c r="L20" s="15">
        <f>VLOOKUP(A:A,[1]TDSheet!$A:$V,22,0)</f>
        <v>190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>
        <f t="shared" si="3"/>
        <v>44</v>
      </c>
      <c r="X20" s="17"/>
      <c r="Y20" s="18">
        <f t="shared" si="4"/>
        <v>17.84090909090909</v>
      </c>
      <c r="Z20" s="15">
        <f t="shared" si="5"/>
        <v>13.522727272727273</v>
      </c>
      <c r="AA20" s="15"/>
      <c r="AB20" s="15"/>
      <c r="AC20" s="15">
        <f>VLOOKUP(A:A,[1]TDSheet!$A:$AC,29,0)</f>
        <v>50</v>
      </c>
      <c r="AD20" s="15">
        <v>0</v>
      </c>
      <c r="AE20" s="15">
        <f>VLOOKUP(A:A,[1]TDSheet!$A:$AF,32,0)</f>
        <v>131.6</v>
      </c>
      <c r="AF20" s="15">
        <f>VLOOKUP(A:A,[1]TDSheet!$A:$AG,33,0)</f>
        <v>140.80000000000001</v>
      </c>
      <c r="AG20" s="15">
        <f>VLOOKUP(A:A,[1]TDSheet!$A:$W,23,0)</f>
        <v>146</v>
      </c>
      <c r="AH20" s="15">
        <f>VLOOKUP(A:A,[3]TDSheet!$A:$B,2,0)</f>
        <v>34</v>
      </c>
      <c r="AI20" s="20" t="s">
        <v>149</v>
      </c>
      <c r="AJ20" s="15">
        <f t="shared" si="6"/>
        <v>0</v>
      </c>
      <c r="AK20" s="15">
        <f t="shared" si="7"/>
        <v>0</v>
      </c>
      <c r="AL20" s="15"/>
      <c r="AM20" s="15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164</v>
      </c>
      <c r="D21" s="8">
        <v>278</v>
      </c>
      <c r="E21" s="8">
        <v>300</v>
      </c>
      <c r="F21" s="8">
        <v>138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5">
        <f>VLOOKUP(A:A,[2]TDSheet!$A:$F,6,0)</f>
        <v>316</v>
      </c>
      <c r="K21" s="15">
        <f t="shared" si="2"/>
        <v>-16</v>
      </c>
      <c r="L21" s="15">
        <f>VLOOKUP(A:A,[1]TDSheet!$A:$V,22,0)</f>
        <v>110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>
        <f t="shared" si="3"/>
        <v>57.6</v>
      </c>
      <c r="X21" s="17">
        <v>70</v>
      </c>
      <c r="Y21" s="18">
        <f t="shared" si="4"/>
        <v>5.520833333333333</v>
      </c>
      <c r="Z21" s="15">
        <f t="shared" si="5"/>
        <v>2.3958333333333335</v>
      </c>
      <c r="AA21" s="15"/>
      <c r="AB21" s="15"/>
      <c r="AC21" s="15">
        <f>VLOOKUP(A:A,[1]TDSheet!$A:$AC,29,0)</f>
        <v>12</v>
      </c>
      <c r="AD21" s="15">
        <v>0</v>
      </c>
      <c r="AE21" s="15">
        <f>VLOOKUP(A:A,[1]TDSheet!$A:$AF,32,0)</f>
        <v>46.2</v>
      </c>
      <c r="AF21" s="15">
        <f>VLOOKUP(A:A,[1]TDSheet!$A:$AG,33,0)</f>
        <v>50.6</v>
      </c>
      <c r="AG21" s="15">
        <f>VLOOKUP(A:A,[1]TDSheet!$A:$W,23,0)</f>
        <v>55.2</v>
      </c>
      <c r="AH21" s="15">
        <f>VLOOKUP(A:A,[3]TDSheet!$A:$B,2,0)</f>
        <v>68</v>
      </c>
      <c r="AI21" s="15">
        <f>VLOOKUP(A:A,[1]TDSheet!$A:$AI,35,0)</f>
        <v>0</v>
      </c>
      <c r="AJ21" s="15">
        <f t="shared" si="6"/>
        <v>70</v>
      </c>
      <c r="AK21" s="15">
        <f t="shared" si="7"/>
        <v>21</v>
      </c>
      <c r="AL21" s="15"/>
      <c r="AM21" s="15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59</v>
      </c>
      <c r="D22" s="8">
        <v>125</v>
      </c>
      <c r="E22" s="8">
        <v>86</v>
      </c>
      <c r="F22" s="8">
        <v>84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5">
        <f>VLOOKUP(A:A,[2]TDSheet!$A:$F,6,0)</f>
        <v>113</v>
      </c>
      <c r="K22" s="15">
        <f t="shared" si="2"/>
        <v>-27</v>
      </c>
      <c r="L22" s="15">
        <f>VLOOKUP(A:A,[1]TDSheet!$A:$V,22,0)</f>
        <v>0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>
        <f t="shared" si="3"/>
        <v>15.2</v>
      </c>
      <c r="X22" s="17"/>
      <c r="Y22" s="18">
        <f t="shared" si="4"/>
        <v>5.5263157894736841</v>
      </c>
      <c r="Z22" s="15">
        <f t="shared" si="5"/>
        <v>5.5263157894736841</v>
      </c>
      <c r="AA22" s="15"/>
      <c r="AB22" s="15"/>
      <c r="AC22" s="15">
        <f>VLOOKUP(A:A,[1]TDSheet!$A:$AC,29,0)</f>
        <v>10</v>
      </c>
      <c r="AD22" s="15">
        <v>0</v>
      </c>
      <c r="AE22" s="15">
        <f>VLOOKUP(A:A,[1]TDSheet!$A:$AF,32,0)</f>
        <v>15.2</v>
      </c>
      <c r="AF22" s="15">
        <f>VLOOKUP(A:A,[1]TDSheet!$A:$AG,33,0)</f>
        <v>16.600000000000001</v>
      </c>
      <c r="AG22" s="15">
        <f>VLOOKUP(A:A,[1]TDSheet!$A:$W,23,0)</f>
        <v>12.4</v>
      </c>
      <c r="AH22" s="15">
        <f>VLOOKUP(A:A,[3]TDSheet!$A:$B,2,0)</f>
        <v>14</v>
      </c>
      <c r="AI22" s="15" t="str">
        <f>VLOOKUP(A:A,[1]TDSheet!$A:$AI,35,0)</f>
        <v>увел</v>
      </c>
      <c r="AJ22" s="15">
        <f t="shared" si="6"/>
        <v>0</v>
      </c>
      <c r="AK22" s="15">
        <f t="shared" si="7"/>
        <v>0</v>
      </c>
      <c r="AL22" s="15"/>
      <c r="AM22" s="15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928</v>
      </c>
      <c r="D23" s="8">
        <v>2577</v>
      </c>
      <c r="E23" s="8">
        <v>1288</v>
      </c>
      <c r="F23" s="8">
        <v>2193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5">
        <f>VLOOKUP(A:A,[2]TDSheet!$A:$F,6,0)</f>
        <v>1307</v>
      </c>
      <c r="K23" s="15">
        <f t="shared" si="2"/>
        <v>-19</v>
      </c>
      <c r="L23" s="15">
        <f>VLOOKUP(A:A,[1]TDSheet!$A:$V,22,0)</f>
        <v>0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>
        <f t="shared" si="3"/>
        <v>251.6</v>
      </c>
      <c r="X23" s="17"/>
      <c r="Y23" s="18">
        <f t="shared" si="4"/>
        <v>8.7162162162162158</v>
      </c>
      <c r="Z23" s="15">
        <f t="shared" si="5"/>
        <v>8.7162162162162158</v>
      </c>
      <c r="AA23" s="15"/>
      <c r="AB23" s="15"/>
      <c r="AC23" s="15">
        <f>VLOOKUP(A:A,[1]TDSheet!$A:$AC,29,0)</f>
        <v>30</v>
      </c>
      <c r="AD23" s="15">
        <v>0</v>
      </c>
      <c r="AE23" s="15">
        <f>VLOOKUP(A:A,[1]TDSheet!$A:$AF,32,0)</f>
        <v>187.4</v>
      </c>
      <c r="AF23" s="15">
        <f>VLOOKUP(A:A,[1]TDSheet!$A:$AG,33,0)</f>
        <v>224.6</v>
      </c>
      <c r="AG23" s="15">
        <f>VLOOKUP(A:A,[1]TDSheet!$A:$W,23,0)</f>
        <v>213</v>
      </c>
      <c r="AH23" s="15">
        <f>VLOOKUP(A:A,[3]TDSheet!$A:$B,2,0)</f>
        <v>284</v>
      </c>
      <c r="AI23" s="15">
        <f>VLOOKUP(A:A,[1]TDSheet!$A:$AI,35,0)</f>
        <v>0</v>
      </c>
      <c r="AJ23" s="15">
        <f t="shared" si="6"/>
        <v>0</v>
      </c>
      <c r="AK23" s="15">
        <f t="shared" si="7"/>
        <v>0</v>
      </c>
      <c r="AL23" s="15"/>
      <c r="AM23" s="15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228</v>
      </c>
      <c r="D24" s="8">
        <v>263</v>
      </c>
      <c r="E24" s="8">
        <v>245</v>
      </c>
      <c r="F24" s="8">
        <v>236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5">
        <f>VLOOKUP(A:A,[2]TDSheet!$A:$F,6,0)</f>
        <v>266</v>
      </c>
      <c r="K24" s="15">
        <f t="shared" si="2"/>
        <v>-21</v>
      </c>
      <c r="L24" s="15">
        <f>VLOOKUP(A:A,[1]TDSheet!$A:$V,22,0)</f>
        <v>90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>
        <f t="shared" si="3"/>
        <v>44.2</v>
      </c>
      <c r="X24" s="17"/>
      <c r="Y24" s="18">
        <f t="shared" si="4"/>
        <v>7.3755656108597281</v>
      </c>
      <c r="Z24" s="15">
        <f t="shared" si="5"/>
        <v>5.3393665158371038</v>
      </c>
      <c r="AA24" s="15"/>
      <c r="AB24" s="15"/>
      <c r="AC24" s="15">
        <f>VLOOKUP(A:A,[1]TDSheet!$A:$AC,29,0)</f>
        <v>24</v>
      </c>
      <c r="AD24" s="15">
        <v>0</v>
      </c>
      <c r="AE24" s="15">
        <f>VLOOKUP(A:A,[1]TDSheet!$A:$AF,32,0)</f>
        <v>44.4</v>
      </c>
      <c r="AF24" s="15">
        <f>VLOOKUP(A:A,[1]TDSheet!$A:$AG,33,0)</f>
        <v>51.6</v>
      </c>
      <c r="AG24" s="15">
        <f>VLOOKUP(A:A,[1]TDSheet!$A:$W,23,0)</f>
        <v>52.4</v>
      </c>
      <c r="AH24" s="15">
        <f>VLOOKUP(A:A,[3]TDSheet!$A:$B,2,0)</f>
        <v>23</v>
      </c>
      <c r="AI24" s="15" t="e">
        <f>VLOOKUP(A:A,[1]TDSheet!$A:$AI,35,0)</f>
        <v>#N/A</v>
      </c>
      <c r="AJ24" s="15">
        <f t="shared" si="6"/>
        <v>0</v>
      </c>
      <c r="AK24" s="15">
        <f t="shared" si="7"/>
        <v>0</v>
      </c>
      <c r="AL24" s="15"/>
      <c r="AM24" s="15"/>
    </row>
    <row r="25" spans="1:39" s="1" customFormat="1" ht="21.95" customHeight="1" outlineLevel="1" x14ac:dyDescent="0.2">
      <c r="A25" s="7" t="s">
        <v>28</v>
      </c>
      <c r="B25" s="7" t="s">
        <v>14</v>
      </c>
      <c r="C25" s="8">
        <v>771</v>
      </c>
      <c r="D25" s="8">
        <v>854</v>
      </c>
      <c r="E25" s="8">
        <v>1083</v>
      </c>
      <c r="F25" s="8">
        <v>511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5">
        <f>VLOOKUP(A:A,[2]TDSheet!$A:$F,6,0)</f>
        <v>1095</v>
      </c>
      <c r="K25" s="15">
        <f t="shared" si="2"/>
        <v>-12</v>
      </c>
      <c r="L25" s="15">
        <f>VLOOKUP(A:A,[1]TDSheet!$A:$V,22,0)</f>
        <v>450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>
        <f t="shared" si="3"/>
        <v>205.8</v>
      </c>
      <c r="X25" s="17">
        <v>200</v>
      </c>
      <c r="Y25" s="18">
        <f t="shared" si="4"/>
        <v>5.6413994169096204</v>
      </c>
      <c r="Z25" s="15">
        <f t="shared" si="5"/>
        <v>2.4829931972789114</v>
      </c>
      <c r="AA25" s="15"/>
      <c r="AB25" s="15"/>
      <c r="AC25" s="15">
        <f>VLOOKUP(A:A,[1]TDSheet!$A:$AC,29,0)</f>
        <v>54</v>
      </c>
      <c r="AD25" s="15">
        <v>0</v>
      </c>
      <c r="AE25" s="15">
        <f>VLOOKUP(A:A,[1]TDSheet!$A:$AF,32,0)</f>
        <v>210.8</v>
      </c>
      <c r="AF25" s="15">
        <f>VLOOKUP(A:A,[1]TDSheet!$A:$AG,33,0)</f>
        <v>187.6</v>
      </c>
      <c r="AG25" s="15">
        <f>VLOOKUP(A:A,[1]TDSheet!$A:$W,23,0)</f>
        <v>196.4</v>
      </c>
      <c r="AH25" s="15">
        <f>VLOOKUP(A:A,[3]TDSheet!$A:$B,2,0)</f>
        <v>209</v>
      </c>
      <c r="AI25" s="15" t="str">
        <f>VLOOKUP(A:A,[1]TDSheet!$A:$AI,35,0)</f>
        <v>продмай</v>
      </c>
      <c r="AJ25" s="15">
        <f t="shared" si="6"/>
        <v>200</v>
      </c>
      <c r="AK25" s="15">
        <f t="shared" si="7"/>
        <v>70</v>
      </c>
      <c r="AL25" s="15"/>
      <c r="AM25" s="15"/>
    </row>
    <row r="26" spans="1:39" s="1" customFormat="1" ht="21.95" customHeight="1" outlineLevel="1" x14ac:dyDescent="0.2">
      <c r="A26" s="7" t="s">
        <v>29</v>
      </c>
      <c r="B26" s="7" t="s">
        <v>14</v>
      </c>
      <c r="C26" s="8">
        <v>118</v>
      </c>
      <c r="D26" s="8">
        <v>458</v>
      </c>
      <c r="E26" s="8">
        <v>304</v>
      </c>
      <c r="F26" s="8">
        <v>246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5">
        <f>VLOOKUP(A:A,[2]TDSheet!$A:$F,6,0)</f>
        <v>354</v>
      </c>
      <c r="K26" s="15">
        <f t="shared" si="2"/>
        <v>-50</v>
      </c>
      <c r="L26" s="15">
        <f>VLOOKUP(A:A,[1]TDSheet!$A:$V,22,0)</f>
        <v>0</v>
      </c>
      <c r="M26" s="15"/>
      <c r="N26" s="15"/>
      <c r="O26" s="15"/>
      <c r="P26" s="15"/>
      <c r="Q26" s="15"/>
      <c r="R26" s="15"/>
      <c r="S26" s="15"/>
      <c r="T26" s="15">
        <v>276</v>
      </c>
      <c r="U26" s="15"/>
      <c r="V26" s="15"/>
      <c r="W26" s="15">
        <f t="shared" si="3"/>
        <v>28.4</v>
      </c>
      <c r="X26" s="17"/>
      <c r="Y26" s="18">
        <f t="shared" si="4"/>
        <v>8.6619718309859159</v>
      </c>
      <c r="Z26" s="15">
        <f t="shared" si="5"/>
        <v>8.6619718309859159</v>
      </c>
      <c r="AA26" s="15"/>
      <c r="AB26" s="15"/>
      <c r="AC26" s="15">
        <f>VLOOKUP(A:A,[1]TDSheet!$A:$AC,29,0)</f>
        <v>18</v>
      </c>
      <c r="AD26" s="15">
        <f>VLOOKUP(A:A,[4]TDSheet!$A:$D,4,0)</f>
        <v>144</v>
      </c>
      <c r="AE26" s="15">
        <f>VLOOKUP(A:A,[1]TDSheet!$A:$AF,32,0)</f>
        <v>40.799999999999997</v>
      </c>
      <c r="AF26" s="15">
        <f>VLOOKUP(A:A,[1]TDSheet!$A:$AG,33,0)</f>
        <v>33.200000000000003</v>
      </c>
      <c r="AG26" s="15">
        <f>VLOOKUP(A:A,[1]TDSheet!$A:$W,23,0)</f>
        <v>39.200000000000003</v>
      </c>
      <c r="AH26" s="15">
        <f>VLOOKUP(A:A,[3]TDSheet!$A:$B,2,0)</f>
        <v>37</v>
      </c>
      <c r="AI26" s="15">
        <f>VLOOKUP(A:A,[1]TDSheet!$A:$AI,35,0)</f>
        <v>0</v>
      </c>
      <c r="AJ26" s="15">
        <f t="shared" si="6"/>
        <v>276</v>
      </c>
      <c r="AK26" s="15">
        <f t="shared" si="7"/>
        <v>96.6</v>
      </c>
      <c r="AL26" s="15"/>
      <c r="AM26" s="15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204</v>
      </c>
      <c r="D27" s="8">
        <v>495</v>
      </c>
      <c r="E27" s="8">
        <v>481</v>
      </c>
      <c r="F27" s="8">
        <v>208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5">
        <f>VLOOKUP(A:A,[2]TDSheet!$A:$F,6,0)</f>
        <v>484</v>
      </c>
      <c r="K27" s="15">
        <f t="shared" si="2"/>
        <v>-3</v>
      </c>
      <c r="L27" s="15">
        <f>VLOOKUP(A:A,[1]TDSheet!$A:$V,22,0)</f>
        <v>60</v>
      </c>
      <c r="M27" s="15"/>
      <c r="N27" s="15"/>
      <c r="O27" s="15"/>
      <c r="P27" s="15"/>
      <c r="Q27" s="15"/>
      <c r="R27" s="15"/>
      <c r="S27" s="15"/>
      <c r="T27" s="15">
        <v>24</v>
      </c>
      <c r="U27" s="15"/>
      <c r="V27" s="15"/>
      <c r="W27" s="15">
        <f t="shared" si="3"/>
        <v>81.8</v>
      </c>
      <c r="X27" s="17">
        <v>120</v>
      </c>
      <c r="Y27" s="18">
        <f t="shared" si="4"/>
        <v>4.7432762836185818</v>
      </c>
      <c r="Z27" s="15">
        <f t="shared" si="5"/>
        <v>2.5427872860635699</v>
      </c>
      <c r="AA27" s="15"/>
      <c r="AB27" s="15"/>
      <c r="AC27" s="15">
        <f>VLOOKUP(A:A,[1]TDSheet!$A:$AC,29,0)</f>
        <v>30</v>
      </c>
      <c r="AD27" s="15">
        <f>VLOOKUP(A:A,[4]TDSheet!$A:$D,4,0)</f>
        <v>42</v>
      </c>
      <c r="AE27" s="15">
        <f>VLOOKUP(A:A,[1]TDSheet!$A:$AF,32,0)</f>
        <v>56.8</v>
      </c>
      <c r="AF27" s="15">
        <f>VLOOKUP(A:A,[1]TDSheet!$A:$AG,33,0)</f>
        <v>89.6</v>
      </c>
      <c r="AG27" s="15">
        <f>VLOOKUP(A:A,[1]TDSheet!$A:$W,23,0)</f>
        <v>65.400000000000006</v>
      </c>
      <c r="AH27" s="15">
        <f>VLOOKUP(A:A,[3]TDSheet!$A:$B,2,0)</f>
        <v>80</v>
      </c>
      <c r="AI27" s="15">
        <f>VLOOKUP(A:A,[1]TDSheet!$A:$AI,35,0)</f>
        <v>0</v>
      </c>
      <c r="AJ27" s="15">
        <f t="shared" si="6"/>
        <v>144</v>
      </c>
      <c r="AK27" s="15">
        <f t="shared" si="7"/>
        <v>50.4</v>
      </c>
      <c r="AL27" s="15"/>
      <c r="AM27" s="15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585</v>
      </c>
      <c r="D28" s="8">
        <v>1035</v>
      </c>
      <c r="E28" s="8">
        <v>930</v>
      </c>
      <c r="F28" s="8">
        <v>660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5">
        <f>VLOOKUP(A:A,[2]TDSheet!$A:$F,6,0)</f>
        <v>946</v>
      </c>
      <c r="K28" s="15">
        <f t="shared" si="2"/>
        <v>-16</v>
      </c>
      <c r="L28" s="15">
        <f>VLOOKUP(A:A,[1]TDSheet!$A:$V,22,0)</f>
        <v>0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>
        <f t="shared" si="3"/>
        <v>172.8</v>
      </c>
      <c r="X28" s="17">
        <v>250</v>
      </c>
      <c r="Y28" s="18">
        <f t="shared" si="4"/>
        <v>5.2662037037037033</v>
      </c>
      <c r="Z28" s="15">
        <f t="shared" si="5"/>
        <v>3.8194444444444442</v>
      </c>
      <c r="AA28" s="15"/>
      <c r="AB28" s="15"/>
      <c r="AC28" s="15">
        <f>VLOOKUP(A:A,[1]TDSheet!$A:$AC,29,0)</f>
        <v>66</v>
      </c>
      <c r="AD28" s="15">
        <v>0</v>
      </c>
      <c r="AE28" s="15">
        <f>VLOOKUP(A:A,[1]TDSheet!$A:$AF,32,0)</f>
        <v>181</v>
      </c>
      <c r="AF28" s="15">
        <f>VLOOKUP(A:A,[1]TDSheet!$A:$AG,33,0)</f>
        <v>180.6</v>
      </c>
      <c r="AG28" s="15">
        <f>VLOOKUP(A:A,[1]TDSheet!$A:$W,23,0)</f>
        <v>168.4</v>
      </c>
      <c r="AH28" s="15">
        <f>VLOOKUP(A:A,[3]TDSheet!$A:$B,2,0)</f>
        <v>237</v>
      </c>
      <c r="AI28" s="15" t="str">
        <f>VLOOKUP(A:A,[1]TDSheet!$A:$AI,35,0)</f>
        <v>оконч</v>
      </c>
      <c r="AJ28" s="15">
        <f t="shared" si="6"/>
        <v>250</v>
      </c>
      <c r="AK28" s="15">
        <f t="shared" si="7"/>
        <v>87.5</v>
      </c>
      <c r="AL28" s="15"/>
      <c r="AM28" s="15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374.01499999999999</v>
      </c>
      <c r="D29" s="8">
        <v>434.05</v>
      </c>
      <c r="E29" s="8">
        <v>548.89300000000003</v>
      </c>
      <c r="F29" s="8">
        <v>252.13200000000001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5">
        <f>VLOOKUP(A:A,[2]TDSheet!$A:$F,6,0)</f>
        <v>533.33000000000004</v>
      </c>
      <c r="K29" s="15">
        <f t="shared" si="2"/>
        <v>15.562999999999988</v>
      </c>
      <c r="L29" s="15">
        <f>VLOOKUP(A:A,[1]TDSheet!$A:$V,22,0)</f>
        <v>70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>
        <f t="shared" si="3"/>
        <v>93.3536</v>
      </c>
      <c r="X29" s="17">
        <v>120</v>
      </c>
      <c r="Y29" s="18">
        <f t="shared" si="4"/>
        <v>4.7361001611078741</v>
      </c>
      <c r="Z29" s="15">
        <f t="shared" si="5"/>
        <v>2.7008278202447471</v>
      </c>
      <c r="AA29" s="15"/>
      <c r="AB29" s="15"/>
      <c r="AC29" s="15">
        <f>VLOOKUP(A:A,[1]TDSheet!$A:$AC,29,0)</f>
        <v>82.125</v>
      </c>
      <c r="AD29" s="15">
        <v>0</v>
      </c>
      <c r="AE29" s="15">
        <f>VLOOKUP(A:A,[1]TDSheet!$A:$AF,32,0)</f>
        <v>88.3536</v>
      </c>
      <c r="AF29" s="15">
        <f>VLOOKUP(A:A,[1]TDSheet!$A:$AG,33,0)</f>
        <v>99.273600000000002</v>
      </c>
      <c r="AG29" s="15">
        <f>VLOOKUP(A:A,[1]TDSheet!$A:$W,23,0)</f>
        <v>77.793599999999998</v>
      </c>
      <c r="AH29" s="15">
        <f>VLOOKUP(A:A,[3]TDSheet!$A:$B,2,0)</f>
        <v>97.68</v>
      </c>
      <c r="AI29" s="15" t="e">
        <f>VLOOKUP(A:A,[1]TDSheet!$A:$AI,35,0)</f>
        <v>#N/A</v>
      </c>
      <c r="AJ29" s="15">
        <f t="shared" si="6"/>
        <v>120</v>
      </c>
      <c r="AK29" s="15">
        <f t="shared" si="7"/>
        <v>120</v>
      </c>
      <c r="AL29" s="15"/>
      <c r="AM29" s="15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4477.1930000000002</v>
      </c>
      <c r="D30" s="8">
        <v>10758.689</v>
      </c>
      <c r="E30" s="8">
        <v>7128.88</v>
      </c>
      <c r="F30" s="8">
        <v>4055.0909999999999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5">
        <f>VLOOKUP(A:A,[2]TDSheet!$A:$F,6,0)</f>
        <v>7233.076</v>
      </c>
      <c r="K30" s="15">
        <f t="shared" si="2"/>
        <v>-104.19599999999991</v>
      </c>
      <c r="L30" s="15">
        <f>VLOOKUP(A:A,[1]TDSheet!$A:$V,22,0)</f>
        <v>1000</v>
      </c>
      <c r="M30" s="15">
        <v>1000</v>
      </c>
      <c r="N30" s="15"/>
      <c r="O30" s="15"/>
      <c r="P30" s="15"/>
      <c r="Q30" s="15"/>
      <c r="R30" s="15"/>
      <c r="S30" s="15"/>
      <c r="T30" s="15"/>
      <c r="U30" s="15"/>
      <c r="V30" s="15"/>
      <c r="W30" s="15">
        <f t="shared" si="3"/>
        <v>1215.9860000000001</v>
      </c>
      <c r="X30" s="17">
        <v>800</v>
      </c>
      <c r="Y30" s="18">
        <f t="shared" si="4"/>
        <v>5.6374752669849819</v>
      </c>
      <c r="Z30" s="15">
        <f t="shared" si="5"/>
        <v>3.3348171771714474</v>
      </c>
      <c r="AA30" s="15"/>
      <c r="AB30" s="15"/>
      <c r="AC30" s="15">
        <f>VLOOKUP(A:A,[1]TDSheet!$A:$AC,29,0)</f>
        <v>1048.95</v>
      </c>
      <c r="AD30" s="15">
        <v>0</v>
      </c>
      <c r="AE30" s="15">
        <f>VLOOKUP(A:A,[1]TDSheet!$A:$AF,32,0)</f>
        <v>1106.5178000000001</v>
      </c>
      <c r="AF30" s="15">
        <f>VLOOKUP(A:A,[1]TDSheet!$A:$AG,33,0)</f>
        <v>1144.049</v>
      </c>
      <c r="AG30" s="15">
        <f>VLOOKUP(A:A,[1]TDSheet!$A:$W,23,0)</f>
        <v>1139.93</v>
      </c>
      <c r="AH30" s="15">
        <f>VLOOKUP(A:A,[3]TDSheet!$A:$B,2,0)</f>
        <v>1257.5999999999999</v>
      </c>
      <c r="AI30" s="15" t="str">
        <f>VLOOKUP(A:A,[1]TDSheet!$A:$AI,35,0)</f>
        <v>продмай</v>
      </c>
      <c r="AJ30" s="15">
        <f t="shared" si="6"/>
        <v>800</v>
      </c>
      <c r="AK30" s="15">
        <f t="shared" si="7"/>
        <v>800</v>
      </c>
      <c r="AL30" s="15"/>
      <c r="AM30" s="15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270.07499999999999</v>
      </c>
      <c r="D31" s="8">
        <v>373.16500000000002</v>
      </c>
      <c r="E31" s="8">
        <v>382.25599999999997</v>
      </c>
      <c r="F31" s="8">
        <v>251.249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5">
        <f>VLOOKUP(A:A,[2]TDSheet!$A:$F,6,0)</f>
        <v>371.71100000000001</v>
      </c>
      <c r="K31" s="15">
        <f t="shared" si="2"/>
        <v>10.544999999999959</v>
      </c>
      <c r="L31" s="15">
        <f>VLOOKUP(A:A,[1]TDSheet!$A:$V,22,0)</f>
        <v>40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>
        <f t="shared" si="3"/>
        <v>73.276199999999989</v>
      </c>
      <c r="X31" s="17">
        <v>120</v>
      </c>
      <c r="Y31" s="18">
        <f t="shared" si="4"/>
        <v>5.6123134114487394</v>
      </c>
      <c r="Z31" s="15">
        <f t="shared" si="5"/>
        <v>3.428794069561468</v>
      </c>
      <c r="AA31" s="15"/>
      <c r="AB31" s="15"/>
      <c r="AC31" s="15">
        <f>VLOOKUP(A:A,[1]TDSheet!$A:$AC,29,0)</f>
        <v>15.875</v>
      </c>
      <c r="AD31" s="15">
        <v>0</v>
      </c>
      <c r="AE31" s="15">
        <f>VLOOKUP(A:A,[1]TDSheet!$A:$AF,32,0)</f>
        <v>63.3414</v>
      </c>
      <c r="AF31" s="15">
        <f>VLOOKUP(A:A,[1]TDSheet!$A:$AG,33,0)</f>
        <v>80.495399999999989</v>
      </c>
      <c r="AG31" s="15">
        <f>VLOOKUP(A:A,[1]TDSheet!$A:$W,23,0)</f>
        <v>65.483199999999997</v>
      </c>
      <c r="AH31" s="15">
        <f>VLOOKUP(A:A,[3]TDSheet!$A:$B,2,0)</f>
        <v>114.16</v>
      </c>
      <c r="AI31" s="15">
        <f>VLOOKUP(A:A,[1]TDSheet!$A:$AI,35,0)</f>
        <v>0</v>
      </c>
      <c r="AJ31" s="15">
        <f t="shared" si="6"/>
        <v>120</v>
      </c>
      <c r="AK31" s="15">
        <f t="shared" si="7"/>
        <v>120</v>
      </c>
      <c r="AL31" s="15"/>
      <c r="AM31" s="15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572.47</v>
      </c>
      <c r="D32" s="8">
        <v>396.89400000000001</v>
      </c>
      <c r="E32" s="8">
        <v>704.83699999999999</v>
      </c>
      <c r="F32" s="8">
        <v>262.76299999999998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5">
        <f>VLOOKUP(A:A,[2]TDSheet!$A:$F,6,0)</f>
        <v>678.89200000000005</v>
      </c>
      <c r="K32" s="15">
        <f t="shared" si="2"/>
        <v>25.944999999999936</v>
      </c>
      <c r="L32" s="15">
        <f>VLOOKUP(A:A,[1]TDSheet!$A:$V,22,0)</f>
        <v>90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>
        <f t="shared" si="3"/>
        <v>129.36539999999999</v>
      </c>
      <c r="X32" s="17">
        <v>200</v>
      </c>
      <c r="Y32" s="18">
        <f t="shared" si="4"/>
        <v>4.2728813113861968</v>
      </c>
      <c r="Z32" s="15">
        <f t="shared" si="5"/>
        <v>2.0311690761208174</v>
      </c>
      <c r="AA32" s="15"/>
      <c r="AB32" s="15"/>
      <c r="AC32" s="15">
        <f>VLOOKUP(A:A,[1]TDSheet!$A:$AC,29,0)</f>
        <v>58.01</v>
      </c>
      <c r="AD32" s="15">
        <v>0</v>
      </c>
      <c r="AE32" s="15">
        <f>VLOOKUP(A:A,[1]TDSheet!$A:$AF,32,0)</f>
        <v>132.70859999999999</v>
      </c>
      <c r="AF32" s="15">
        <f>VLOOKUP(A:A,[1]TDSheet!$A:$AG,33,0)</f>
        <v>95.054800000000014</v>
      </c>
      <c r="AG32" s="15">
        <f>VLOOKUP(A:A,[1]TDSheet!$A:$W,23,0)</f>
        <v>98.866399999999999</v>
      </c>
      <c r="AH32" s="15">
        <f>VLOOKUP(A:A,[3]TDSheet!$A:$B,2,0)</f>
        <v>159.29499999999999</v>
      </c>
      <c r="AI32" s="15">
        <f>VLOOKUP(A:A,[1]TDSheet!$A:$AI,35,0)</f>
        <v>0</v>
      </c>
      <c r="AJ32" s="15">
        <f t="shared" si="6"/>
        <v>200</v>
      </c>
      <c r="AK32" s="15">
        <f t="shared" si="7"/>
        <v>200</v>
      </c>
      <c r="AL32" s="15"/>
      <c r="AM32" s="15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193.86099999999999</v>
      </c>
      <c r="D33" s="8">
        <v>257.928</v>
      </c>
      <c r="E33" s="8">
        <v>303.24700000000001</v>
      </c>
      <c r="F33" s="8">
        <v>146.922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5">
        <f>VLOOKUP(A:A,[2]TDSheet!$A:$F,6,0)</f>
        <v>303.072</v>
      </c>
      <c r="K33" s="15">
        <f t="shared" si="2"/>
        <v>0.17500000000001137</v>
      </c>
      <c r="L33" s="15">
        <f>VLOOKUP(A:A,[1]TDSheet!$A:$V,22,0)</f>
        <v>70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>
        <f t="shared" si="3"/>
        <v>53.46</v>
      </c>
      <c r="X33" s="17">
        <v>80</v>
      </c>
      <c r="Y33" s="18">
        <f t="shared" si="4"/>
        <v>5.5540965207631876</v>
      </c>
      <c r="Z33" s="15">
        <f t="shared" si="5"/>
        <v>2.748260381593715</v>
      </c>
      <c r="AA33" s="15"/>
      <c r="AB33" s="15"/>
      <c r="AC33" s="15">
        <f>VLOOKUP(A:A,[1]TDSheet!$A:$AC,29,0)</f>
        <v>35.947000000000003</v>
      </c>
      <c r="AD33" s="15">
        <v>0</v>
      </c>
      <c r="AE33" s="15">
        <f>VLOOKUP(A:A,[1]TDSheet!$A:$AF,32,0)</f>
        <v>49.084000000000003</v>
      </c>
      <c r="AF33" s="15">
        <f>VLOOKUP(A:A,[1]TDSheet!$A:$AG,33,0)</f>
        <v>42.12</v>
      </c>
      <c r="AG33" s="15">
        <f>VLOOKUP(A:A,[1]TDSheet!$A:$W,23,0)</f>
        <v>44.702999999999996</v>
      </c>
      <c r="AH33" s="15">
        <f>VLOOKUP(A:A,[3]TDSheet!$A:$B,2,0)</f>
        <v>68.040000000000006</v>
      </c>
      <c r="AI33" s="15">
        <f>VLOOKUP(A:A,[1]TDSheet!$A:$AI,35,0)</f>
        <v>0</v>
      </c>
      <c r="AJ33" s="15">
        <f t="shared" si="6"/>
        <v>80</v>
      </c>
      <c r="AK33" s="15">
        <f t="shared" si="7"/>
        <v>80</v>
      </c>
      <c r="AL33" s="15"/>
      <c r="AM33" s="15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5976.0389999999998</v>
      </c>
      <c r="D34" s="8">
        <v>20499.688999999998</v>
      </c>
      <c r="E34" s="8">
        <v>10329.868</v>
      </c>
      <c r="F34" s="8">
        <v>5570.31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5">
        <f>VLOOKUP(A:A,[2]TDSheet!$A:$F,6,0)</f>
        <v>10271.687</v>
      </c>
      <c r="K34" s="15">
        <f t="shared" si="2"/>
        <v>58.181000000000495</v>
      </c>
      <c r="L34" s="15">
        <f>VLOOKUP(A:A,[1]TDSheet!$A:$V,22,0)</f>
        <v>2200</v>
      </c>
      <c r="M34" s="15">
        <v>2500</v>
      </c>
      <c r="N34" s="15"/>
      <c r="O34" s="15"/>
      <c r="P34" s="15"/>
      <c r="Q34" s="15"/>
      <c r="R34" s="15"/>
      <c r="S34" s="15"/>
      <c r="T34" s="15"/>
      <c r="U34" s="15"/>
      <c r="V34" s="15"/>
      <c r="W34" s="15">
        <f t="shared" si="3"/>
        <v>1697.4036000000001</v>
      </c>
      <c r="X34" s="17">
        <v>500</v>
      </c>
      <c r="Y34" s="18">
        <f t="shared" si="4"/>
        <v>6.3451674074451123</v>
      </c>
      <c r="Z34" s="15">
        <f t="shared" si="5"/>
        <v>3.281665008840561</v>
      </c>
      <c r="AA34" s="15"/>
      <c r="AB34" s="15"/>
      <c r="AC34" s="15">
        <f>VLOOKUP(A:A,[1]TDSheet!$A:$AC,29,0)</f>
        <v>1842.85</v>
      </c>
      <c r="AD34" s="15">
        <v>0</v>
      </c>
      <c r="AE34" s="15">
        <f>VLOOKUP(A:A,[1]TDSheet!$A:$AF,32,0)</f>
        <v>1557.6659999999999</v>
      </c>
      <c r="AF34" s="15">
        <f>VLOOKUP(A:A,[1]TDSheet!$A:$AG,33,0)</f>
        <v>1470.5742</v>
      </c>
      <c r="AG34" s="15">
        <f>VLOOKUP(A:A,[1]TDSheet!$A:$W,23,0)</f>
        <v>1460.2583999999999</v>
      </c>
      <c r="AH34" s="15">
        <f>VLOOKUP(A:A,[3]TDSheet!$A:$B,2,0)</f>
        <v>2106.7939999999999</v>
      </c>
      <c r="AI34" s="15" t="str">
        <f>VLOOKUP(A:A,[1]TDSheet!$A:$AI,35,0)</f>
        <v>май яб</v>
      </c>
      <c r="AJ34" s="15">
        <f t="shared" si="6"/>
        <v>500</v>
      </c>
      <c r="AK34" s="15">
        <f t="shared" si="7"/>
        <v>500</v>
      </c>
      <c r="AL34" s="15"/>
      <c r="AM34" s="15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30.631</v>
      </c>
      <c r="D35" s="8">
        <v>122.24</v>
      </c>
      <c r="E35" s="8">
        <v>61.607999999999997</v>
      </c>
      <c r="F35" s="8">
        <v>91.263000000000005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5">
        <f>VLOOKUP(A:A,[2]TDSheet!$A:$F,6,0)</f>
        <v>57.741</v>
      </c>
      <c r="K35" s="15">
        <f t="shared" si="2"/>
        <v>3.8669999999999973</v>
      </c>
      <c r="L35" s="15">
        <f>VLOOKUP(A:A,[1]TDSheet!$A:$V,22,0)</f>
        <v>0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>
        <f t="shared" si="3"/>
        <v>12.3216</v>
      </c>
      <c r="X35" s="17"/>
      <c r="Y35" s="18">
        <f t="shared" si="4"/>
        <v>7.4067491234904566</v>
      </c>
      <c r="Z35" s="15">
        <f t="shared" si="5"/>
        <v>7.4067491234904566</v>
      </c>
      <c r="AA35" s="15"/>
      <c r="AB35" s="15"/>
      <c r="AC35" s="15">
        <f>VLOOKUP(A:A,[1]TDSheet!$A:$AC,29,0)</f>
        <v>0</v>
      </c>
      <c r="AD35" s="15">
        <v>0</v>
      </c>
      <c r="AE35" s="15">
        <f>VLOOKUP(A:A,[1]TDSheet!$A:$AF,32,0)</f>
        <v>13.377600000000001</v>
      </c>
      <c r="AF35" s="15">
        <f>VLOOKUP(A:A,[1]TDSheet!$A:$AG,33,0)</f>
        <v>14.0808</v>
      </c>
      <c r="AG35" s="15">
        <f>VLOOKUP(A:A,[1]TDSheet!$A:$W,23,0)</f>
        <v>14.0816</v>
      </c>
      <c r="AH35" s="15">
        <f>VLOOKUP(A:A,[3]TDSheet!$A:$B,2,0)</f>
        <v>17.600000000000001</v>
      </c>
      <c r="AI35" s="15">
        <f>VLOOKUP(A:A,[1]TDSheet!$A:$AI,35,0)</f>
        <v>0</v>
      </c>
      <c r="AJ35" s="15">
        <f t="shared" si="6"/>
        <v>0</v>
      </c>
      <c r="AK35" s="15">
        <f t="shared" si="7"/>
        <v>0</v>
      </c>
      <c r="AL35" s="15"/>
      <c r="AM35" s="15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337.75900000000001</v>
      </c>
      <c r="D36" s="8">
        <v>699.33799999999997</v>
      </c>
      <c r="E36" s="8">
        <v>614.97900000000004</v>
      </c>
      <c r="F36" s="8">
        <v>411.57100000000003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5">
        <f>VLOOKUP(A:A,[2]TDSheet!$A:$F,6,0)</f>
        <v>610.71199999999999</v>
      </c>
      <c r="K36" s="15">
        <f t="shared" si="2"/>
        <v>4.2670000000000528</v>
      </c>
      <c r="L36" s="15">
        <f>VLOOKUP(A:A,[1]TDSheet!$A:$V,22,0)</f>
        <v>90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>
        <f t="shared" si="3"/>
        <v>113.5258</v>
      </c>
      <c r="X36" s="17">
        <v>150</v>
      </c>
      <c r="Y36" s="18">
        <f t="shared" si="4"/>
        <v>5.7394090153956192</v>
      </c>
      <c r="Z36" s="15">
        <f t="shared" si="5"/>
        <v>3.625352122601206</v>
      </c>
      <c r="AA36" s="15"/>
      <c r="AB36" s="15"/>
      <c r="AC36" s="15">
        <f>VLOOKUP(A:A,[1]TDSheet!$A:$AC,29,0)</f>
        <v>47.35</v>
      </c>
      <c r="AD36" s="15">
        <v>0</v>
      </c>
      <c r="AE36" s="15">
        <f>VLOOKUP(A:A,[1]TDSheet!$A:$AF,32,0)</f>
        <v>111.76479999999999</v>
      </c>
      <c r="AF36" s="15">
        <f>VLOOKUP(A:A,[1]TDSheet!$A:$AG,33,0)</f>
        <v>85.176400000000001</v>
      </c>
      <c r="AG36" s="15">
        <f>VLOOKUP(A:A,[1]TDSheet!$A:$W,23,0)</f>
        <v>107.7132</v>
      </c>
      <c r="AH36" s="15">
        <f>VLOOKUP(A:A,[3]TDSheet!$A:$B,2,0)</f>
        <v>136.4</v>
      </c>
      <c r="AI36" s="15">
        <f>VLOOKUP(A:A,[1]TDSheet!$A:$AI,35,0)</f>
        <v>0</v>
      </c>
      <c r="AJ36" s="15">
        <f t="shared" si="6"/>
        <v>150</v>
      </c>
      <c r="AK36" s="15">
        <f t="shared" si="7"/>
        <v>150</v>
      </c>
      <c r="AL36" s="15"/>
      <c r="AM36" s="15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3437.3389999999999</v>
      </c>
      <c r="D37" s="8">
        <v>16906.232</v>
      </c>
      <c r="E37" s="8">
        <v>6608.143</v>
      </c>
      <c r="F37" s="8">
        <v>4445.2920000000004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5">
        <f>VLOOKUP(A:A,[2]TDSheet!$A:$F,6,0)</f>
        <v>6606.4930000000004</v>
      </c>
      <c r="K37" s="15">
        <f t="shared" si="2"/>
        <v>1.6499999999996362</v>
      </c>
      <c r="L37" s="15">
        <f>VLOOKUP(A:A,[1]TDSheet!$A:$V,22,0)</f>
        <v>900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>
        <f t="shared" si="3"/>
        <v>1100.2655999999999</v>
      </c>
      <c r="X37" s="17"/>
      <c r="Y37" s="18">
        <f t="shared" si="4"/>
        <v>4.8581833331879141</v>
      </c>
      <c r="Z37" s="15">
        <f t="shared" si="5"/>
        <v>4.0401990210363756</v>
      </c>
      <c r="AA37" s="15"/>
      <c r="AB37" s="15"/>
      <c r="AC37" s="15">
        <f>VLOOKUP(A:A,[1]TDSheet!$A:$AC,29,0)</f>
        <v>1106.8150000000001</v>
      </c>
      <c r="AD37" s="15">
        <v>0</v>
      </c>
      <c r="AE37" s="15">
        <f>VLOOKUP(A:A,[1]TDSheet!$A:$AF,32,0)</f>
        <v>919.14840000000004</v>
      </c>
      <c r="AF37" s="15">
        <f>VLOOKUP(A:A,[1]TDSheet!$A:$AG,33,0)</f>
        <v>1086.076</v>
      </c>
      <c r="AG37" s="15">
        <f>VLOOKUP(A:A,[1]TDSheet!$A:$W,23,0)</f>
        <v>1134.7813999999998</v>
      </c>
      <c r="AH37" s="15">
        <f>VLOOKUP(A:A,[3]TDSheet!$A:$B,2,0)</f>
        <v>963.96</v>
      </c>
      <c r="AI37" s="15" t="str">
        <f>VLOOKUP(A:A,[1]TDSheet!$A:$AI,35,0)</f>
        <v>оконч</v>
      </c>
      <c r="AJ37" s="15">
        <f t="shared" si="6"/>
        <v>0</v>
      </c>
      <c r="AK37" s="15">
        <f t="shared" si="7"/>
        <v>0</v>
      </c>
      <c r="AL37" s="15"/>
      <c r="AM37" s="15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3516.1579999999999</v>
      </c>
      <c r="D38" s="8">
        <v>12918.432000000001</v>
      </c>
      <c r="E38" s="8">
        <v>5796.9489999999996</v>
      </c>
      <c r="F38" s="8">
        <v>2909.5659999999998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5">
        <f>VLOOKUP(A:A,[2]TDSheet!$A:$F,6,0)</f>
        <v>5731.2389999999996</v>
      </c>
      <c r="K38" s="15">
        <f t="shared" si="2"/>
        <v>65.710000000000036</v>
      </c>
      <c r="L38" s="15">
        <f>VLOOKUP(A:A,[1]TDSheet!$A:$V,22,0)</f>
        <v>700</v>
      </c>
      <c r="M38" s="15">
        <v>500</v>
      </c>
      <c r="N38" s="15"/>
      <c r="O38" s="15"/>
      <c r="P38" s="15"/>
      <c r="Q38" s="15"/>
      <c r="R38" s="15"/>
      <c r="S38" s="15"/>
      <c r="T38" s="15"/>
      <c r="U38" s="15"/>
      <c r="V38" s="15"/>
      <c r="W38" s="15">
        <f t="shared" si="3"/>
        <v>996.51379999999995</v>
      </c>
      <c r="X38" s="17">
        <v>700</v>
      </c>
      <c r="Y38" s="18">
        <f t="shared" si="4"/>
        <v>4.8263917669780385</v>
      </c>
      <c r="Z38" s="15">
        <f t="shared" si="5"/>
        <v>2.919744814371863</v>
      </c>
      <c r="AA38" s="15"/>
      <c r="AB38" s="15"/>
      <c r="AC38" s="15">
        <f>VLOOKUP(A:A,[1]TDSheet!$A:$AC,29,0)</f>
        <v>814.38</v>
      </c>
      <c r="AD38" s="15">
        <v>0</v>
      </c>
      <c r="AE38" s="15">
        <f>VLOOKUP(A:A,[1]TDSheet!$A:$AF,32,0)</f>
        <v>900.55340000000001</v>
      </c>
      <c r="AF38" s="15">
        <f>VLOOKUP(A:A,[1]TDSheet!$A:$AG,33,0)</f>
        <v>923.07320000000004</v>
      </c>
      <c r="AG38" s="15">
        <f>VLOOKUP(A:A,[1]TDSheet!$A:$W,23,0)</f>
        <v>950.07299999999998</v>
      </c>
      <c r="AH38" s="15">
        <f>VLOOKUP(A:A,[3]TDSheet!$A:$B,2,0)</f>
        <v>1026.3699999999999</v>
      </c>
      <c r="AI38" s="15" t="str">
        <f>VLOOKUP(A:A,[1]TDSheet!$A:$AI,35,0)</f>
        <v>оконч</v>
      </c>
      <c r="AJ38" s="15">
        <f t="shared" si="6"/>
        <v>700</v>
      </c>
      <c r="AK38" s="15">
        <f t="shared" si="7"/>
        <v>700</v>
      </c>
      <c r="AL38" s="15"/>
      <c r="AM38" s="15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184.56700000000001</v>
      </c>
      <c r="D39" s="8">
        <v>422.267</v>
      </c>
      <c r="E39" s="8">
        <v>315.346</v>
      </c>
      <c r="F39" s="8">
        <v>286.19900000000001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5">
        <f>VLOOKUP(A:A,[2]TDSheet!$A:$F,6,0)</f>
        <v>312.13</v>
      </c>
      <c r="K39" s="15">
        <f t="shared" si="2"/>
        <v>3.2160000000000082</v>
      </c>
      <c r="L39" s="15">
        <f>VLOOKUP(A:A,[1]TDSheet!$A:$V,22,0)</f>
        <v>90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>
        <f t="shared" si="3"/>
        <v>56.739200000000004</v>
      </c>
      <c r="X39" s="17"/>
      <c r="Y39" s="18">
        <f t="shared" si="4"/>
        <v>6.6303190739383</v>
      </c>
      <c r="Z39" s="15">
        <f t="shared" si="5"/>
        <v>5.0441141221589305</v>
      </c>
      <c r="AA39" s="15"/>
      <c r="AB39" s="15"/>
      <c r="AC39" s="15">
        <f>VLOOKUP(A:A,[1]TDSheet!$A:$AC,29,0)</f>
        <v>31.65</v>
      </c>
      <c r="AD39" s="15">
        <v>0</v>
      </c>
      <c r="AE39" s="15">
        <f>VLOOKUP(A:A,[1]TDSheet!$A:$AF,32,0)</f>
        <v>56.42560000000001</v>
      </c>
      <c r="AF39" s="15">
        <f>VLOOKUP(A:A,[1]TDSheet!$A:$AG,33,0)</f>
        <v>60.227400000000003</v>
      </c>
      <c r="AG39" s="15">
        <f>VLOOKUP(A:A,[1]TDSheet!$A:$W,23,0)</f>
        <v>65.194000000000003</v>
      </c>
      <c r="AH39" s="15">
        <f>VLOOKUP(A:A,[3]TDSheet!$A:$B,2,0)</f>
        <v>70.48</v>
      </c>
      <c r="AI39" s="15">
        <f>VLOOKUP(A:A,[1]TDSheet!$A:$AI,35,0)</f>
        <v>0</v>
      </c>
      <c r="AJ39" s="15">
        <f t="shared" si="6"/>
        <v>0</v>
      </c>
      <c r="AK39" s="15">
        <f t="shared" si="7"/>
        <v>0</v>
      </c>
      <c r="AL39" s="15"/>
      <c r="AM39" s="15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144.49299999999999</v>
      </c>
      <c r="D40" s="8">
        <v>437.74599999999998</v>
      </c>
      <c r="E40" s="8">
        <v>318.30799999999999</v>
      </c>
      <c r="F40" s="8">
        <v>256.88299999999998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5">
        <f>VLOOKUP(A:A,[2]TDSheet!$A:$F,6,0)</f>
        <v>314.09699999999998</v>
      </c>
      <c r="K40" s="15">
        <f t="shared" si="2"/>
        <v>4.2110000000000127</v>
      </c>
      <c r="L40" s="15">
        <f>VLOOKUP(A:A,[1]TDSheet!$A:$V,22,0)</f>
        <v>0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>
        <f t="shared" si="3"/>
        <v>54.207999999999991</v>
      </c>
      <c r="X40" s="17">
        <v>50</v>
      </c>
      <c r="Y40" s="18">
        <f t="shared" si="4"/>
        <v>5.661212367178277</v>
      </c>
      <c r="Z40" s="15">
        <f t="shared" si="5"/>
        <v>4.7388392857142865</v>
      </c>
      <c r="AA40" s="15"/>
      <c r="AB40" s="15"/>
      <c r="AC40" s="15">
        <f>VLOOKUP(A:A,[1]TDSheet!$A:$AC,29,0)</f>
        <v>47.268000000000001</v>
      </c>
      <c r="AD40" s="15">
        <v>0</v>
      </c>
      <c r="AE40" s="15">
        <f>VLOOKUP(A:A,[1]TDSheet!$A:$AF,32,0)</f>
        <v>58.084799999999994</v>
      </c>
      <c r="AF40" s="15">
        <f>VLOOKUP(A:A,[1]TDSheet!$A:$AG,33,0)</f>
        <v>58.259599999999999</v>
      </c>
      <c r="AG40" s="15">
        <f>VLOOKUP(A:A,[1]TDSheet!$A:$W,23,0)</f>
        <v>54.0336</v>
      </c>
      <c r="AH40" s="15">
        <f>VLOOKUP(A:A,[3]TDSheet!$A:$B,2,0)</f>
        <v>69.52</v>
      </c>
      <c r="AI40" s="15">
        <f>VLOOKUP(A:A,[1]TDSheet!$A:$AI,35,0)</f>
        <v>0</v>
      </c>
      <c r="AJ40" s="15">
        <f t="shared" si="6"/>
        <v>50</v>
      </c>
      <c r="AK40" s="15">
        <f t="shared" si="7"/>
        <v>50</v>
      </c>
      <c r="AL40" s="15"/>
      <c r="AM40" s="15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69.671999999999997</v>
      </c>
      <c r="D41" s="8">
        <v>0.755</v>
      </c>
      <c r="E41" s="8">
        <v>33.369999999999997</v>
      </c>
      <c r="F41" s="8">
        <v>36.677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5">
        <f>VLOOKUP(A:A,[2]TDSheet!$A:$F,6,0)</f>
        <v>32.515999999999998</v>
      </c>
      <c r="K41" s="15">
        <f t="shared" si="2"/>
        <v>0.8539999999999992</v>
      </c>
      <c r="L41" s="15">
        <f>VLOOKUP(A:A,[1]TDSheet!$A:$V,22,0)</f>
        <v>0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>
        <f t="shared" si="3"/>
        <v>6.6739999999999995</v>
      </c>
      <c r="X41" s="17"/>
      <c r="Y41" s="18">
        <f t="shared" si="4"/>
        <v>5.4955049445609836</v>
      </c>
      <c r="Z41" s="15">
        <f t="shared" si="5"/>
        <v>5.4955049445609836</v>
      </c>
      <c r="AA41" s="15"/>
      <c r="AB41" s="15"/>
      <c r="AC41" s="15">
        <f>VLOOKUP(A:A,[1]TDSheet!$A:$AC,29,0)</f>
        <v>0</v>
      </c>
      <c r="AD41" s="15">
        <v>0</v>
      </c>
      <c r="AE41" s="15">
        <f>VLOOKUP(A:A,[1]TDSheet!$A:$AF,32,0)</f>
        <v>4.4249999999999998</v>
      </c>
      <c r="AF41" s="15">
        <f>VLOOKUP(A:A,[1]TDSheet!$A:$AG,33,0)</f>
        <v>5.4012000000000002</v>
      </c>
      <c r="AG41" s="15">
        <f>VLOOKUP(A:A,[1]TDSheet!$A:$W,23,0)</f>
        <v>4.7249999999999996</v>
      </c>
      <c r="AH41" s="15">
        <f>VLOOKUP(A:A,[3]TDSheet!$A:$B,2,0)</f>
        <v>9</v>
      </c>
      <c r="AI41" s="15" t="e">
        <f>VLOOKUP(A:A,[1]TDSheet!$A:$AI,35,0)</f>
        <v>#N/A</v>
      </c>
      <c r="AJ41" s="15">
        <f t="shared" si="6"/>
        <v>0</v>
      </c>
      <c r="AK41" s="15">
        <f t="shared" si="7"/>
        <v>0</v>
      </c>
      <c r="AL41" s="15"/>
      <c r="AM41" s="15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410.88099999999997</v>
      </c>
      <c r="D42" s="8">
        <v>620.52300000000002</v>
      </c>
      <c r="E42" s="8">
        <v>665.39599999999996</v>
      </c>
      <c r="F42" s="8">
        <v>352.78899999999999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5">
        <f>VLOOKUP(A:A,[2]TDSheet!$A:$F,6,0)</f>
        <v>657.04499999999996</v>
      </c>
      <c r="K42" s="15">
        <f t="shared" si="2"/>
        <v>8.3509999999999991</v>
      </c>
      <c r="L42" s="15">
        <f>VLOOKUP(A:A,[1]TDSheet!$A:$V,22,0)</f>
        <v>130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>
        <f t="shared" si="3"/>
        <v>118.36179999999999</v>
      </c>
      <c r="X42" s="17">
        <v>180</v>
      </c>
      <c r="Y42" s="18">
        <f t="shared" si="4"/>
        <v>5.5996867232502385</v>
      </c>
      <c r="Z42" s="15">
        <f t="shared" si="5"/>
        <v>2.9805984701145136</v>
      </c>
      <c r="AA42" s="15"/>
      <c r="AB42" s="15"/>
      <c r="AC42" s="15">
        <f>VLOOKUP(A:A,[1]TDSheet!$A:$AC,29,0)</f>
        <v>73.587000000000003</v>
      </c>
      <c r="AD42" s="15">
        <v>0</v>
      </c>
      <c r="AE42" s="15">
        <f>VLOOKUP(A:A,[1]TDSheet!$A:$AF,32,0)</f>
        <v>115.52500000000001</v>
      </c>
      <c r="AF42" s="15">
        <f>VLOOKUP(A:A,[1]TDSheet!$A:$AG,33,0)</f>
        <v>109.4838</v>
      </c>
      <c r="AG42" s="15">
        <f>VLOOKUP(A:A,[1]TDSheet!$A:$W,23,0)</f>
        <v>107.5992</v>
      </c>
      <c r="AH42" s="15">
        <f>VLOOKUP(A:A,[3]TDSheet!$A:$B,2,0)</f>
        <v>163.16999999999999</v>
      </c>
      <c r="AI42" s="15">
        <f>VLOOKUP(A:A,[1]TDSheet!$A:$AI,35,0)</f>
        <v>0</v>
      </c>
      <c r="AJ42" s="15">
        <f t="shared" si="6"/>
        <v>180</v>
      </c>
      <c r="AK42" s="15">
        <f t="shared" si="7"/>
        <v>180</v>
      </c>
      <c r="AL42" s="15"/>
      <c r="AM42" s="15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361.72500000000002</v>
      </c>
      <c r="D43" s="8">
        <v>10.220000000000001</v>
      </c>
      <c r="E43" s="8">
        <v>82.46</v>
      </c>
      <c r="F43" s="8">
        <v>277.80500000000001</v>
      </c>
      <c r="G43" s="1" t="str">
        <f>VLOOKUP(A:A,[1]TDSheet!$A:$G,7,0)</f>
        <v>вывод18,</v>
      </c>
      <c r="H43" s="1">
        <f>VLOOKUP(A:A,[1]TDSheet!$A:$H,8,0)</f>
        <v>0</v>
      </c>
      <c r="I43" s="1">
        <f>VLOOKUP(A:A,[1]TDSheet!$A:$I,9,0)</f>
        <v>35</v>
      </c>
      <c r="J43" s="15">
        <f>VLOOKUP(A:A,[2]TDSheet!$A:$F,6,0)</f>
        <v>87.626999999999995</v>
      </c>
      <c r="K43" s="15">
        <f t="shared" si="2"/>
        <v>-5.1670000000000016</v>
      </c>
      <c r="L43" s="15">
        <f>VLOOKUP(A:A,[1]TDSheet!$A:$V,22,0)</f>
        <v>0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>
        <f t="shared" si="3"/>
        <v>16.491999999999997</v>
      </c>
      <c r="X43" s="17"/>
      <c r="Y43" s="18">
        <f t="shared" si="4"/>
        <v>16.844833858840651</v>
      </c>
      <c r="Z43" s="15">
        <f t="shared" si="5"/>
        <v>16.844833858840651</v>
      </c>
      <c r="AA43" s="15"/>
      <c r="AB43" s="15"/>
      <c r="AC43" s="15">
        <f>VLOOKUP(A:A,[1]TDSheet!$A:$AC,29,0)</f>
        <v>0</v>
      </c>
      <c r="AD43" s="15">
        <v>0</v>
      </c>
      <c r="AE43" s="15">
        <f>VLOOKUP(A:A,[1]TDSheet!$A:$AF,32,0)</f>
        <v>1.8980000000000046</v>
      </c>
      <c r="AF43" s="15">
        <f>VLOOKUP(A:A,[1]TDSheet!$A:$AG,33,0)</f>
        <v>6.1319999999999997</v>
      </c>
      <c r="AG43" s="15">
        <f>VLOOKUP(A:A,[1]TDSheet!$A:$W,23,0)</f>
        <v>16.352</v>
      </c>
      <c r="AH43" s="15">
        <f>VLOOKUP(A:A,[3]TDSheet!$A:$B,2,0)</f>
        <v>6.54</v>
      </c>
      <c r="AI43" s="20" t="str">
        <f>VLOOKUP(A:A,[1]TDSheet!$A:$AI,35,0)</f>
        <v>вывод</v>
      </c>
      <c r="AJ43" s="15">
        <f t="shared" si="6"/>
        <v>0</v>
      </c>
      <c r="AK43" s="15">
        <f t="shared" si="7"/>
        <v>0</v>
      </c>
      <c r="AL43" s="15"/>
      <c r="AM43" s="15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96.230999999999995</v>
      </c>
      <c r="D44" s="8">
        <v>199.85400000000001</v>
      </c>
      <c r="E44" s="8">
        <v>189.601</v>
      </c>
      <c r="F44" s="8">
        <v>100.03400000000001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5">
        <f>VLOOKUP(A:A,[2]TDSheet!$A:$F,6,0)</f>
        <v>205.44800000000001</v>
      </c>
      <c r="K44" s="15">
        <f t="shared" si="2"/>
        <v>-15.847000000000008</v>
      </c>
      <c r="L44" s="15">
        <f>VLOOKUP(A:A,[1]TDSheet!$A:$V,22,0)</f>
        <v>70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>
        <f t="shared" si="3"/>
        <v>28.381600000000002</v>
      </c>
      <c r="X44" s="17"/>
      <c r="Y44" s="18">
        <f t="shared" si="4"/>
        <v>5.990994165233813</v>
      </c>
      <c r="Z44" s="15">
        <f t="shared" si="5"/>
        <v>3.5246074921780308</v>
      </c>
      <c r="AA44" s="15"/>
      <c r="AB44" s="15"/>
      <c r="AC44" s="15">
        <f>VLOOKUP(A:A,[1]TDSheet!$A:$AC,29,0)</f>
        <v>47.692999999999998</v>
      </c>
      <c r="AD44" s="15">
        <v>0</v>
      </c>
      <c r="AE44" s="15">
        <f>VLOOKUP(A:A,[1]TDSheet!$A:$AF,32,0)</f>
        <v>30.717999999999996</v>
      </c>
      <c r="AF44" s="15">
        <f>VLOOKUP(A:A,[1]TDSheet!$A:$AG,33,0)</f>
        <v>22.194399999999998</v>
      </c>
      <c r="AG44" s="15">
        <f>VLOOKUP(A:A,[1]TDSheet!$A:$W,23,0)</f>
        <v>30.445600000000002</v>
      </c>
      <c r="AH44" s="15">
        <f>VLOOKUP(A:A,[3]TDSheet!$A:$B,2,0)</f>
        <v>33.54</v>
      </c>
      <c r="AI44" s="15">
        <f>VLOOKUP(A:A,[1]TDSheet!$A:$AI,35,0)</f>
        <v>0</v>
      </c>
      <c r="AJ44" s="15">
        <f t="shared" si="6"/>
        <v>0</v>
      </c>
      <c r="AK44" s="15">
        <f t="shared" si="7"/>
        <v>0</v>
      </c>
      <c r="AL44" s="15"/>
      <c r="AM44" s="15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145.82300000000001</v>
      </c>
      <c r="D45" s="8">
        <v>166.238</v>
      </c>
      <c r="E45" s="8">
        <v>211</v>
      </c>
      <c r="F45" s="8">
        <v>97.281000000000006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5">
        <f>VLOOKUP(A:A,[2]TDSheet!$A:$F,6,0)</f>
        <v>221.11600000000001</v>
      </c>
      <c r="K45" s="15">
        <f t="shared" si="2"/>
        <v>-10.116000000000014</v>
      </c>
      <c r="L45" s="15">
        <f>VLOOKUP(A:A,[1]TDSheet!$A:$V,22,0)</f>
        <v>30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>
        <f t="shared" si="3"/>
        <v>32.507999999999996</v>
      </c>
      <c r="X45" s="17">
        <v>50</v>
      </c>
      <c r="Y45" s="18">
        <f t="shared" si="4"/>
        <v>5.4534576104343557</v>
      </c>
      <c r="Z45" s="15">
        <f t="shared" si="5"/>
        <v>2.9925249169435224</v>
      </c>
      <c r="AA45" s="15"/>
      <c r="AB45" s="15"/>
      <c r="AC45" s="15">
        <f>VLOOKUP(A:A,[1]TDSheet!$A:$AC,29,0)</f>
        <v>48.46</v>
      </c>
      <c r="AD45" s="15">
        <v>0</v>
      </c>
      <c r="AE45" s="15">
        <f>VLOOKUP(A:A,[1]TDSheet!$A:$AF,32,0)</f>
        <v>29.484000000000002</v>
      </c>
      <c r="AF45" s="15">
        <f>VLOOKUP(A:A,[1]TDSheet!$A:$AG,33,0)</f>
        <v>28.727999999999998</v>
      </c>
      <c r="AG45" s="15">
        <f>VLOOKUP(A:A,[1]TDSheet!$A:$W,23,0)</f>
        <v>29.988</v>
      </c>
      <c r="AH45" s="15">
        <f>VLOOKUP(A:A,[3]TDSheet!$A:$B,2,0)</f>
        <v>36.54</v>
      </c>
      <c r="AI45" s="15">
        <f>VLOOKUP(A:A,[1]TDSheet!$A:$AI,35,0)</f>
        <v>0</v>
      </c>
      <c r="AJ45" s="15">
        <f t="shared" si="6"/>
        <v>50</v>
      </c>
      <c r="AK45" s="15">
        <f t="shared" si="7"/>
        <v>50</v>
      </c>
      <c r="AL45" s="15"/>
      <c r="AM45" s="15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1037.2760000000001</v>
      </c>
      <c r="D46" s="8">
        <v>1219.694</v>
      </c>
      <c r="E46" s="8">
        <v>1563.2080000000001</v>
      </c>
      <c r="F46" s="8">
        <v>669.596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5">
        <f>VLOOKUP(A:A,[2]TDSheet!$A:$F,6,0)</f>
        <v>1570.364</v>
      </c>
      <c r="K46" s="15">
        <f t="shared" si="2"/>
        <v>-7.1559999999999491</v>
      </c>
      <c r="L46" s="15">
        <f>VLOOKUP(A:A,[1]TDSheet!$A:$V,22,0)</f>
        <v>350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>
        <f t="shared" si="3"/>
        <v>274.4058</v>
      </c>
      <c r="X46" s="17">
        <v>400</v>
      </c>
      <c r="Y46" s="18">
        <f t="shared" si="4"/>
        <v>5.1733454613568668</v>
      </c>
      <c r="Z46" s="15">
        <f t="shared" si="5"/>
        <v>2.4401670810165093</v>
      </c>
      <c r="AA46" s="15"/>
      <c r="AB46" s="15"/>
      <c r="AC46" s="15">
        <f>VLOOKUP(A:A,[1]TDSheet!$A:$AC,29,0)</f>
        <v>191.179</v>
      </c>
      <c r="AD46" s="15">
        <v>0</v>
      </c>
      <c r="AE46" s="15">
        <f>VLOOKUP(A:A,[1]TDSheet!$A:$AF,32,0)</f>
        <v>257.3664</v>
      </c>
      <c r="AF46" s="15">
        <f>VLOOKUP(A:A,[1]TDSheet!$A:$AG,33,0)</f>
        <v>263.47920000000005</v>
      </c>
      <c r="AG46" s="15">
        <f>VLOOKUP(A:A,[1]TDSheet!$A:$W,23,0)</f>
        <v>258.23239999999998</v>
      </c>
      <c r="AH46" s="15">
        <f>VLOOKUP(A:A,[3]TDSheet!$A:$B,2,0)</f>
        <v>349.74</v>
      </c>
      <c r="AI46" s="15">
        <f>VLOOKUP(A:A,[1]TDSheet!$A:$AI,35,0)</f>
        <v>0</v>
      </c>
      <c r="AJ46" s="15">
        <f t="shared" si="6"/>
        <v>400</v>
      </c>
      <c r="AK46" s="15">
        <f t="shared" si="7"/>
        <v>400</v>
      </c>
      <c r="AL46" s="15"/>
      <c r="AM46" s="15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178.55799999999999</v>
      </c>
      <c r="D47" s="8">
        <v>25.553000000000001</v>
      </c>
      <c r="E47" s="8">
        <v>104.52</v>
      </c>
      <c r="F47" s="8">
        <v>99.590999999999994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5">
        <f>VLOOKUP(A:A,[2]TDSheet!$A:$F,6,0)</f>
        <v>103.9</v>
      </c>
      <c r="K47" s="15">
        <f t="shared" si="2"/>
        <v>0.61999999999999034</v>
      </c>
      <c r="L47" s="15">
        <f>VLOOKUP(A:A,[1]TDSheet!$A:$V,22,0)</f>
        <v>0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>
        <f t="shared" si="3"/>
        <v>20.904</v>
      </c>
      <c r="X47" s="17">
        <v>30</v>
      </c>
      <c r="Y47" s="18">
        <f t="shared" si="4"/>
        <v>6.199339839265213</v>
      </c>
      <c r="Z47" s="15">
        <f t="shared" si="5"/>
        <v>4.7642078071182548</v>
      </c>
      <c r="AA47" s="15"/>
      <c r="AB47" s="15"/>
      <c r="AC47" s="15">
        <f>VLOOKUP(A:A,[1]TDSheet!$A:$AC,29,0)</f>
        <v>0</v>
      </c>
      <c r="AD47" s="15">
        <v>0</v>
      </c>
      <c r="AE47" s="15">
        <f>VLOOKUP(A:A,[1]TDSheet!$A:$AF,32,0)</f>
        <v>18.2254</v>
      </c>
      <c r="AF47" s="15">
        <f>VLOOKUP(A:A,[1]TDSheet!$A:$AG,33,0)</f>
        <v>24.119999999999997</v>
      </c>
      <c r="AG47" s="15">
        <f>VLOOKUP(A:A,[1]TDSheet!$A:$W,23,0)</f>
        <v>18.489799999999999</v>
      </c>
      <c r="AH47" s="15">
        <f>VLOOKUP(A:A,[3]TDSheet!$A:$B,2,0)</f>
        <v>16.079999999999998</v>
      </c>
      <c r="AI47" s="15">
        <f>VLOOKUP(A:A,[1]TDSheet!$A:$AI,35,0)</f>
        <v>0</v>
      </c>
      <c r="AJ47" s="15">
        <f t="shared" si="6"/>
        <v>30</v>
      </c>
      <c r="AK47" s="15">
        <f t="shared" si="7"/>
        <v>30</v>
      </c>
      <c r="AL47" s="15"/>
      <c r="AM47" s="15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189.29599999999999</v>
      </c>
      <c r="D48" s="8">
        <v>194.357</v>
      </c>
      <c r="E48" s="8">
        <v>210.29300000000001</v>
      </c>
      <c r="F48" s="8">
        <v>173.36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5">
        <f>VLOOKUP(A:A,[2]TDSheet!$A:$F,6,0)</f>
        <v>207.73099999999999</v>
      </c>
      <c r="K48" s="15">
        <f t="shared" si="2"/>
        <v>2.5620000000000118</v>
      </c>
      <c r="L48" s="15">
        <f>VLOOKUP(A:A,[1]TDSheet!$A:$V,22,0)</f>
        <v>20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>
        <f t="shared" si="3"/>
        <v>27.125999999999998</v>
      </c>
      <c r="X48" s="17"/>
      <c r="Y48" s="18">
        <f t="shared" si="4"/>
        <v>7.1282164712821654</v>
      </c>
      <c r="Z48" s="15">
        <f t="shared" si="5"/>
        <v>6.390916463909166</v>
      </c>
      <c r="AA48" s="15"/>
      <c r="AB48" s="15"/>
      <c r="AC48" s="15">
        <f>VLOOKUP(A:A,[1]TDSheet!$A:$AC,29,0)</f>
        <v>74.662999999999997</v>
      </c>
      <c r="AD48" s="15">
        <v>0</v>
      </c>
      <c r="AE48" s="15">
        <f>VLOOKUP(A:A,[1]TDSheet!$A:$AF,32,0)</f>
        <v>33.427999999999997</v>
      </c>
      <c r="AF48" s="15">
        <f>VLOOKUP(A:A,[1]TDSheet!$A:$AG,33,0)</f>
        <v>28.763999999999999</v>
      </c>
      <c r="AG48" s="15">
        <f>VLOOKUP(A:A,[1]TDSheet!$A:$W,23,0)</f>
        <v>30.962</v>
      </c>
      <c r="AH48" s="15">
        <f>VLOOKUP(A:A,[3]TDSheet!$A:$B,2,0)</f>
        <v>38.36</v>
      </c>
      <c r="AI48" s="15">
        <f>VLOOKUP(A:A,[1]TDSheet!$A:$AI,35,0)</f>
        <v>0</v>
      </c>
      <c r="AJ48" s="15">
        <f t="shared" si="6"/>
        <v>0</v>
      </c>
      <c r="AK48" s="15">
        <f t="shared" si="7"/>
        <v>0</v>
      </c>
      <c r="AL48" s="15"/>
      <c r="AM48" s="15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75.647999999999996</v>
      </c>
      <c r="D49" s="8">
        <v>278.72199999999998</v>
      </c>
      <c r="E49" s="8">
        <v>213.66200000000001</v>
      </c>
      <c r="F49" s="8">
        <v>126.626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5">
        <f>VLOOKUP(A:A,[2]TDSheet!$A:$F,6,0)</f>
        <v>221.50399999999999</v>
      </c>
      <c r="K49" s="15">
        <f t="shared" si="2"/>
        <v>-7.8419999999999845</v>
      </c>
      <c r="L49" s="15">
        <f>VLOOKUP(A:A,[1]TDSheet!$A:$V,22,0)</f>
        <v>30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>
        <f t="shared" si="3"/>
        <v>36.375600000000006</v>
      </c>
      <c r="X49" s="17">
        <v>40</v>
      </c>
      <c r="Y49" s="18">
        <f t="shared" si="4"/>
        <v>5.4054366113548635</v>
      </c>
      <c r="Z49" s="15">
        <f t="shared" si="5"/>
        <v>3.481069728059468</v>
      </c>
      <c r="AA49" s="15"/>
      <c r="AB49" s="15"/>
      <c r="AC49" s="15">
        <f>VLOOKUP(A:A,[1]TDSheet!$A:$AC,29,0)</f>
        <v>31.783999999999999</v>
      </c>
      <c r="AD49" s="15">
        <v>0</v>
      </c>
      <c r="AE49" s="15">
        <f>VLOOKUP(A:A,[1]TDSheet!$A:$AF,32,0)</f>
        <v>23.736000000000001</v>
      </c>
      <c r="AF49" s="15">
        <f>VLOOKUP(A:A,[1]TDSheet!$A:$AG,33,0)</f>
        <v>31.727999999999998</v>
      </c>
      <c r="AG49" s="15">
        <f>VLOOKUP(A:A,[1]TDSheet!$A:$W,23,0)</f>
        <v>35.496400000000001</v>
      </c>
      <c r="AH49" s="15">
        <f>VLOOKUP(A:A,[3]TDSheet!$A:$B,2,0)</f>
        <v>46.92</v>
      </c>
      <c r="AI49" s="15">
        <f>VLOOKUP(A:A,[1]TDSheet!$A:$AI,35,0)</f>
        <v>0</v>
      </c>
      <c r="AJ49" s="15">
        <f t="shared" si="6"/>
        <v>40</v>
      </c>
      <c r="AK49" s="15">
        <f t="shared" si="7"/>
        <v>40</v>
      </c>
      <c r="AL49" s="15"/>
      <c r="AM49" s="15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238.209</v>
      </c>
      <c r="D50" s="8">
        <v>357.63099999999997</v>
      </c>
      <c r="E50" s="8">
        <v>341.94600000000003</v>
      </c>
      <c r="F50" s="8">
        <v>252.38399999999999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5">
        <f>VLOOKUP(A:A,[2]TDSheet!$A:$F,6,0)</f>
        <v>343.75299999999999</v>
      </c>
      <c r="K50" s="15">
        <f t="shared" si="2"/>
        <v>-1.8069999999999595</v>
      </c>
      <c r="L50" s="15">
        <f>VLOOKUP(A:A,[1]TDSheet!$A:$V,22,0)</f>
        <v>50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>
        <f t="shared" si="3"/>
        <v>64.077600000000004</v>
      </c>
      <c r="X50" s="17">
        <v>70</v>
      </c>
      <c r="Y50" s="18">
        <f t="shared" si="4"/>
        <v>5.8114536124948497</v>
      </c>
      <c r="Z50" s="15">
        <f t="shared" si="5"/>
        <v>3.9387242967901415</v>
      </c>
      <c r="AA50" s="15"/>
      <c r="AB50" s="15"/>
      <c r="AC50" s="15">
        <f>VLOOKUP(A:A,[1]TDSheet!$A:$AC,29,0)</f>
        <v>21.558</v>
      </c>
      <c r="AD50" s="15">
        <v>0</v>
      </c>
      <c r="AE50" s="15">
        <f>VLOOKUP(A:A,[1]TDSheet!$A:$AF,32,0)</f>
        <v>67.63900000000001</v>
      </c>
      <c r="AF50" s="15">
        <f>VLOOKUP(A:A,[1]TDSheet!$A:$AG,33,0)</f>
        <v>62.040200000000006</v>
      </c>
      <c r="AG50" s="15">
        <f>VLOOKUP(A:A,[1]TDSheet!$A:$W,23,0)</f>
        <v>63.349000000000004</v>
      </c>
      <c r="AH50" s="15">
        <f>VLOOKUP(A:A,[3]TDSheet!$A:$B,2,0)</f>
        <v>62.354999999999997</v>
      </c>
      <c r="AI50" s="15">
        <f>VLOOKUP(A:A,[1]TDSheet!$A:$AI,35,0)</f>
        <v>0</v>
      </c>
      <c r="AJ50" s="15">
        <f t="shared" si="6"/>
        <v>70</v>
      </c>
      <c r="AK50" s="15">
        <f t="shared" si="7"/>
        <v>70</v>
      </c>
      <c r="AL50" s="15"/>
      <c r="AM50" s="15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194.55799999999999</v>
      </c>
      <c r="D51" s="8">
        <v>428.89600000000002</v>
      </c>
      <c r="E51" s="8">
        <v>410.53899999999999</v>
      </c>
      <c r="F51" s="8">
        <v>207.23500000000001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5">
        <f>VLOOKUP(A:A,[2]TDSheet!$A:$F,6,0)</f>
        <v>422.25</v>
      </c>
      <c r="K51" s="15">
        <f t="shared" si="2"/>
        <v>-11.711000000000013</v>
      </c>
      <c r="L51" s="15">
        <f>VLOOKUP(A:A,[1]TDSheet!$A:$V,22,0)</f>
        <v>50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>
        <f t="shared" si="3"/>
        <v>61.486000000000004</v>
      </c>
      <c r="X51" s="17">
        <v>90</v>
      </c>
      <c r="Y51" s="18">
        <f t="shared" si="4"/>
        <v>5.6473831441303712</v>
      </c>
      <c r="Z51" s="15">
        <f t="shared" si="5"/>
        <v>3.3704420518492015</v>
      </c>
      <c r="AA51" s="15"/>
      <c r="AB51" s="15"/>
      <c r="AC51" s="15">
        <f>VLOOKUP(A:A,[1]TDSheet!$A:$AC,29,0)</f>
        <v>103.10899999999999</v>
      </c>
      <c r="AD51" s="15">
        <v>0</v>
      </c>
      <c r="AE51" s="15">
        <f>VLOOKUP(A:A,[1]TDSheet!$A:$AF,32,0)</f>
        <v>56.100999999999999</v>
      </c>
      <c r="AF51" s="15">
        <f>VLOOKUP(A:A,[1]TDSheet!$A:$AG,33,0)</f>
        <v>53.571999999999989</v>
      </c>
      <c r="AG51" s="15">
        <f>VLOOKUP(A:A,[1]TDSheet!$A:$W,23,0)</f>
        <v>55.052000000000007</v>
      </c>
      <c r="AH51" s="15">
        <f>VLOOKUP(A:A,[3]TDSheet!$A:$B,2,0)</f>
        <v>76.680000000000007</v>
      </c>
      <c r="AI51" s="15">
        <f>VLOOKUP(A:A,[1]TDSheet!$A:$AI,35,0)</f>
        <v>0</v>
      </c>
      <c r="AJ51" s="15">
        <f t="shared" si="6"/>
        <v>90</v>
      </c>
      <c r="AK51" s="15">
        <f t="shared" si="7"/>
        <v>90</v>
      </c>
      <c r="AL51" s="15"/>
      <c r="AM51" s="15"/>
    </row>
    <row r="52" spans="1:39" s="1" customFormat="1" ht="21.95" customHeight="1" outlineLevel="1" x14ac:dyDescent="0.2">
      <c r="A52" s="7" t="s">
        <v>55</v>
      </c>
      <c r="B52" s="7" t="s">
        <v>8</v>
      </c>
      <c r="C52" s="8">
        <v>143.57499999999999</v>
      </c>
      <c r="D52" s="8">
        <v>293.85500000000002</v>
      </c>
      <c r="E52" s="8">
        <v>364.505</v>
      </c>
      <c r="F52" s="9">
        <v>134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5">
        <f>VLOOKUP(A:A,[2]TDSheet!$A:$F,6,0)</f>
        <v>366.447</v>
      </c>
      <c r="K52" s="15">
        <f t="shared" si="2"/>
        <v>-1.9420000000000073</v>
      </c>
      <c r="L52" s="15">
        <f>VLOOKUP(A:A,[1]TDSheet!$A:$V,22,0)</f>
        <v>70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>
        <f t="shared" si="3"/>
        <v>62.5</v>
      </c>
      <c r="X52" s="17">
        <v>150</v>
      </c>
      <c r="Y52" s="18">
        <f t="shared" si="4"/>
        <v>5.6639999999999997</v>
      </c>
      <c r="Z52" s="15">
        <f t="shared" si="5"/>
        <v>2.1440000000000001</v>
      </c>
      <c r="AA52" s="15"/>
      <c r="AB52" s="15"/>
      <c r="AC52" s="15">
        <f>VLOOKUP(A:A,[1]TDSheet!$A:$AC,29,0)</f>
        <v>52.005000000000003</v>
      </c>
      <c r="AD52" s="15">
        <v>0</v>
      </c>
      <c r="AE52" s="15">
        <f>VLOOKUP(A:A,[1]TDSheet!$A:$AF,32,0)</f>
        <v>51.262</v>
      </c>
      <c r="AF52" s="15">
        <f>VLOOKUP(A:A,[1]TDSheet!$A:$AG,33,0)</f>
        <v>47.003999999999998</v>
      </c>
      <c r="AG52" s="15">
        <f>VLOOKUP(A:A,[1]TDSheet!$A:$W,23,0)</f>
        <v>50.974000000000004</v>
      </c>
      <c r="AH52" s="15">
        <f>VLOOKUP(A:A,[3]TDSheet!$A:$B,2,0)</f>
        <v>91.69</v>
      </c>
      <c r="AI52" s="15">
        <f>VLOOKUP(A:A,[1]TDSheet!$A:$AI,35,0)</f>
        <v>0</v>
      </c>
      <c r="AJ52" s="15">
        <f t="shared" si="6"/>
        <v>150</v>
      </c>
      <c r="AK52" s="15">
        <f t="shared" si="7"/>
        <v>150</v>
      </c>
      <c r="AL52" s="15"/>
      <c r="AM52" s="15"/>
    </row>
    <row r="53" spans="1:39" s="1" customFormat="1" ht="11.1" customHeight="1" outlineLevel="1" x14ac:dyDescent="0.2">
      <c r="A53" s="7" t="s">
        <v>56</v>
      </c>
      <c r="B53" s="7" t="s">
        <v>14</v>
      </c>
      <c r="C53" s="8">
        <v>1598</v>
      </c>
      <c r="D53" s="8">
        <v>3943</v>
      </c>
      <c r="E53" s="9">
        <v>2494</v>
      </c>
      <c r="F53" s="8">
        <v>1147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5">
        <f>VLOOKUP(A:A,[2]TDSheet!$A:$F,6,0)</f>
        <v>1939</v>
      </c>
      <c r="K53" s="15">
        <f t="shared" si="2"/>
        <v>555</v>
      </c>
      <c r="L53" s="15">
        <f>VLOOKUP(A:A,[1]TDSheet!$A:$V,22,0)</f>
        <v>1100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>
        <f t="shared" si="3"/>
        <v>432.8</v>
      </c>
      <c r="X53" s="17">
        <v>300</v>
      </c>
      <c r="Y53" s="18">
        <f t="shared" si="4"/>
        <v>5.8849353049907576</v>
      </c>
      <c r="Z53" s="15">
        <f t="shared" si="5"/>
        <v>2.6501848428835491</v>
      </c>
      <c r="AA53" s="15"/>
      <c r="AB53" s="15"/>
      <c r="AC53" s="15">
        <f>VLOOKUP(A:A,[1]TDSheet!$A:$AC,29,0)</f>
        <v>330</v>
      </c>
      <c r="AD53" s="15">
        <v>0</v>
      </c>
      <c r="AE53" s="15">
        <f>VLOOKUP(A:A,[1]TDSheet!$A:$AF,32,0)</f>
        <v>411.6</v>
      </c>
      <c r="AF53" s="15">
        <f>VLOOKUP(A:A,[1]TDSheet!$A:$AG,33,0)</f>
        <v>385.8</v>
      </c>
      <c r="AG53" s="15">
        <f>VLOOKUP(A:A,[1]TDSheet!$A:$W,23,0)</f>
        <v>397.4</v>
      </c>
      <c r="AH53" s="15">
        <f>VLOOKUP(A:A,[3]TDSheet!$A:$B,2,0)</f>
        <v>404</v>
      </c>
      <c r="AI53" s="15">
        <f>VLOOKUP(A:A,[1]TDSheet!$A:$AI,35,0)</f>
        <v>0</v>
      </c>
      <c r="AJ53" s="15">
        <f t="shared" si="6"/>
        <v>300</v>
      </c>
      <c r="AK53" s="15">
        <f t="shared" si="7"/>
        <v>105</v>
      </c>
      <c r="AL53" s="15"/>
      <c r="AM53" s="15"/>
    </row>
    <row r="54" spans="1:39" s="1" customFormat="1" ht="11.1" customHeight="1" outlineLevel="1" x14ac:dyDescent="0.2">
      <c r="A54" s="7" t="s">
        <v>57</v>
      </c>
      <c r="B54" s="7" t="s">
        <v>14</v>
      </c>
      <c r="C54" s="8">
        <v>3747</v>
      </c>
      <c r="D54" s="8">
        <v>13394</v>
      </c>
      <c r="E54" s="9">
        <v>6115</v>
      </c>
      <c r="F54" s="8">
        <v>3477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5">
        <f>VLOOKUP(A:A,[2]TDSheet!$A:$F,6,0)</f>
        <v>4771</v>
      </c>
      <c r="K54" s="15">
        <f t="shared" si="2"/>
        <v>1344</v>
      </c>
      <c r="L54" s="15">
        <f>VLOOKUP(A:A,[1]TDSheet!$A:$V,22,0)</f>
        <v>1100</v>
      </c>
      <c r="M54" s="15"/>
      <c r="N54" s="15"/>
      <c r="O54" s="15"/>
      <c r="P54" s="15"/>
      <c r="Q54" s="15"/>
      <c r="R54" s="15"/>
      <c r="S54" s="15"/>
      <c r="T54" s="15">
        <v>1260</v>
      </c>
      <c r="U54" s="15"/>
      <c r="V54" s="15"/>
      <c r="W54" s="15">
        <f t="shared" si="3"/>
        <v>1007</v>
      </c>
      <c r="X54" s="17">
        <v>900</v>
      </c>
      <c r="Y54" s="18">
        <f t="shared" si="4"/>
        <v>5.4389275074478647</v>
      </c>
      <c r="Z54" s="15">
        <f t="shared" si="5"/>
        <v>3.4528301886792452</v>
      </c>
      <c r="AA54" s="15"/>
      <c r="AB54" s="15"/>
      <c r="AC54" s="15">
        <f>VLOOKUP(A:A,[1]TDSheet!$A:$AC,29,0)</f>
        <v>330</v>
      </c>
      <c r="AD54" s="15">
        <f>VLOOKUP(A:A,[4]TDSheet!$A:$D,4,0)</f>
        <v>750</v>
      </c>
      <c r="AE54" s="15">
        <f>VLOOKUP(A:A,[1]TDSheet!$A:$AF,32,0)</f>
        <v>991</v>
      </c>
      <c r="AF54" s="15">
        <f>VLOOKUP(A:A,[1]TDSheet!$A:$AG,33,0)</f>
        <v>1024.2</v>
      </c>
      <c r="AG54" s="15">
        <f>VLOOKUP(A:A,[1]TDSheet!$A:$W,23,0)</f>
        <v>1006.2</v>
      </c>
      <c r="AH54" s="15">
        <f>VLOOKUP(A:A,[3]TDSheet!$A:$B,2,0)</f>
        <v>792</v>
      </c>
      <c r="AI54" s="15">
        <f>VLOOKUP(A:A,[1]TDSheet!$A:$AI,35,0)</f>
        <v>0</v>
      </c>
      <c r="AJ54" s="15">
        <f t="shared" si="6"/>
        <v>2160</v>
      </c>
      <c r="AK54" s="15">
        <f t="shared" si="7"/>
        <v>864</v>
      </c>
      <c r="AL54" s="15"/>
      <c r="AM54" s="15"/>
    </row>
    <row r="55" spans="1:39" s="1" customFormat="1" ht="11.1" customHeight="1" outlineLevel="1" x14ac:dyDescent="0.2">
      <c r="A55" s="7" t="s">
        <v>58</v>
      </c>
      <c r="B55" s="7" t="s">
        <v>14</v>
      </c>
      <c r="C55" s="8">
        <v>2148</v>
      </c>
      <c r="D55" s="8">
        <v>4601</v>
      </c>
      <c r="E55" s="8">
        <v>5178</v>
      </c>
      <c r="F55" s="8">
        <v>1532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5">
        <f>VLOOKUP(A:A,[2]TDSheet!$A:$F,6,0)</f>
        <v>5139</v>
      </c>
      <c r="K55" s="15">
        <f t="shared" si="2"/>
        <v>39</v>
      </c>
      <c r="L55" s="15">
        <f>VLOOKUP(A:A,[1]TDSheet!$A:$V,22,0)</f>
        <v>1200</v>
      </c>
      <c r="M55" s="15"/>
      <c r="N55" s="15"/>
      <c r="O55" s="15"/>
      <c r="P55" s="15"/>
      <c r="Q55" s="15"/>
      <c r="R55" s="15"/>
      <c r="S55" s="15"/>
      <c r="T55" s="15">
        <v>1250</v>
      </c>
      <c r="U55" s="15"/>
      <c r="V55" s="15"/>
      <c r="W55" s="15">
        <f t="shared" si="3"/>
        <v>731.6</v>
      </c>
      <c r="X55" s="17">
        <v>1100</v>
      </c>
      <c r="Y55" s="18">
        <f t="shared" si="4"/>
        <v>5.2378348824494259</v>
      </c>
      <c r="Z55" s="15">
        <f t="shared" si="5"/>
        <v>2.0940404592673589</v>
      </c>
      <c r="AA55" s="15"/>
      <c r="AB55" s="15"/>
      <c r="AC55" s="15">
        <f>VLOOKUP(A:A,[1]TDSheet!$A:$AC,29,0)</f>
        <v>320</v>
      </c>
      <c r="AD55" s="15">
        <f>VLOOKUP(A:A,[4]TDSheet!$A:$D,4,0)</f>
        <v>1200</v>
      </c>
      <c r="AE55" s="15">
        <f>VLOOKUP(A:A,[1]TDSheet!$A:$AF,32,0)</f>
        <v>712</v>
      </c>
      <c r="AF55" s="15">
        <f>VLOOKUP(A:A,[1]TDSheet!$A:$AG,33,0)</f>
        <v>751.8</v>
      </c>
      <c r="AG55" s="15">
        <f>VLOOKUP(A:A,[1]TDSheet!$A:$W,23,0)</f>
        <v>670.8</v>
      </c>
      <c r="AH55" s="15">
        <f>VLOOKUP(A:A,[3]TDSheet!$A:$B,2,0)</f>
        <v>807</v>
      </c>
      <c r="AI55" s="15" t="str">
        <f>VLOOKUP(A:A,[1]TDSheet!$A:$AI,35,0)</f>
        <v>продмай</v>
      </c>
      <c r="AJ55" s="15">
        <f t="shared" si="6"/>
        <v>2350</v>
      </c>
      <c r="AK55" s="15">
        <f t="shared" si="7"/>
        <v>1057.5</v>
      </c>
      <c r="AL55" s="15"/>
      <c r="AM55" s="15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342.26900000000001</v>
      </c>
      <c r="D56" s="8">
        <v>1525.845</v>
      </c>
      <c r="E56" s="8">
        <v>760.74099999999999</v>
      </c>
      <c r="F56" s="8">
        <v>527.23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5">
        <f>VLOOKUP(A:A,[2]TDSheet!$A:$F,6,0)</f>
        <v>734.06700000000001</v>
      </c>
      <c r="K56" s="15">
        <f t="shared" si="2"/>
        <v>26.673999999999978</v>
      </c>
      <c r="L56" s="15">
        <f>VLOOKUP(A:A,[1]TDSheet!$A:$V,22,0)</f>
        <v>70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>
        <f t="shared" si="3"/>
        <v>139.9144</v>
      </c>
      <c r="X56" s="17">
        <v>200</v>
      </c>
      <c r="Y56" s="18">
        <f t="shared" si="4"/>
        <v>5.6979839101622138</v>
      </c>
      <c r="Z56" s="15">
        <f t="shared" si="5"/>
        <v>3.7682325764896252</v>
      </c>
      <c r="AA56" s="15"/>
      <c r="AB56" s="15"/>
      <c r="AC56" s="15">
        <f>VLOOKUP(A:A,[1]TDSheet!$A:$AC,29,0)</f>
        <v>61.168999999999997</v>
      </c>
      <c r="AD56" s="15">
        <v>0</v>
      </c>
      <c r="AE56" s="15">
        <f>VLOOKUP(A:A,[1]TDSheet!$A:$AF,32,0)</f>
        <v>113.80100000000002</v>
      </c>
      <c r="AF56" s="15">
        <f>VLOOKUP(A:A,[1]TDSheet!$A:$AG,33,0)</f>
        <v>126.78120000000001</v>
      </c>
      <c r="AG56" s="15">
        <f>VLOOKUP(A:A,[1]TDSheet!$A:$W,23,0)</f>
        <v>133.11539999999999</v>
      </c>
      <c r="AH56" s="15">
        <f>VLOOKUP(A:A,[3]TDSheet!$A:$B,2,0)</f>
        <v>179.501</v>
      </c>
      <c r="AI56" s="15">
        <f>VLOOKUP(A:A,[1]TDSheet!$A:$AI,35,0)</f>
        <v>0</v>
      </c>
      <c r="AJ56" s="15">
        <f t="shared" si="6"/>
        <v>200</v>
      </c>
      <c r="AK56" s="15">
        <f t="shared" si="7"/>
        <v>200</v>
      </c>
      <c r="AL56" s="15"/>
      <c r="AM56" s="15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1078</v>
      </c>
      <c r="D57" s="8">
        <v>26</v>
      </c>
      <c r="E57" s="8">
        <v>469</v>
      </c>
      <c r="F57" s="8">
        <v>624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5">
        <f>VLOOKUP(A:A,[2]TDSheet!$A:$F,6,0)</f>
        <v>480</v>
      </c>
      <c r="K57" s="15">
        <f t="shared" si="2"/>
        <v>-11</v>
      </c>
      <c r="L57" s="15">
        <f>VLOOKUP(A:A,[1]TDSheet!$A:$V,22,0)</f>
        <v>0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>
        <f t="shared" si="3"/>
        <v>93.8</v>
      </c>
      <c r="X57" s="17"/>
      <c r="Y57" s="18">
        <f t="shared" si="4"/>
        <v>6.6524520255863537</v>
      </c>
      <c r="Z57" s="15">
        <f t="shared" si="5"/>
        <v>6.6524520255863537</v>
      </c>
      <c r="AA57" s="15"/>
      <c r="AB57" s="15"/>
      <c r="AC57" s="15">
        <f>VLOOKUP(A:A,[1]TDSheet!$A:$AC,29,0)</f>
        <v>0</v>
      </c>
      <c r="AD57" s="15">
        <v>0</v>
      </c>
      <c r="AE57" s="15">
        <f>VLOOKUP(A:A,[1]TDSheet!$A:$AF,32,0)</f>
        <v>109.4</v>
      </c>
      <c r="AF57" s="15">
        <f>VLOOKUP(A:A,[1]TDSheet!$A:$AG,33,0)</f>
        <v>97.6</v>
      </c>
      <c r="AG57" s="15">
        <f>VLOOKUP(A:A,[1]TDSheet!$A:$W,23,0)</f>
        <v>85.6</v>
      </c>
      <c r="AH57" s="15">
        <f>VLOOKUP(A:A,[3]TDSheet!$A:$B,2,0)</f>
        <v>136</v>
      </c>
      <c r="AI57" s="15">
        <f>VLOOKUP(A:A,[1]TDSheet!$A:$AI,35,0)</f>
        <v>0</v>
      </c>
      <c r="AJ57" s="15">
        <f t="shared" si="6"/>
        <v>0</v>
      </c>
      <c r="AK57" s="15">
        <f t="shared" si="7"/>
        <v>0</v>
      </c>
      <c r="AL57" s="15"/>
      <c r="AM57" s="15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83</v>
      </c>
      <c r="D58" s="8">
        <v>91</v>
      </c>
      <c r="E58" s="8">
        <v>116</v>
      </c>
      <c r="F58" s="8">
        <v>57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5">
        <f>VLOOKUP(A:A,[2]TDSheet!$A:$F,6,0)</f>
        <v>122</v>
      </c>
      <c r="K58" s="15">
        <f t="shared" si="2"/>
        <v>-6</v>
      </c>
      <c r="L58" s="15">
        <f>VLOOKUP(A:A,[1]TDSheet!$A:$V,22,0)</f>
        <v>0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>
        <f t="shared" si="3"/>
        <v>5.2</v>
      </c>
      <c r="X58" s="17"/>
      <c r="Y58" s="18">
        <f t="shared" si="4"/>
        <v>10.961538461538462</v>
      </c>
      <c r="Z58" s="15">
        <f t="shared" si="5"/>
        <v>10.961538461538462</v>
      </c>
      <c r="AA58" s="15"/>
      <c r="AB58" s="15"/>
      <c r="AC58" s="15">
        <f>VLOOKUP(A:A,[1]TDSheet!$A:$AC,29,0)</f>
        <v>90</v>
      </c>
      <c r="AD58" s="15">
        <v>0</v>
      </c>
      <c r="AE58" s="15">
        <f>VLOOKUP(A:A,[1]TDSheet!$A:$AF,32,0)</f>
        <v>4.2</v>
      </c>
      <c r="AF58" s="15">
        <f>VLOOKUP(A:A,[1]TDSheet!$A:$AG,33,0)</f>
        <v>5.8</v>
      </c>
      <c r="AG58" s="15">
        <f>VLOOKUP(A:A,[1]TDSheet!$A:$W,23,0)</f>
        <v>3</v>
      </c>
      <c r="AH58" s="15">
        <f>VLOOKUP(A:A,[3]TDSheet!$A:$B,2,0)</f>
        <v>11</v>
      </c>
      <c r="AI58" s="20" t="str">
        <f>VLOOKUP(A:A,[1]TDSheet!$A:$AI,35,0)</f>
        <v>увел</v>
      </c>
      <c r="AJ58" s="15">
        <f t="shared" si="6"/>
        <v>0</v>
      </c>
      <c r="AK58" s="15">
        <f t="shared" si="7"/>
        <v>0</v>
      </c>
      <c r="AL58" s="15"/>
      <c r="AM58" s="15"/>
    </row>
    <row r="59" spans="1:39" s="1" customFormat="1" ht="21.95" customHeight="1" outlineLevel="1" x14ac:dyDescent="0.2">
      <c r="A59" s="7" t="s">
        <v>62</v>
      </c>
      <c r="B59" s="7" t="s">
        <v>14</v>
      </c>
      <c r="C59" s="8">
        <v>732</v>
      </c>
      <c r="D59" s="8">
        <v>1450</v>
      </c>
      <c r="E59" s="8">
        <v>1331</v>
      </c>
      <c r="F59" s="8">
        <v>817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5">
        <f>VLOOKUP(A:A,[2]TDSheet!$A:$F,6,0)</f>
        <v>1362</v>
      </c>
      <c r="K59" s="15">
        <f t="shared" si="2"/>
        <v>-31</v>
      </c>
      <c r="L59" s="15">
        <f>VLOOKUP(A:A,[1]TDSheet!$A:$V,22,0)</f>
        <v>220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>
        <f t="shared" si="3"/>
        <v>238.6</v>
      </c>
      <c r="X59" s="17">
        <v>300</v>
      </c>
      <c r="Y59" s="18">
        <f t="shared" si="4"/>
        <v>5.6035205364626997</v>
      </c>
      <c r="Z59" s="15">
        <f t="shared" si="5"/>
        <v>3.4241408214585078</v>
      </c>
      <c r="AA59" s="15"/>
      <c r="AB59" s="15"/>
      <c r="AC59" s="15">
        <f>VLOOKUP(A:A,[1]TDSheet!$A:$AC,29,0)</f>
        <v>138</v>
      </c>
      <c r="AD59" s="15">
        <v>0</v>
      </c>
      <c r="AE59" s="15">
        <f>VLOOKUP(A:A,[1]TDSheet!$A:$AF,32,0)</f>
        <v>244.8</v>
      </c>
      <c r="AF59" s="15">
        <f>VLOOKUP(A:A,[1]TDSheet!$A:$AG,33,0)</f>
        <v>226.2</v>
      </c>
      <c r="AG59" s="15">
        <f>VLOOKUP(A:A,[1]TDSheet!$A:$W,23,0)</f>
        <v>225.6</v>
      </c>
      <c r="AH59" s="15">
        <f>VLOOKUP(A:A,[3]TDSheet!$A:$B,2,0)</f>
        <v>266</v>
      </c>
      <c r="AI59" s="15">
        <f>VLOOKUP(A:A,[1]TDSheet!$A:$AI,35,0)</f>
        <v>0</v>
      </c>
      <c r="AJ59" s="15">
        <f t="shared" si="6"/>
        <v>300</v>
      </c>
      <c r="AK59" s="15">
        <f t="shared" si="7"/>
        <v>105</v>
      </c>
      <c r="AL59" s="15"/>
      <c r="AM59" s="15"/>
    </row>
    <row r="60" spans="1:39" s="1" customFormat="1" ht="11.1" customHeight="1" outlineLevel="1" x14ac:dyDescent="0.2">
      <c r="A60" s="7" t="s">
        <v>63</v>
      </c>
      <c r="B60" s="7" t="s">
        <v>8</v>
      </c>
      <c r="C60" s="8">
        <v>154.018</v>
      </c>
      <c r="D60" s="8">
        <v>194.297</v>
      </c>
      <c r="E60" s="8">
        <v>253.11</v>
      </c>
      <c r="F60" s="8">
        <v>90.915000000000006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5">
        <f>VLOOKUP(A:A,[2]TDSheet!$A:$F,6,0)</f>
        <v>265.98</v>
      </c>
      <c r="K60" s="15">
        <f t="shared" si="2"/>
        <v>-12.870000000000005</v>
      </c>
      <c r="L60" s="15">
        <f>VLOOKUP(A:A,[1]TDSheet!$A:$V,22,0)</f>
        <v>50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>
        <f t="shared" si="3"/>
        <v>50.622</v>
      </c>
      <c r="X60" s="17">
        <v>120</v>
      </c>
      <c r="Y60" s="18">
        <f t="shared" si="4"/>
        <v>5.1541819762158747</v>
      </c>
      <c r="Z60" s="15">
        <f t="shared" si="5"/>
        <v>1.7959582790091266</v>
      </c>
      <c r="AA60" s="15"/>
      <c r="AB60" s="15"/>
      <c r="AC60" s="15">
        <f>VLOOKUP(A:A,[1]TDSheet!$A:$AC,29,0)</f>
        <v>0</v>
      </c>
      <c r="AD60" s="15">
        <v>0</v>
      </c>
      <c r="AE60" s="15">
        <f>VLOOKUP(A:A,[1]TDSheet!$A:$AF,32,0)</f>
        <v>45.188000000000002</v>
      </c>
      <c r="AF60" s="15">
        <f>VLOOKUP(A:A,[1]TDSheet!$A:$AG,33,0)</f>
        <v>39.319000000000003</v>
      </c>
      <c r="AG60" s="15">
        <f>VLOOKUP(A:A,[1]TDSheet!$A:$W,23,0)</f>
        <v>38.466000000000001</v>
      </c>
      <c r="AH60" s="15">
        <f>VLOOKUP(A:A,[3]TDSheet!$A:$B,2,0)</f>
        <v>47.19</v>
      </c>
      <c r="AI60" s="15">
        <f>VLOOKUP(A:A,[1]TDSheet!$A:$AI,35,0)</f>
        <v>0</v>
      </c>
      <c r="AJ60" s="15">
        <f t="shared" si="6"/>
        <v>120</v>
      </c>
      <c r="AK60" s="15">
        <f t="shared" si="7"/>
        <v>120</v>
      </c>
      <c r="AL60" s="15"/>
      <c r="AM60" s="15"/>
    </row>
    <row r="61" spans="1:39" s="1" customFormat="1" ht="11.1" customHeight="1" outlineLevel="1" x14ac:dyDescent="0.2">
      <c r="A61" s="7" t="s">
        <v>64</v>
      </c>
      <c r="B61" s="7" t="s">
        <v>14</v>
      </c>
      <c r="C61" s="8">
        <v>1869</v>
      </c>
      <c r="D61" s="8">
        <v>9861</v>
      </c>
      <c r="E61" s="8">
        <v>3052</v>
      </c>
      <c r="F61" s="8">
        <v>2275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5">
        <f>VLOOKUP(A:A,[2]TDSheet!$A:$F,6,0)</f>
        <v>3087</v>
      </c>
      <c r="K61" s="15">
        <f t="shared" si="2"/>
        <v>-35</v>
      </c>
      <c r="L61" s="15">
        <f>VLOOKUP(A:A,[1]TDSheet!$A:$V,22,0)</f>
        <v>500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>
        <f t="shared" si="3"/>
        <v>556.4</v>
      </c>
      <c r="X61" s="17">
        <v>300</v>
      </c>
      <c r="Y61" s="18">
        <f t="shared" si="4"/>
        <v>5.5265995686556435</v>
      </c>
      <c r="Z61" s="15">
        <f t="shared" si="5"/>
        <v>4.0887850467289724</v>
      </c>
      <c r="AA61" s="15"/>
      <c r="AB61" s="15"/>
      <c r="AC61" s="15">
        <f>VLOOKUP(A:A,[1]TDSheet!$A:$AC,29,0)</f>
        <v>270</v>
      </c>
      <c r="AD61" s="15">
        <v>0</v>
      </c>
      <c r="AE61" s="15">
        <f>VLOOKUP(A:A,[1]TDSheet!$A:$AF,32,0)</f>
        <v>581.79999999999995</v>
      </c>
      <c r="AF61" s="15">
        <f>VLOOKUP(A:A,[1]TDSheet!$A:$AG,33,0)</f>
        <v>618.6</v>
      </c>
      <c r="AG61" s="15">
        <f>VLOOKUP(A:A,[1]TDSheet!$A:$W,23,0)</f>
        <v>582.20000000000005</v>
      </c>
      <c r="AH61" s="15">
        <f>VLOOKUP(A:A,[3]TDSheet!$A:$B,2,0)</f>
        <v>622</v>
      </c>
      <c r="AI61" s="15" t="e">
        <f>VLOOKUP(A:A,[1]TDSheet!$A:$AI,35,0)</f>
        <v>#N/A</v>
      </c>
      <c r="AJ61" s="15">
        <f t="shared" si="6"/>
        <v>300</v>
      </c>
      <c r="AK61" s="15">
        <f t="shared" si="7"/>
        <v>120</v>
      </c>
      <c r="AL61" s="15"/>
      <c r="AM61" s="15"/>
    </row>
    <row r="62" spans="1:39" s="1" customFormat="1" ht="11.1" customHeight="1" outlineLevel="1" x14ac:dyDescent="0.2">
      <c r="A62" s="7" t="s">
        <v>65</v>
      </c>
      <c r="B62" s="7" t="s">
        <v>14</v>
      </c>
      <c r="C62" s="8">
        <v>2221</v>
      </c>
      <c r="D62" s="8">
        <v>8584</v>
      </c>
      <c r="E62" s="8">
        <v>3364</v>
      </c>
      <c r="F62" s="8">
        <v>2101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5">
        <f>VLOOKUP(A:A,[2]TDSheet!$A:$F,6,0)</f>
        <v>3389</v>
      </c>
      <c r="K62" s="15">
        <f t="shared" si="2"/>
        <v>-25</v>
      </c>
      <c r="L62" s="15">
        <f>VLOOKUP(A:A,[1]TDSheet!$A:$V,22,0)</f>
        <v>600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>
        <f t="shared" si="3"/>
        <v>605.6</v>
      </c>
      <c r="X62" s="17">
        <v>600</v>
      </c>
      <c r="Y62" s="18">
        <f t="shared" si="4"/>
        <v>5.4507926023778071</v>
      </c>
      <c r="Z62" s="15">
        <f t="shared" si="5"/>
        <v>3.4692866578599735</v>
      </c>
      <c r="AA62" s="15"/>
      <c r="AB62" s="15"/>
      <c r="AC62" s="15">
        <f>VLOOKUP(A:A,[1]TDSheet!$A:$AC,29,0)</f>
        <v>336</v>
      </c>
      <c r="AD62" s="15">
        <v>0</v>
      </c>
      <c r="AE62" s="15">
        <f>VLOOKUP(A:A,[1]TDSheet!$A:$AF,32,0)</f>
        <v>628.20000000000005</v>
      </c>
      <c r="AF62" s="15">
        <f>VLOOKUP(A:A,[1]TDSheet!$A:$AG,33,0)</f>
        <v>658</v>
      </c>
      <c r="AG62" s="15">
        <f>VLOOKUP(A:A,[1]TDSheet!$A:$W,23,0)</f>
        <v>597.79999999999995</v>
      </c>
      <c r="AH62" s="15">
        <f>VLOOKUP(A:A,[3]TDSheet!$A:$B,2,0)</f>
        <v>624</v>
      </c>
      <c r="AI62" s="15" t="e">
        <f>VLOOKUP(A:A,[1]TDSheet!$A:$AI,35,0)</f>
        <v>#N/A</v>
      </c>
      <c r="AJ62" s="15">
        <f t="shared" si="6"/>
        <v>600</v>
      </c>
      <c r="AK62" s="15">
        <f t="shared" si="7"/>
        <v>240</v>
      </c>
      <c r="AL62" s="15"/>
      <c r="AM62" s="15"/>
    </row>
    <row r="63" spans="1:39" s="1" customFormat="1" ht="21.95" customHeight="1" outlineLevel="1" x14ac:dyDescent="0.2">
      <c r="A63" s="7" t="s">
        <v>66</v>
      </c>
      <c r="B63" s="7" t="s">
        <v>8</v>
      </c>
      <c r="C63" s="8">
        <v>32.246000000000002</v>
      </c>
      <c r="D63" s="8">
        <v>123.97799999999999</v>
      </c>
      <c r="E63" s="8">
        <v>86.515000000000001</v>
      </c>
      <c r="F63" s="8">
        <v>66.134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5">
        <f>VLOOKUP(A:A,[2]TDSheet!$A:$F,6,0)</f>
        <v>88.792000000000002</v>
      </c>
      <c r="K63" s="15">
        <f t="shared" si="2"/>
        <v>-2.277000000000001</v>
      </c>
      <c r="L63" s="15">
        <f>VLOOKUP(A:A,[1]TDSheet!$A:$V,22,0)</f>
        <v>20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>
        <f t="shared" si="3"/>
        <v>17.303000000000001</v>
      </c>
      <c r="X63" s="17">
        <v>20</v>
      </c>
      <c r="Y63" s="18">
        <f t="shared" si="4"/>
        <v>6.133849621452927</v>
      </c>
      <c r="Z63" s="15">
        <f t="shared" si="5"/>
        <v>3.8221117725249956</v>
      </c>
      <c r="AA63" s="15"/>
      <c r="AB63" s="15"/>
      <c r="AC63" s="15">
        <f>VLOOKUP(A:A,[1]TDSheet!$A:$AC,29,0)</f>
        <v>0</v>
      </c>
      <c r="AD63" s="15">
        <v>0</v>
      </c>
      <c r="AE63" s="15">
        <f>VLOOKUP(A:A,[1]TDSheet!$A:$AF,32,0)</f>
        <v>12.727</v>
      </c>
      <c r="AF63" s="15">
        <f>VLOOKUP(A:A,[1]TDSheet!$A:$AG,33,0)</f>
        <v>14.443000000000001</v>
      </c>
      <c r="AG63" s="15">
        <f>VLOOKUP(A:A,[1]TDSheet!$A:$W,23,0)</f>
        <v>15.300999999999998</v>
      </c>
      <c r="AH63" s="15">
        <f>VLOOKUP(A:A,[3]TDSheet!$A:$B,2,0)</f>
        <v>12.154999999999999</v>
      </c>
      <c r="AI63" s="15">
        <f>VLOOKUP(A:A,[1]TDSheet!$A:$AI,35,0)</f>
        <v>0</v>
      </c>
      <c r="AJ63" s="15">
        <f t="shared" si="6"/>
        <v>20</v>
      </c>
      <c r="AK63" s="15">
        <f t="shared" si="7"/>
        <v>20</v>
      </c>
      <c r="AL63" s="15"/>
      <c r="AM63" s="15"/>
    </row>
    <row r="64" spans="1:39" s="1" customFormat="1" ht="21.95" customHeight="1" outlineLevel="1" x14ac:dyDescent="0.2">
      <c r="A64" s="7" t="s">
        <v>67</v>
      </c>
      <c r="B64" s="7" t="s">
        <v>8</v>
      </c>
      <c r="C64" s="8">
        <v>470.76100000000002</v>
      </c>
      <c r="D64" s="8">
        <v>652.72</v>
      </c>
      <c r="E64" s="9">
        <v>499</v>
      </c>
      <c r="F64" s="8">
        <v>291.35500000000002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5">
        <f>VLOOKUP(A:A,[2]TDSheet!$A:$F,6,0)</f>
        <v>121.71299999999999</v>
      </c>
      <c r="K64" s="15">
        <f t="shared" si="2"/>
        <v>377.28700000000003</v>
      </c>
      <c r="L64" s="15">
        <f>VLOOKUP(A:A,[1]TDSheet!$A:$V,22,0)</f>
        <v>130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>
        <f t="shared" si="3"/>
        <v>99.8</v>
      </c>
      <c r="X64" s="17">
        <v>150</v>
      </c>
      <c r="Y64" s="18">
        <f t="shared" si="4"/>
        <v>5.7250000000000005</v>
      </c>
      <c r="Z64" s="15">
        <f t="shared" si="5"/>
        <v>2.9193887775551106</v>
      </c>
      <c r="AA64" s="15"/>
      <c r="AB64" s="15"/>
      <c r="AC64" s="15">
        <f>VLOOKUP(A:A,[1]TDSheet!$A:$AC,29,0)</f>
        <v>0</v>
      </c>
      <c r="AD64" s="15">
        <v>0</v>
      </c>
      <c r="AE64" s="15">
        <f>VLOOKUP(A:A,[1]TDSheet!$A:$AF,32,0)</f>
        <v>94.6</v>
      </c>
      <c r="AF64" s="15">
        <f>VLOOKUP(A:A,[1]TDSheet!$A:$AG,33,0)</f>
        <v>89.6</v>
      </c>
      <c r="AG64" s="15">
        <f>VLOOKUP(A:A,[1]TDSheet!$A:$W,23,0)</f>
        <v>91.4</v>
      </c>
      <c r="AH64" s="15">
        <f>VLOOKUP(A:A,[3]TDSheet!$A:$B,2,0)</f>
        <v>20.734999999999999</v>
      </c>
      <c r="AI64" s="15">
        <f>VLOOKUP(A:A,[1]TDSheet!$A:$AI,35,0)</f>
        <v>0</v>
      </c>
      <c r="AJ64" s="15">
        <f t="shared" si="6"/>
        <v>150</v>
      </c>
      <c r="AK64" s="15">
        <f t="shared" si="7"/>
        <v>150</v>
      </c>
      <c r="AL64" s="15"/>
      <c r="AM64" s="15"/>
    </row>
    <row r="65" spans="1:39" s="1" customFormat="1" ht="21.95" customHeight="1" outlineLevel="1" x14ac:dyDescent="0.2">
      <c r="A65" s="7" t="s">
        <v>68</v>
      </c>
      <c r="B65" s="7" t="s">
        <v>14</v>
      </c>
      <c r="C65" s="8">
        <v>836</v>
      </c>
      <c r="D65" s="8">
        <v>1737</v>
      </c>
      <c r="E65" s="8">
        <v>1616</v>
      </c>
      <c r="F65" s="8">
        <v>928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5">
        <f>VLOOKUP(A:A,[2]TDSheet!$A:$F,6,0)</f>
        <v>1651</v>
      </c>
      <c r="K65" s="15">
        <f t="shared" si="2"/>
        <v>-35</v>
      </c>
      <c r="L65" s="15">
        <f>VLOOKUP(A:A,[1]TDSheet!$A:$V,22,0)</f>
        <v>300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>
        <f t="shared" si="3"/>
        <v>278.8</v>
      </c>
      <c r="X65" s="17">
        <v>350</v>
      </c>
      <c r="Y65" s="18">
        <f t="shared" si="4"/>
        <v>5.6599713055954091</v>
      </c>
      <c r="Z65" s="15">
        <f t="shared" si="5"/>
        <v>3.3285509325681493</v>
      </c>
      <c r="AA65" s="15"/>
      <c r="AB65" s="15"/>
      <c r="AC65" s="15">
        <f>VLOOKUP(A:A,[1]TDSheet!$A:$AC,29,0)</f>
        <v>222</v>
      </c>
      <c r="AD65" s="15">
        <v>0</v>
      </c>
      <c r="AE65" s="15">
        <f>VLOOKUP(A:A,[1]TDSheet!$A:$AF,32,0)</f>
        <v>255.8</v>
      </c>
      <c r="AF65" s="15">
        <f>VLOOKUP(A:A,[1]TDSheet!$A:$AG,33,0)</f>
        <v>241.8</v>
      </c>
      <c r="AG65" s="15">
        <f>VLOOKUP(A:A,[1]TDSheet!$A:$W,23,0)</f>
        <v>266</v>
      </c>
      <c r="AH65" s="15">
        <f>VLOOKUP(A:A,[3]TDSheet!$A:$B,2,0)</f>
        <v>312</v>
      </c>
      <c r="AI65" s="15">
        <f>VLOOKUP(A:A,[1]TDSheet!$A:$AI,35,0)</f>
        <v>0</v>
      </c>
      <c r="AJ65" s="15">
        <f t="shared" si="6"/>
        <v>350</v>
      </c>
      <c r="AK65" s="15">
        <f t="shared" si="7"/>
        <v>122.49999999999999</v>
      </c>
      <c r="AL65" s="15"/>
      <c r="AM65" s="15"/>
    </row>
    <row r="66" spans="1:39" s="1" customFormat="1" ht="21.95" customHeight="1" outlineLevel="1" x14ac:dyDescent="0.2">
      <c r="A66" s="7" t="s">
        <v>69</v>
      </c>
      <c r="B66" s="7" t="s">
        <v>14</v>
      </c>
      <c r="C66" s="8">
        <v>1161</v>
      </c>
      <c r="D66" s="8">
        <v>2256</v>
      </c>
      <c r="E66" s="8">
        <v>2219</v>
      </c>
      <c r="F66" s="8">
        <v>1150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5">
        <f>VLOOKUP(A:A,[2]TDSheet!$A:$F,6,0)</f>
        <v>2258</v>
      </c>
      <c r="K66" s="15">
        <f t="shared" si="2"/>
        <v>-39</v>
      </c>
      <c r="L66" s="15">
        <f>VLOOKUP(A:A,[1]TDSheet!$A:$V,22,0)</f>
        <v>400</v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>
        <f t="shared" si="3"/>
        <v>399.4</v>
      </c>
      <c r="X66" s="17">
        <v>550</v>
      </c>
      <c r="Y66" s="18">
        <f t="shared" si="4"/>
        <v>5.2578868302453685</v>
      </c>
      <c r="Z66" s="15">
        <f t="shared" si="5"/>
        <v>2.8793189784677016</v>
      </c>
      <c r="AA66" s="15"/>
      <c r="AB66" s="15"/>
      <c r="AC66" s="15">
        <f>VLOOKUP(A:A,[1]TDSheet!$A:$AC,29,0)</f>
        <v>222</v>
      </c>
      <c r="AD66" s="15">
        <v>0</v>
      </c>
      <c r="AE66" s="15">
        <f>VLOOKUP(A:A,[1]TDSheet!$A:$AF,32,0)</f>
        <v>344.4</v>
      </c>
      <c r="AF66" s="15">
        <f>VLOOKUP(A:A,[1]TDSheet!$A:$AG,33,0)</f>
        <v>354.4</v>
      </c>
      <c r="AG66" s="15">
        <f>VLOOKUP(A:A,[1]TDSheet!$A:$W,23,0)</f>
        <v>360.8</v>
      </c>
      <c r="AH66" s="15">
        <f>VLOOKUP(A:A,[3]TDSheet!$A:$B,2,0)</f>
        <v>470</v>
      </c>
      <c r="AI66" s="15">
        <f>VLOOKUP(A:A,[1]TDSheet!$A:$AI,35,0)</f>
        <v>0</v>
      </c>
      <c r="AJ66" s="15">
        <f t="shared" si="6"/>
        <v>550</v>
      </c>
      <c r="AK66" s="15">
        <f t="shared" si="7"/>
        <v>192.5</v>
      </c>
      <c r="AL66" s="15"/>
      <c r="AM66" s="15"/>
    </row>
    <row r="67" spans="1:39" s="1" customFormat="1" ht="11.1" customHeight="1" outlineLevel="1" x14ac:dyDescent="0.2">
      <c r="A67" s="7" t="s">
        <v>70</v>
      </c>
      <c r="B67" s="7" t="s">
        <v>14</v>
      </c>
      <c r="C67" s="8">
        <v>629</v>
      </c>
      <c r="D67" s="8">
        <v>1326</v>
      </c>
      <c r="E67" s="8">
        <v>1164</v>
      </c>
      <c r="F67" s="8">
        <v>764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5">
        <f>VLOOKUP(A:A,[2]TDSheet!$A:$F,6,0)</f>
        <v>1189</v>
      </c>
      <c r="K67" s="15">
        <f t="shared" si="2"/>
        <v>-25</v>
      </c>
      <c r="L67" s="15">
        <f>VLOOKUP(A:A,[1]TDSheet!$A:$V,22,0)</f>
        <v>180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>
        <f t="shared" si="3"/>
        <v>202.8</v>
      </c>
      <c r="X67" s="17">
        <v>220</v>
      </c>
      <c r="Y67" s="18">
        <f t="shared" si="4"/>
        <v>5.7396449704142007</v>
      </c>
      <c r="Z67" s="15">
        <f t="shared" si="5"/>
        <v>3.7672583826429977</v>
      </c>
      <c r="AA67" s="15"/>
      <c r="AB67" s="15"/>
      <c r="AC67" s="15">
        <f>VLOOKUP(A:A,[1]TDSheet!$A:$AC,29,0)</f>
        <v>150</v>
      </c>
      <c r="AD67" s="15">
        <v>0</v>
      </c>
      <c r="AE67" s="15">
        <f>VLOOKUP(A:A,[1]TDSheet!$A:$AF,32,0)</f>
        <v>205.8</v>
      </c>
      <c r="AF67" s="15">
        <f>VLOOKUP(A:A,[1]TDSheet!$A:$AG,33,0)</f>
        <v>219.4</v>
      </c>
      <c r="AG67" s="15">
        <f>VLOOKUP(A:A,[1]TDSheet!$A:$W,23,0)</f>
        <v>199</v>
      </c>
      <c r="AH67" s="15">
        <f>VLOOKUP(A:A,[3]TDSheet!$A:$B,2,0)</f>
        <v>273</v>
      </c>
      <c r="AI67" s="15">
        <f>VLOOKUP(A:A,[1]TDSheet!$A:$AI,35,0)</f>
        <v>0</v>
      </c>
      <c r="AJ67" s="15">
        <f t="shared" si="6"/>
        <v>220</v>
      </c>
      <c r="AK67" s="15">
        <f t="shared" si="7"/>
        <v>88</v>
      </c>
      <c r="AL67" s="15"/>
      <c r="AM67" s="15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367.82</v>
      </c>
      <c r="D68" s="8">
        <v>801.42100000000005</v>
      </c>
      <c r="E68" s="8">
        <v>302.517</v>
      </c>
      <c r="F68" s="22">
        <v>150</v>
      </c>
      <c r="G68" s="1">
        <v>700</v>
      </c>
      <c r="H68" s="1">
        <f>VLOOKUP(A:A,[1]TDSheet!$A:$H,8,0)</f>
        <v>1</v>
      </c>
      <c r="I68" s="1">
        <f>VLOOKUP(A:A,[1]TDSheet!$A:$I,9,0)</f>
        <v>50</v>
      </c>
      <c r="J68" s="15">
        <f>VLOOKUP(A:A,[2]TDSheet!$A:$F,6,0)</f>
        <v>321.87299999999999</v>
      </c>
      <c r="K68" s="15">
        <f t="shared" si="2"/>
        <v>-19.355999999999995</v>
      </c>
      <c r="L68" s="15">
        <f>VLOOKUP(A:A,[1]TDSheet!$A:$V,22,0)</f>
        <v>30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>
        <f t="shared" si="3"/>
        <v>47.560400000000001</v>
      </c>
      <c r="X68" s="17">
        <v>80</v>
      </c>
      <c r="Y68" s="18">
        <f t="shared" si="4"/>
        <v>5.4667328281511507</v>
      </c>
      <c r="Z68" s="15">
        <f t="shared" si="5"/>
        <v>3.1538843239333563</v>
      </c>
      <c r="AA68" s="15"/>
      <c r="AB68" s="15"/>
      <c r="AC68" s="15">
        <f>VLOOKUP(A:A,[1]TDSheet!$A:$AC,29,0)</f>
        <v>64.715000000000003</v>
      </c>
      <c r="AD68" s="15">
        <v>0</v>
      </c>
      <c r="AE68" s="15">
        <f>VLOOKUP(A:A,[1]TDSheet!$A:$AF,32,0)</f>
        <v>45.661999999999999</v>
      </c>
      <c r="AF68" s="15">
        <f>VLOOKUP(A:A,[1]TDSheet!$A:$AG,33,0)</f>
        <v>41.923800000000007</v>
      </c>
      <c r="AG68" s="15">
        <f>VLOOKUP(A:A,[1]TDSheet!$A:$W,23,0)</f>
        <v>39.752799999999993</v>
      </c>
      <c r="AH68" s="15">
        <f>VLOOKUP(A:A,[3]TDSheet!$A:$B,2,0)</f>
        <v>55.154000000000003</v>
      </c>
      <c r="AI68" s="20">
        <v>0</v>
      </c>
      <c r="AJ68" s="15">
        <f t="shared" si="6"/>
        <v>80</v>
      </c>
      <c r="AK68" s="15">
        <f t="shared" si="7"/>
        <v>80</v>
      </c>
      <c r="AL68" s="15"/>
      <c r="AM68" s="15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702.4</v>
      </c>
      <c r="D69" s="8">
        <v>552.80200000000002</v>
      </c>
      <c r="E69" s="8">
        <v>928.11</v>
      </c>
      <c r="F69" s="8">
        <v>308.072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5">
        <f>VLOOKUP(A:A,[2]TDSheet!$A:$F,6,0)</f>
        <v>935.19799999999998</v>
      </c>
      <c r="K69" s="15">
        <f t="shared" si="2"/>
        <v>-7.0879999999999654</v>
      </c>
      <c r="L69" s="15">
        <f>VLOOKUP(A:A,[1]TDSheet!$A:$V,22,0)</f>
        <v>600</v>
      </c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>
        <f t="shared" si="3"/>
        <v>149.02500000000001</v>
      </c>
      <c r="X69" s="17">
        <v>250</v>
      </c>
      <c r="Y69" s="18">
        <f t="shared" si="4"/>
        <v>7.7709914443885255</v>
      </c>
      <c r="Z69" s="15">
        <f t="shared" si="5"/>
        <v>2.0672504613319913</v>
      </c>
      <c r="AA69" s="15"/>
      <c r="AB69" s="15"/>
      <c r="AC69" s="15">
        <f>VLOOKUP(A:A,[1]TDSheet!$A:$AC,29,0)</f>
        <v>182.98500000000001</v>
      </c>
      <c r="AD69" s="15">
        <v>0</v>
      </c>
      <c r="AE69" s="15">
        <f>VLOOKUP(A:A,[1]TDSheet!$A:$AF,32,0)</f>
        <v>131.90699999999998</v>
      </c>
      <c r="AF69" s="15">
        <f>VLOOKUP(A:A,[1]TDSheet!$A:$AG,33,0)</f>
        <v>128.72499999999999</v>
      </c>
      <c r="AG69" s="15">
        <f>VLOOKUP(A:A,[1]TDSheet!$A:$W,23,0)</f>
        <v>123.03399999999999</v>
      </c>
      <c r="AH69" s="15">
        <f>VLOOKUP(A:A,[3]TDSheet!$A:$B,2,0)</f>
        <v>180.14</v>
      </c>
      <c r="AI69" s="15" t="str">
        <f>VLOOKUP(A:A,[1]TDSheet!$A:$AI,35,0)</f>
        <v>май яб</v>
      </c>
      <c r="AJ69" s="15">
        <f t="shared" si="6"/>
        <v>250</v>
      </c>
      <c r="AK69" s="15">
        <f t="shared" si="7"/>
        <v>250</v>
      </c>
      <c r="AL69" s="15"/>
      <c r="AM69" s="15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121.04</v>
      </c>
      <c r="D70" s="8">
        <v>611.59699999999998</v>
      </c>
      <c r="E70" s="8">
        <v>73.5</v>
      </c>
      <c r="F70" s="22">
        <v>52</v>
      </c>
      <c r="G70" s="1">
        <v>600</v>
      </c>
      <c r="H70" s="1">
        <f>VLOOKUP(A:A,[1]TDSheet!$A:$H,8,0)</f>
        <v>1</v>
      </c>
      <c r="I70" s="1">
        <f>VLOOKUP(A:A,[1]TDSheet!$A:$I,9,0)</f>
        <v>50</v>
      </c>
      <c r="J70" s="15">
        <f>VLOOKUP(A:A,[2]TDSheet!$A:$F,6,0)</f>
        <v>80.504999999999995</v>
      </c>
      <c r="K70" s="15">
        <f t="shared" si="2"/>
        <v>-7.0049999999999955</v>
      </c>
      <c r="L70" s="15">
        <f>VLOOKUP(A:A,[1]TDSheet!$A:$V,22,0)</f>
        <v>20</v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>
        <f t="shared" si="3"/>
        <v>14.7</v>
      </c>
      <c r="X70" s="17">
        <v>20</v>
      </c>
      <c r="Y70" s="18">
        <f t="shared" si="4"/>
        <v>6.2585034013605449</v>
      </c>
      <c r="Z70" s="15">
        <f t="shared" si="5"/>
        <v>3.5374149659863949</v>
      </c>
      <c r="AA70" s="15"/>
      <c r="AB70" s="15"/>
      <c r="AC70" s="15">
        <f>VLOOKUP(A:A,[1]TDSheet!$A:$AC,29,0)</f>
        <v>0</v>
      </c>
      <c r="AD70" s="15">
        <v>0</v>
      </c>
      <c r="AE70" s="15">
        <f>VLOOKUP(A:A,[1]TDSheet!$A:$AF,32,0)</f>
        <v>14.62</v>
      </c>
      <c r="AF70" s="15">
        <f>VLOOKUP(A:A,[1]TDSheet!$A:$AG,33,0)</f>
        <v>16.2</v>
      </c>
      <c r="AG70" s="15">
        <f>VLOOKUP(A:A,[1]TDSheet!$A:$W,23,0)</f>
        <v>14.1</v>
      </c>
      <c r="AH70" s="15">
        <f>VLOOKUP(A:A,[3]TDSheet!$A:$B,2,0)</f>
        <v>21</v>
      </c>
      <c r="AI70" s="20">
        <v>0</v>
      </c>
      <c r="AJ70" s="15">
        <f t="shared" si="6"/>
        <v>20</v>
      </c>
      <c r="AK70" s="15">
        <f t="shared" si="7"/>
        <v>20</v>
      </c>
      <c r="AL70" s="15"/>
      <c r="AM70" s="15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1447.979</v>
      </c>
      <c r="D71" s="8">
        <v>2217.9290000000001</v>
      </c>
      <c r="E71" s="8">
        <v>2932.46</v>
      </c>
      <c r="F71" s="9">
        <v>1313</v>
      </c>
      <c r="G71" s="1">
        <v>600</v>
      </c>
      <c r="H71" s="1">
        <f>VLOOKUP(A:A,[1]TDSheet!$A:$H,8,0)</f>
        <v>1</v>
      </c>
      <c r="I71" s="1">
        <f>VLOOKUP(A:A,[1]TDSheet!$A:$I,9,0)</f>
        <v>40</v>
      </c>
      <c r="J71" s="15">
        <f>VLOOKUP(A:A,[2]TDSheet!$A:$F,6,0)</f>
        <v>2924.2289999999998</v>
      </c>
      <c r="K71" s="15">
        <f t="shared" si="2"/>
        <v>8.2310000000002219</v>
      </c>
      <c r="L71" s="15">
        <f>VLOOKUP(A:A,[1]TDSheet!$A:$V,22,0)</f>
        <v>800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>
        <f t="shared" si="3"/>
        <v>440.55</v>
      </c>
      <c r="X71" s="17">
        <v>200</v>
      </c>
      <c r="Y71" s="18">
        <f t="shared" si="4"/>
        <v>5.2502553626149133</v>
      </c>
      <c r="Z71" s="15">
        <f t="shared" si="5"/>
        <v>2.9803654522755645</v>
      </c>
      <c r="AA71" s="15"/>
      <c r="AB71" s="15"/>
      <c r="AC71" s="15">
        <f>VLOOKUP(A:A,[1]TDSheet!$A:$AC,29,0)</f>
        <v>729.71</v>
      </c>
      <c r="AD71" s="15">
        <v>0</v>
      </c>
      <c r="AE71" s="15">
        <f>VLOOKUP(A:A,[1]TDSheet!$A:$AF,32,0)</f>
        <v>450.98400000000004</v>
      </c>
      <c r="AF71" s="15">
        <f>VLOOKUP(A:A,[1]TDSheet!$A:$AG,33,0)</f>
        <v>437.52439999999996</v>
      </c>
      <c r="AG71" s="15">
        <f>VLOOKUP(A:A,[1]TDSheet!$A:$W,23,0)</f>
        <v>468.01499999999999</v>
      </c>
      <c r="AH71" s="15">
        <f>VLOOKUP(A:A,[3]TDSheet!$A:$B,2,0)</f>
        <v>460.7</v>
      </c>
      <c r="AI71" s="15" t="str">
        <f>VLOOKUP(A:A,[1]TDSheet!$A:$AI,35,0)</f>
        <v>продмай</v>
      </c>
      <c r="AJ71" s="15">
        <f t="shared" si="6"/>
        <v>200</v>
      </c>
      <c r="AK71" s="15">
        <f t="shared" si="7"/>
        <v>200</v>
      </c>
      <c r="AL71" s="15"/>
      <c r="AM71" s="15"/>
    </row>
    <row r="72" spans="1:39" s="1" customFormat="1" ht="11.1" customHeight="1" outlineLevel="1" x14ac:dyDescent="0.2">
      <c r="A72" s="7" t="s">
        <v>75</v>
      </c>
      <c r="B72" s="7" t="s">
        <v>14</v>
      </c>
      <c r="C72" s="8">
        <v>2490</v>
      </c>
      <c r="D72" s="8">
        <v>5899</v>
      </c>
      <c r="E72" s="8">
        <v>5118</v>
      </c>
      <c r="F72" s="8">
        <v>3168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5">
        <f>VLOOKUP(A:A,[2]TDSheet!$A:$F,6,0)</f>
        <v>5159</v>
      </c>
      <c r="K72" s="15">
        <f t="shared" ref="K72:K120" si="8">E72-J72</f>
        <v>-41</v>
      </c>
      <c r="L72" s="15">
        <f>VLOOKUP(A:A,[1]TDSheet!$A:$V,22,0)</f>
        <v>1800</v>
      </c>
      <c r="M72" s="15"/>
      <c r="N72" s="15"/>
      <c r="O72" s="15"/>
      <c r="P72" s="15"/>
      <c r="Q72" s="15"/>
      <c r="R72" s="15"/>
      <c r="S72" s="15"/>
      <c r="T72" s="15">
        <v>1230</v>
      </c>
      <c r="U72" s="15"/>
      <c r="V72" s="15"/>
      <c r="W72" s="15">
        <f t="shared" ref="W72:W120" si="9">(E72-AC72-AD72)/5</f>
        <v>739.6</v>
      </c>
      <c r="X72" s="17">
        <v>1000</v>
      </c>
      <c r="Y72" s="18">
        <f t="shared" ref="Y72:Y120" si="10">(F72+L72+M72+X72)/W72</f>
        <v>8.0692266089778251</v>
      </c>
      <c r="Z72" s="15">
        <f t="shared" ref="Z72:Z120" si="11">F72/W72</f>
        <v>4.2833964305029744</v>
      </c>
      <c r="AA72" s="15"/>
      <c r="AB72" s="15"/>
      <c r="AC72" s="15">
        <f>VLOOKUP(A:A,[1]TDSheet!$A:$AC,29,0)</f>
        <v>420</v>
      </c>
      <c r="AD72" s="15">
        <f>VLOOKUP(A:A,[4]TDSheet!$A:$D,4,0)</f>
        <v>1000</v>
      </c>
      <c r="AE72" s="15">
        <f>VLOOKUP(A:A,[1]TDSheet!$A:$AF,32,0)</f>
        <v>722.6</v>
      </c>
      <c r="AF72" s="15">
        <f>VLOOKUP(A:A,[1]TDSheet!$A:$AG,33,0)</f>
        <v>869</v>
      </c>
      <c r="AG72" s="15">
        <f>VLOOKUP(A:A,[1]TDSheet!$A:$W,23,0)</f>
        <v>687.8</v>
      </c>
      <c r="AH72" s="15">
        <f>VLOOKUP(A:A,[3]TDSheet!$A:$B,2,0)</f>
        <v>748</v>
      </c>
      <c r="AI72" s="15" t="str">
        <f>VLOOKUP(A:A,[1]TDSheet!$A:$AI,35,0)</f>
        <v>май яб</v>
      </c>
      <c r="AJ72" s="15">
        <f t="shared" ref="AJ72:AJ120" si="12">X72+T72</f>
        <v>2230</v>
      </c>
      <c r="AK72" s="15">
        <f t="shared" ref="AK72:AK120" si="13">AJ72*H72</f>
        <v>1003.5</v>
      </c>
      <c r="AL72" s="15"/>
      <c r="AM72" s="15"/>
    </row>
    <row r="73" spans="1:39" s="1" customFormat="1" ht="11.1" customHeight="1" outlineLevel="1" x14ac:dyDescent="0.2">
      <c r="A73" s="7" t="s">
        <v>76</v>
      </c>
      <c r="B73" s="7" t="s">
        <v>14</v>
      </c>
      <c r="C73" s="8">
        <v>2148</v>
      </c>
      <c r="D73" s="8">
        <v>5515</v>
      </c>
      <c r="E73" s="8">
        <v>5411</v>
      </c>
      <c r="F73" s="8">
        <v>2187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5">
        <f>VLOOKUP(A:A,[2]TDSheet!$A:$F,6,0)</f>
        <v>5397</v>
      </c>
      <c r="K73" s="15">
        <f t="shared" si="8"/>
        <v>14</v>
      </c>
      <c r="L73" s="15">
        <f>VLOOKUP(A:A,[1]TDSheet!$A:$V,22,0)</f>
        <v>600</v>
      </c>
      <c r="M73" s="15"/>
      <c r="N73" s="15"/>
      <c r="O73" s="15"/>
      <c r="P73" s="15"/>
      <c r="Q73" s="15"/>
      <c r="R73" s="15"/>
      <c r="S73" s="15"/>
      <c r="T73" s="15">
        <v>1300</v>
      </c>
      <c r="U73" s="15"/>
      <c r="V73" s="15"/>
      <c r="W73" s="15">
        <f t="shared" si="9"/>
        <v>920.2</v>
      </c>
      <c r="X73" s="17">
        <v>1100</v>
      </c>
      <c r="Y73" s="18">
        <f t="shared" si="10"/>
        <v>4.2240817213649207</v>
      </c>
      <c r="Z73" s="15">
        <f t="shared" si="11"/>
        <v>2.3766572484242556</v>
      </c>
      <c r="AA73" s="15"/>
      <c r="AB73" s="15"/>
      <c r="AC73" s="15">
        <f>VLOOKUP(A:A,[1]TDSheet!$A:$AC,29,0)</f>
        <v>420</v>
      </c>
      <c r="AD73" s="15">
        <f>VLOOKUP(A:A,[4]TDSheet!$A:$D,4,0)</f>
        <v>390</v>
      </c>
      <c r="AE73" s="15">
        <f>VLOOKUP(A:A,[1]TDSheet!$A:$AF,32,0)</f>
        <v>622</v>
      </c>
      <c r="AF73" s="15">
        <f>VLOOKUP(A:A,[1]TDSheet!$A:$AG,33,0)</f>
        <v>855.8</v>
      </c>
      <c r="AG73" s="15">
        <f>VLOOKUP(A:A,[1]TDSheet!$A:$W,23,0)</f>
        <v>894</v>
      </c>
      <c r="AH73" s="15">
        <f>VLOOKUP(A:A,[3]TDSheet!$A:$B,2,0)</f>
        <v>905</v>
      </c>
      <c r="AI73" s="15" t="str">
        <f>VLOOKUP(A:A,[1]TDSheet!$A:$AI,35,0)</f>
        <v>оконч</v>
      </c>
      <c r="AJ73" s="15">
        <f t="shared" si="12"/>
        <v>2400</v>
      </c>
      <c r="AK73" s="15">
        <f t="shared" si="13"/>
        <v>1080</v>
      </c>
      <c r="AL73" s="15"/>
      <c r="AM73" s="15"/>
    </row>
    <row r="74" spans="1:39" s="1" customFormat="1" ht="11.1" customHeight="1" outlineLevel="1" x14ac:dyDescent="0.2">
      <c r="A74" s="7" t="s">
        <v>77</v>
      </c>
      <c r="B74" s="7" t="s">
        <v>14</v>
      </c>
      <c r="C74" s="8">
        <v>651</v>
      </c>
      <c r="D74" s="8">
        <v>1291</v>
      </c>
      <c r="E74" s="8">
        <v>1091</v>
      </c>
      <c r="F74" s="8">
        <v>823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5">
        <f>VLOOKUP(A:A,[2]TDSheet!$A:$F,6,0)</f>
        <v>1110</v>
      </c>
      <c r="K74" s="15">
        <f t="shared" si="8"/>
        <v>-19</v>
      </c>
      <c r="L74" s="15">
        <f>VLOOKUP(A:A,[1]TDSheet!$A:$V,22,0)</f>
        <v>200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>
        <f t="shared" si="9"/>
        <v>200.2</v>
      </c>
      <c r="X74" s="17">
        <v>120</v>
      </c>
      <c r="Y74" s="18">
        <f t="shared" si="10"/>
        <v>5.7092907092907099</v>
      </c>
      <c r="Z74" s="15">
        <f t="shared" si="11"/>
        <v>4.1108891108891115</v>
      </c>
      <c r="AA74" s="15"/>
      <c r="AB74" s="15"/>
      <c r="AC74" s="15">
        <f>VLOOKUP(A:A,[1]TDSheet!$A:$AC,29,0)</f>
        <v>90</v>
      </c>
      <c r="AD74" s="15">
        <v>0</v>
      </c>
      <c r="AE74" s="15">
        <f>VLOOKUP(A:A,[1]TDSheet!$A:$AF,32,0)</f>
        <v>194.8</v>
      </c>
      <c r="AF74" s="15">
        <f>VLOOKUP(A:A,[1]TDSheet!$A:$AG,33,0)</f>
        <v>178.6</v>
      </c>
      <c r="AG74" s="15">
        <f>VLOOKUP(A:A,[1]TDSheet!$A:$W,23,0)</f>
        <v>200.4</v>
      </c>
      <c r="AH74" s="15">
        <f>VLOOKUP(A:A,[3]TDSheet!$A:$B,2,0)</f>
        <v>207</v>
      </c>
      <c r="AI74" s="15">
        <f>VLOOKUP(A:A,[1]TDSheet!$A:$AI,35,0)</f>
        <v>0</v>
      </c>
      <c r="AJ74" s="15">
        <f t="shared" si="12"/>
        <v>120</v>
      </c>
      <c r="AK74" s="15">
        <f t="shared" si="13"/>
        <v>54</v>
      </c>
      <c r="AL74" s="15"/>
      <c r="AM74" s="15"/>
    </row>
    <row r="75" spans="1:39" s="1" customFormat="1" ht="11.1" customHeight="1" outlineLevel="1" x14ac:dyDescent="0.2">
      <c r="A75" s="7" t="s">
        <v>78</v>
      </c>
      <c r="B75" s="7" t="s">
        <v>14</v>
      </c>
      <c r="C75" s="8">
        <v>242</v>
      </c>
      <c r="D75" s="8">
        <v>852</v>
      </c>
      <c r="E75" s="8">
        <v>559</v>
      </c>
      <c r="F75" s="8">
        <v>509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5">
        <f>VLOOKUP(A:A,[2]TDSheet!$A:$F,6,0)</f>
        <v>650</v>
      </c>
      <c r="K75" s="15">
        <f t="shared" si="8"/>
        <v>-91</v>
      </c>
      <c r="L75" s="15">
        <f>VLOOKUP(A:A,[1]TDSheet!$A:$V,22,0)</f>
        <v>50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>
        <f t="shared" si="9"/>
        <v>86.6</v>
      </c>
      <c r="X75" s="17"/>
      <c r="Y75" s="18">
        <f t="shared" si="10"/>
        <v>6.4549653579676676</v>
      </c>
      <c r="Z75" s="15">
        <f t="shared" si="11"/>
        <v>5.8775981524249428</v>
      </c>
      <c r="AA75" s="15"/>
      <c r="AB75" s="15"/>
      <c r="AC75" s="15">
        <f>VLOOKUP(A:A,[1]TDSheet!$A:$AC,29,0)</f>
        <v>126</v>
      </c>
      <c r="AD75" s="15">
        <v>0</v>
      </c>
      <c r="AE75" s="15">
        <f>VLOOKUP(A:A,[1]TDSheet!$A:$AF,32,0)</f>
        <v>87</v>
      </c>
      <c r="AF75" s="15">
        <f>VLOOKUP(A:A,[1]TDSheet!$A:$AG,33,0)</f>
        <v>80</v>
      </c>
      <c r="AG75" s="15">
        <f>VLOOKUP(A:A,[1]TDSheet!$A:$W,23,0)</f>
        <v>98.8</v>
      </c>
      <c r="AH75" s="15">
        <f>VLOOKUP(A:A,[3]TDSheet!$A:$B,2,0)</f>
        <v>125</v>
      </c>
      <c r="AI75" s="15" t="e">
        <f>VLOOKUP(A:A,[1]TDSheet!$A:$AI,35,0)</f>
        <v>#N/A</v>
      </c>
      <c r="AJ75" s="15">
        <f t="shared" si="12"/>
        <v>0</v>
      </c>
      <c r="AK75" s="15">
        <f t="shared" si="13"/>
        <v>0</v>
      </c>
      <c r="AL75" s="15"/>
      <c r="AM75" s="15"/>
    </row>
    <row r="76" spans="1:39" s="1" customFormat="1" ht="11.1" customHeight="1" outlineLevel="1" x14ac:dyDescent="0.2">
      <c r="A76" s="7" t="s">
        <v>79</v>
      </c>
      <c r="B76" s="7" t="s">
        <v>14</v>
      </c>
      <c r="C76" s="8">
        <v>244</v>
      </c>
      <c r="D76" s="8">
        <v>652</v>
      </c>
      <c r="E76" s="8">
        <v>474</v>
      </c>
      <c r="F76" s="8">
        <v>402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5">
        <f>VLOOKUP(A:A,[2]TDSheet!$A:$F,6,0)</f>
        <v>503</v>
      </c>
      <c r="K76" s="15">
        <f t="shared" si="8"/>
        <v>-29</v>
      </c>
      <c r="L76" s="15">
        <f>VLOOKUP(A:A,[1]TDSheet!$A:$V,22,0)</f>
        <v>90</v>
      </c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>
        <f t="shared" si="9"/>
        <v>84</v>
      </c>
      <c r="X76" s="17"/>
      <c r="Y76" s="18">
        <f t="shared" si="10"/>
        <v>5.8571428571428568</v>
      </c>
      <c r="Z76" s="15">
        <f t="shared" si="11"/>
        <v>4.7857142857142856</v>
      </c>
      <c r="AA76" s="15"/>
      <c r="AB76" s="15"/>
      <c r="AC76" s="15">
        <f>VLOOKUP(A:A,[1]TDSheet!$A:$AC,29,0)</f>
        <v>54</v>
      </c>
      <c r="AD76" s="15">
        <v>0</v>
      </c>
      <c r="AE76" s="15">
        <f>VLOOKUP(A:A,[1]TDSheet!$A:$AF,32,0)</f>
        <v>89.6</v>
      </c>
      <c r="AF76" s="15">
        <f>VLOOKUP(A:A,[1]TDSheet!$A:$AG,33,0)</f>
        <v>95</v>
      </c>
      <c r="AG76" s="15">
        <f>VLOOKUP(A:A,[1]TDSheet!$A:$W,23,0)</f>
        <v>91.4</v>
      </c>
      <c r="AH76" s="15">
        <f>VLOOKUP(A:A,[3]TDSheet!$A:$B,2,0)</f>
        <v>107</v>
      </c>
      <c r="AI76" s="15" t="e">
        <f>VLOOKUP(A:A,[1]TDSheet!$A:$AI,35,0)</f>
        <v>#N/A</v>
      </c>
      <c r="AJ76" s="15">
        <f t="shared" si="12"/>
        <v>0</v>
      </c>
      <c r="AK76" s="15">
        <f t="shared" si="13"/>
        <v>0</v>
      </c>
      <c r="AL76" s="15"/>
      <c r="AM76" s="15"/>
    </row>
    <row r="77" spans="1:39" s="1" customFormat="1" ht="11.1" customHeight="1" outlineLevel="1" x14ac:dyDescent="0.2">
      <c r="A77" s="7" t="s">
        <v>80</v>
      </c>
      <c r="B77" s="7" t="s">
        <v>8</v>
      </c>
      <c r="C77" s="8">
        <v>1718.826</v>
      </c>
      <c r="D77" s="8">
        <v>1326.55</v>
      </c>
      <c r="E77" s="9">
        <v>1829</v>
      </c>
      <c r="F77" s="9">
        <v>888</v>
      </c>
      <c r="G77" s="1" t="str">
        <f>VLOOKUP(A:A,[1]TDSheet!$A:$G,7,0)</f>
        <v>ак апр</v>
      </c>
      <c r="H77" s="1">
        <f>VLOOKUP(A:A,[1]TDSheet!$A:$H,8,0)</f>
        <v>1</v>
      </c>
      <c r="I77" s="1">
        <f>VLOOKUP(A:A,[1]TDSheet!$A:$I,9,0)</f>
        <v>50</v>
      </c>
      <c r="J77" s="15">
        <f>VLOOKUP(A:A,[2]TDSheet!$A:$F,6,0)</f>
        <v>1336.8030000000001</v>
      </c>
      <c r="K77" s="15">
        <f t="shared" si="8"/>
        <v>492.19699999999989</v>
      </c>
      <c r="L77" s="15">
        <f>VLOOKUP(A:A,[1]TDSheet!$A:$V,22,0)</f>
        <v>200</v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>
        <f t="shared" si="9"/>
        <v>319.09100000000001</v>
      </c>
      <c r="X77" s="17">
        <v>400</v>
      </c>
      <c r="Y77" s="18">
        <f t="shared" si="10"/>
        <v>4.6632465346875964</v>
      </c>
      <c r="Z77" s="15">
        <f t="shared" si="11"/>
        <v>2.7829051900555015</v>
      </c>
      <c r="AA77" s="15"/>
      <c r="AB77" s="15"/>
      <c r="AC77" s="15">
        <f>VLOOKUP(A:A,[1]TDSheet!$A:$AC,29,0)</f>
        <v>233.54499999999999</v>
      </c>
      <c r="AD77" s="15">
        <v>0</v>
      </c>
      <c r="AE77" s="15">
        <f>VLOOKUP(A:A,[1]TDSheet!$A:$AF,32,0)</f>
        <v>279.11199999999997</v>
      </c>
      <c r="AF77" s="15">
        <f>VLOOKUP(A:A,[1]TDSheet!$A:$AG,33,0)</f>
        <v>296.29160000000002</v>
      </c>
      <c r="AG77" s="15">
        <f>VLOOKUP(A:A,[1]TDSheet!$A:$W,23,0)</f>
        <v>277.89099999999996</v>
      </c>
      <c r="AH77" s="15">
        <f>VLOOKUP(A:A,[3]TDSheet!$A:$B,2,0)</f>
        <v>201.89500000000001</v>
      </c>
      <c r="AI77" s="21">
        <v>700</v>
      </c>
      <c r="AJ77" s="15">
        <f t="shared" si="12"/>
        <v>400</v>
      </c>
      <c r="AK77" s="15">
        <f t="shared" si="13"/>
        <v>400</v>
      </c>
      <c r="AL77" s="15"/>
      <c r="AM77" s="15"/>
    </row>
    <row r="78" spans="1:39" s="1" customFormat="1" ht="11.1" customHeight="1" outlineLevel="1" x14ac:dyDescent="0.2">
      <c r="A78" s="7" t="s">
        <v>81</v>
      </c>
      <c r="B78" s="7" t="s">
        <v>14</v>
      </c>
      <c r="C78" s="8">
        <v>297</v>
      </c>
      <c r="D78" s="8">
        <v>517</v>
      </c>
      <c r="E78" s="8">
        <v>373</v>
      </c>
      <c r="F78" s="8">
        <v>432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5">
        <f>VLOOKUP(A:A,[2]TDSheet!$A:$F,6,0)</f>
        <v>396</v>
      </c>
      <c r="K78" s="15">
        <f t="shared" si="8"/>
        <v>-23</v>
      </c>
      <c r="L78" s="15">
        <f>VLOOKUP(A:A,[1]TDSheet!$A:$V,22,0)</f>
        <v>0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>
        <f t="shared" si="9"/>
        <v>74.599999999999994</v>
      </c>
      <c r="X78" s="17"/>
      <c r="Y78" s="18">
        <f t="shared" si="10"/>
        <v>5.7908847184986598</v>
      </c>
      <c r="Z78" s="15">
        <f t="shared" si="11"/>
        <v>5.7908847184986598</v>
      </c>
      <c r="AA78" s="15"/>
      <c r="AB78" s="15"/>
      <c r="AC78" s="15">
        <f>VLOOKUP(A:A,[1]TDSheet!$A:$AC,29,0)</f>
        <v>0</v>
      </c>
      <c r="AD78" s="15">
        <v>0</v>
      </c>
      <c r="AE78" s="15">
        <f>VLOOKUP(A:A,[1]TDSheet!$A:$AF,32,0)</f>
        <v>84.2</v>
      </c>
      <c r="AF78" s="15">
        <f>VLOOKUP(A:A,[1]TDSheet!$A:$AG,33,0)</f>
        <v>81.400000000000006</v>
      </c>
      <c r="AG78" s="15">
        <f>VLOOKUP(A:A,[1]TDSheet!$A:$W,23,0)</f>
        <v>82.4</v>
      </c>
      <c r="AH78" s="15">
        <f>VLOOKUP(A:A,[3]TDSheet!$A:$B,2,0)</f>
        <v>86</v>
      </c>
      <c r="AI78" s="15" t="e">
        <f>VLOOKUP(A:A,[1]TDSheet!$A:$AI,35,0)</f>
        <v>#N/A</v>
      </c>
      <c r="AJ78" s="15">
        <f t="shared" si="12"/>
        <v>0</v>
      </c>
      <c r="AK78" s="15">
        <f t="shared" si="13"/>
        <v>0</v>
      </c>
      <c r="AL78" s="15"/>
      <c r="AM78" s="15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141.952</v>
      </c>
      <c r="D79" s="8">
        <v>168.86099999999999</v>
      </c>
      <c r="E79" s="8">
        <v>188.339</v>
      </c>
      <c r="F79" s="8">
        <v>121.119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5">
        <f>VLOOKUP(A:A,[2]TDSheet!$A:$F,6,0)</f>
        <v>185.93799999999999</v>
      </c>
      <c r="K79" s="15">
        <f t="shared" si="8"/>
        <v>2.4010000000000105</v>
      </c>
      <c r="L79" s="15">
        <f>VLOOKUP(A:A,[1]TDSheet!$A:$V,22,0)</f>
        <v>30</v>
      </c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>
        <f t="shared" si="9"/>
        <v>22.210999999999999</v>
      </c>
      <c r="X79" s="17"/>
      <c r="Y79" s="18">
        <f t="shared" si="10"/>
        <v>6.8037909144117785</v>
      </c>
      <c r="Z79" s="15">
        <f t="shared" si="11"/>
        <v>5.4531088199540774</v>
      </c>
      <c r="AA79" s="15"/>
      <c r="AB79" s="15"/>
      <c r="AC79" s="15">
        <f>VLOOKUP(A:A,[1]TDSheet!$A:$AC,29,0)</f>
        <v>77.284000000000006</v>
      </c>
      <c r="AD79" s="15">
        <v>0</v>
      </c>
      <c r="AE79" s="15">
        <f>VLOOKUP(A:A,[1]TDSheet!$A:$AF,32,0)</f>
        <v>21.408999999999999</v>
      </c>
      <c r="AF79" s="15">
        <f>VLOOKUP(A:A,[1]TDSheet!$A:$AG,33,0)</f>
        <v>23.035</v>
      </c>
      <c r="AG79" s="15">
        <f>VLOOKUP(A:A,[1]TDSheet!$A:$W,23,0)</f>
        <v>25.743999999999993</v>
      </c>
      <c r="AH79" s="15">
        <f>VLOOKUP(A:A,[3]TDSheet!$A:$B,2,0)</f>
        <v>14.85</v>
      </c>
      <c r="AI79" s="15" t="e">
        <f>VLOOKUP(A:A,[1]TDSheet!$A:$AI,35,0)</f>
        <v>#N/A</v>
      </c>
      <c r="AJ79" s="15">
        <f t="shared" si="12"/>
        <v>0</v>
      </c>
      <c r="AK79" s="15">
        <f t="shared" si="13"/>
        <v>0</v>
      </c>
      <c r="AL79" s="15"/>
      <c r="AM79" s="15"/>
    </row>
    <row r="80" spans="1:39" s="1" customFormat="1" ht="11.1" customHeight="1" outlineLevel="1" x14ac:dyDescent="0.2">
      <c r="A80" s="7" t="s">
        <v>83</v>
      </c>
      <c r="B80" s="7" t="s">
        <v>14</v>
      </c>
      <c r="C80" s="8">
        <v>2038</v>
      </c>
      <c r="D80" s="8">
        <v>4383</v>
      </c>
      <c r="E80" s="8">
        <v>4367</v>
      </c>
      <c r="F80" s="8">
        <v>2019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5">
        <f>VLOOKUP(A:A,[2]TDSheet!$A:$F,6,0)</f>
        <v>4339</v>
      </c>
      <c r="K80" s="15">
        <f t="shared" si="8"/>
        <v>28</v>
      </c>
      <c r="L80" s="15">
        <f>VLOOKUP(A:A,[1]TDSheet!$A:$V,22,0)</f>
        <v>600</v>
      </c>
      <c r="M80" s="15"/>
      <c r="N80" s="15"/>
      <c r="O80" s="15"/>
      <c r="P80" s="15"/>
      <c r="Q80" s="15"/>
      <c r="R80" s="15"/>
      <c r="S80" s="15"/>
      <c r="T80" s="15">
        <v>1428</v>
      </c>
      <c r="U80" s="15"/>
      <c r="V80" s="15"/>
      <c r="W80" s="15">
        <f t="shared" si="9"/>
        <v>639.4</v>
      </c>
      <c r="X80" s="17">
        <v>700</v>
      </c>
      <c r="Y80" s="18">
        <f t="shared" si="10"/>
        <v>5.1908038786362214</v>
      </c>
      <c r="Z80" s="15">
        <f t="shared" si="11"/>
        <v>3.1576477948076325</v>
      </c>
      <c r="AA80" s="15"/>
      <c r="AB80" s="15"/>
      <c r="AC80" s="15">
        <f>VLOOKUP(A:A,[1]TDSheet!$A:$AC,29,0)</f>
        <v>396</v>
      </c>
      <c r="AD80" s="15">
        <f>VLOOKUP(A:A,[4]TDSheet!$A:$D,4,0)</f>
        <v>774</v>
      </c>
      <c r="AE80" s="15">
        <f>VLOOKUP(A:A,[1]TDSheet!$A:$AF,32,0)</f>
        <v>639.79999999999995</v>
      </c>
      <c r="AF80" s="15">
        <f>VLOOKUP(A:A,[1]TDSheet!$A:$AG,33,0)</f>
        <v>623.79999999999995</v>
      </c>
      <c r="AG80" s="15">
        <f>VLOOKUP(A:A,[1]TDSheet!$A:$W,23,0)</f>
        <v>618.20000000000005</v>
      </c>
      <c r="AH80" s="15">
        <f>VLOOKUP(A:A,[3]TDSheet!$A:$B,2,0)</f>
        <v>777</v>
      </c>
      <c r="AI80" s="15">
        <f>VLOOKUP(A:A,[1]TDSheet!$A:$AI,35,0)</f>
        <v>0</v>
      </c>
      <c r="AJ80" s="15">
        <f t="shared" si="12"/>
        <v>2128</v>
      </c>
      <c r="AK80" s="15">
        <f t="shared" si="13"/>
        <v>851.2</v>
      </c>
      <c r="AL80" s="15"/>
      <c r="AM80" s="15"/>
    </row>
    <row r="81" spans="1:39" s="1" customFormat="1" ht="11.1" customHeight="1" outlineLevel="1" x14ac:dyDescent="0.2">
      <c r="A81" s="7" t="s">
        <v>84</v>
      </c>
      <c r="B81" s="7" t="s">
        <v>14</v>
      </c>
      <c r="C81" s="8">
        <v>1196</v>
      </c>
      <c r="D81" s="8">
        <v>2920</v>
      </c>
      <c r="E81" s="8">
        <v>2612</v>
      </c>
      <c r="F81" s="8">
        <v>1456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5">
        <f>VLOOKUP(A:A,[2]TDSheet!$A:$F,6,0)</f>
        <v>2625</v>
      </c>
      <c r="K81" s="15">
        <f t="shared" si="8"/>
        <v>-13</v>
      </c>
      <c r="L81" s="15">
        <f>VLOOKUP(A:A,[1]TDSheet!$A:$V,22,0)</f>
        <v>650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>
        <f t="shared" si="9"/>
        <v>455.2</v>
      </c>
      <c r="X81" s="17">
        <v>300</v>
      </c>
      <c r="Y81" s="18">
        <f t="shared" si="10"/>
        <v>5.285588752196837</v>
      </c>
      <c r="Z81" s="15">
        <f t="shared" si="11"/>
        <v>3.1985940246045694</v>
      </c>
      <c r="AA81" s="15"/>
      <c r="AB81" s="15"/>
      <c r="AC81" s="15">
        <f>VLOOKUP(A:A,[1]TDSheet!$A:$AC,29,0)</f>
        <v>336</v>
      </c>
      <c r="AD81" s="15">
        <v>0</v>
      </c>
      <c r="AE81" s="15">
        <f>VLOOKUP(A:A,[1]TDSheet!$A:$AF,32,0)</f>
        <v>432.4</v>
      </c>
      <c r="AF81" s="15">
        <f>VLOOKUP(A:A,[1]TDSheet!$A:$AG,33,0)</f>
        <v>436.2</v>
      </c>
      <c r="AG81" s="15">
        <f>VLOOKUP(A:A,[1]TDSheet!$A:$W,23,0)</f>
        <v>465.2</v>
      </c>
      <c r="AH81" s="15">
        <f>VLOOKUP(A:A,[3]TDSheet!$A:$B,2,0)</f>
        <v>533</v>
      </c>
      <c r="AI81" s="15">
        <f>VLOOKUP(A:A,[1]TDSheet!$A:$AI,35,0)</f>
        <v>0</v>
      </c>
      <c r="AJ81" s="15">
        <f t="shared" si="12"/>
        <v>300</v>
      </c>
      <c r="AK81" s="15">
        <f t="shared" si="13"/>
        <v>120</v>
      </c>
      <c r="AL81" s="15"/>
      <c r="AM81" s="15"/>
    </row>
    <row r="82" spans="1:39" s="1" customFormat="1" ht="21.95" customHeight="1" outlineLevel="1" x14ac:dyDescent="0.2">
      <c r="A82" s="7" t="s">
        <v>85</v>
      </c>
      <c r="B82" s="7" t="s">
        <v>8</v>
      </c>
      <c r="C82" s="8">
        <v>417.07799999999997</v>
      </c>
      <c r="D82" s="8">
        <v>1365.902</v>
      </c>
      <c r="E82" s="8">
        <v>714.92200000000003</v>
      </c>
      <c r="F82" s="8">
        <v>287.78399999999999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5">
        <f>VLOOKUP(A:A,[2]TDSheet!$A:$F,6,0)</f>
        <v>725.303</v>
      </c>
      <c r="K82" s="15">
        <f t="shared" si="8"/>
        <v>-10.380999999999972</v>
      </c>
      <c r="L82" s="15">
        <f>VLOOKUP(A:A,[1]TDSheet!$A:$V,22,0)</f>
        <v>90</v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>
        <f t="shared" si="9"/>
        <v>101.574</v>
      </c>
      <c r="X82" s="17">
        <v>150</v>
      </c>
      <c r="Y82" s="18">
        <f t="shared" si="10"/>
        <v>5.1960541083348097</v>
      </c>
      <c r="Z82" s="15">
        <f t="shared" si="11"/>
        <v>2.8332447279815702</v>
      </c>
      <c r="AA82" s="15"/>
      <c r="AB82" s="15"/>
      <c r="AC82" s="15">
        <f>VLOOKUP(A:A,[1]TDSheet!$A:$AC,29,0)</f>
        <v>207.05199999999999</v>
      </c>
      <c r="AD82" s="15">
        <v>0</v>
      </c>
      <c r="AE82" s="15">
        <f>VLOOKUP(A:A,[1]TDSheet!$A:$AF,32,0)</f>
        <v>88.29000000000002</v>
      </c>
      <c r="AF82" s="15">
        <f>VLOOKUP(A:A,[1]TDSheet!$A:$AG,33,0)</f>
        <v>83.916000000000011</v>
      </c>
      <c r="AG82" s="15">
        <f>VLOOKUP(A:A,[1]TDSheet!$A:$W,23,0)</f>
        <v>85.05</v>
      </c>
      <c r="AH82" s="15">
        <f>VLOOKUP(A:A,[3]TDSheet!$A:$B,2,0)</f>
        <v>108.54</v>
      </c>
      <c r="AI82" s="15" t="e">
        <f>VLOOKUP(A:A,[1]TDSheet!$A:$AI,35,0)</f>
        <v>#N/A</v>
      </c>
      <c r="AJ82" s="15">
        <f t="shared" si="12"/>
        <v>150</v>
      </c>
      <c r="AK82" s="15">
        <f t="shared" si="13"/>
        <v>150</v>
      </c>
      <c r="AL82" s="15"/>
      <c r="AM82" s="15"/>
    </row>
    <row r="83" spans="1:39" s="1" customFormat="1" ht="11.1" customHeight="1" outlineLevel="1" x14ac:dyDescent="0.2">
      <c r="A83" s="7" t="s">
        <v>86</v>
      </c>
      <c r="B83" s="7" t="s">
        <v>8</v>
      </c>
      <c r="C83" s="8">
        <v>318.30500000000001</v>
      </c>
      <c r="D83" s="8">
        <v>686.846</v>
      </c>
      <c r="E83" s="8">
        <v>524.55899999999997</v>
      </c>
      <c r="F83" s="8">
        <v>191.89699999999999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5">
        <f>VLOOKUP(A:A,[2]TDSheet!$A:$F,6,0)</f>
        <v>527.71699999999998</v>
      </c>
      <c r="K83" s="15">
        <f t="shared" si="8"/>
        <v>-3.1580000000000155</v>
      </c>
      <c r="L83" s="15">
        <f>VLOOKUP(A:A,[1]TDSheet!$A:$V,22,0)</f>
        <v>100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>
        <f t="shared" si="9"/>
        <v>77.759999999999991</v>
      </c>
      <c r="X83" s="17">
        <v>120</v>
      </c>
      <c r="Y83" s="18">
        <f t="shared" si="10"/>
        <v>5.2970293209876544</v>
      </c>
      <c r="Z83" s="15">
        <f t="shared" si="11"/>
        <v>2.4678112139917698</v>
      </c>
      <c r="AA83" s="15"/>
      <c r="AB83" s="15"/>
      <c r="AC83" s="15">
        <f>VLOOKUP(A:A,[1]TDSheet!$A:$AC,29,0)</f>
        <v>135.75899999999999</v>
      </c>
      <c r="AD83" s="15">
        <v>0</v>
      </c>
      <c r="AE83" s="15">
        <f>VLOOKUP(A:A,[1]TDSheet!$A:$AF,32,0)</f>
        <v>61.884</v>
      </c>
      <c r="AF83" s="15">
        <f>VLOOKUP(A:A,[1]TDSheet!$A:$AG,33,0)</f>
        <v>63.014400000000002</v>
      </c>
      <c r="AG83" s="15">
        <f>VLOOKUP(A:A,[1]TDSheet!$A:$W,23,0)</f>
        <v>66.420800000000014</v>
      </c>
      <c r="AH83" s="15">
        <f>VLOOKUP(A:A,[3]TDSheet!$A:$B,2,0)</f>
        <v>83.43</v>
      </c>
      <c r="AI83" s="15" t="e">
        <f>VLOOKUP(A:A,[1]TDSheet!$A:$AI,35,0)</f>
        <v>#N/A</v>
      </c>
      <c r="AJ83" s="15">
        <f t="shared" si="12"/>
        <v>120</v>
      </c>
      <c r="AK83" s="15">
        <f t="shared" si="13"/>
        <v>120</v>
      </c>
      <c r="AL83" s="15"/>
      <c r="AM83" s="15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485.21499999999997</v>
      </c>
      <c r="D84" s="8">
        <v>1813.654</v>
      </c>
      <c r="E84" s="8">
        <v>901.34900000000005</v>
      </c>
      <c r="F84" s="8">
        <v>464.29399999999998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5">
        <f>VLOOKUP(A:A,[2]TDSheet!$A:$F,6,0)</f>
        <v>910.52300000000002</v>
      </c>
      <c r="K84" s="15">
        <f t="shared" si="8"/>
        <v>-9.1739999999999782</v>
      </c>
      <c r="L84" s="15">
        <f>VLOOKUP(A:A,[1]TDSheet!$A:$V,22,0)</f>
        <v>140</v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>
        <f t="shared" si="9"/>
        <v>151.01000000000002</v>
      </c>
      <c r="X84" s="17">
        <v>200</v>
      </c>
      <c r="Y84" s="18">
        <f t="shared" si="10"/>
        <v>5.326097609429838</v>
      </c>
      <c r="Z84" s="15">
        <f t="shared" si="11"/>
        <v>3.0745910866830006</v>
      </c>
      <c r="AA84" s="15"/>
      <c r="AB84" s="15"/>
      <c r="AC84" s="15">
        <f>VLOOKUP(A:A,[1]TDSheet!$A:$AC,29,0)</f>
        <v>146.29900000000001</v>
      </c>
      <c r="AD84" s="15">
        <v>0</v>
      </c>
      <c r="AE84" s="15">
        <f>VLOOKUP(A:A,[1]TDSheet!$A:$AF,32,0)</f>
        <v>120.36399999999999</v>
      </c>
      <c r="AF84" s="15">
        <f>VLOOKUP(A:A,[1]TDSheet!$A:$AG,33,0)</f>
        <v>125.71099999999998</v>
      </c>
      <c r="AG84" s="15">
        <f>VLOOKUP(A:A,[1]TDSheet!$A:$W,23,0)</f>
        <v>141.75219999999999</v>
      </c>
      <c r="AH84" s="15">
        <f>VLOOKUP(A:A,[3]TDSheet!$A:$B,2,0)</f>
        <v>198.45</v>
      </c>
      <c r="AI84" s="15" t="e">
        <f>VLOOKUP(A:A,[1]TDSheet!$A:$AI,35,0)</f>
        <v>#N/A</v>
      </c>
      <c r="AJ84" s="15">
        <f t="shared" si="12"/>
        <v>200</v>
      </c>
      <c r="AK84" s="15">
        <f t="shared" si="13"/>
        <v>200</v>
      </c>
      <c r="AL84" s="15"/>
      <c r="AM84" s="15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376.36900000000003</v>
      </c>
      <c r="D85" s="8">
        <v>1309.913</v>
      </c>
      <c r="E85" s="8">
        <v>626.03099999999995</v>
      </c>
      <c r="F85" s="8">
        <v>402.18599999999998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5">
        <f>VLOOKUP(A:A,[2]TDSheet!$A:$F,6,0)</f>
        <v>641.44399999999996</v>
      </c>
      <c r="K85" s="15">
        <f t="shared" si="8"/>
        <v>-15.413000000000011</v>
      </c>
      <c r="L85" s="15">
        <f>VLOOKUP(A:A,[1]TDSheet!$A:$V,22,0)</f>
        <v>60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>
        <f t="shared" si="9"/>
        <v>102.07419999999999</v>
      </c>
      <c r="X85" s="17">
        <v>120</v>
      </c>
      <c r="Y85" s="18">
        <f t="shared" si="10"/>
        <v>5.703556824349346</v>
      </c>
      <c r="Z85" s="15">
        <f t="shared" si="11"/>
        <v>3.9401337458437098</v>
      </c>
      <c r="AA85" s="15"/>
      <c r="AB85" s="15"/>
      <c r="AC85" s="15">
        <f>VLOOKUP(A:A,[1]TDSheet!$A:$AC,29,0)</f>
        <v>115.66</v>
      </c>
      <c r="AD85" s="15">
        <v>0</v>
      </c>
      <c r="AE85" s="15">
        <f>VLOOKUP(A:A,[1]TDSheet!$A:$AF,32,0)</f>
        <v>91.836600000000004</v>
      </c>
      <c r="AF85" s="15">
        <f>VLOOKUP(A:A,[1]TDSheet!$A:$AG,33,0)</f>
        <v>94.926000000000002</v>
      </c>
      <c r="AG85" s="15">
        <f>VLOOKUP(A:A,[1]TDSheet!$A:$W,23,0)</f>
        <v>94.624400000000009</v>
      </c>
      <c r="AH85" s="15">
        <f>VLOOKUP(A:A,[3]TDSheet!$A:$B,2,0)</f>
        <v>127.16</v>
      </c>
      <c r="AI85" s="15" t="e">
        <f>VLOOKUP(A:A,[1]TDSheet!$A:$AI,35,0)</f>
        <v>#N/A</v>
      </c>
      <c r="AJ85" s="15">
        <f t="shared" si="12"/>
        <v>120</v>
      </c>
      <c r="AK85" s="15">
        <f t="shared" si="13"/>
        <v>120</v>
      </c>
      <c r="AL85" s="15"/>
      <c r="AM85" s="15"/>
    </row>
    <row r="86" spans="1:39" s="1" customFormat="1" ht="11.1" customHeight="1" outlineLevel="1" x14ac:dyDescent="0.2">
      <c r="A86" s="7" t="s">
        <v>89</v>
      </c>
      <c r="B86" s="7" t="s">
        <v>14</v>
      </c>
      <c r="C86" s="8">
        <v>28</v>
      </c>
      <c r="D86" s="8">
        <v>159</v>
      </c>
      <c r="E86" s="8">
        <v>116</v>
      </c>
      <c r="F86" s="8">
        <v>69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5">
        <f>VLOOKUP(A:A,[2]TDSheet!$A:$F,6,0)</f>
        <v>124</v>
      </c>
      <c r="K86" s="15">
        <f t="shared" si="8"/>
        <v>-8</v>
      </c>
      <c r="L86" s="15">
        <f>VLOOKUP(A:A,[1]TDSheet!$A:$V,22,0)</f>
        <v>40</v>
      </c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>
        <f t="shared" si="9"/>
        <v>17.2</v>
      </c>
      <c r="X86" s="17"/>
      <c r="Y86" s="18">
        <f t="shared" si="10"/>
        <v>6.337209302325582</v>
      </c>
      <c r="Z86" s="15">
        <f t="shared" si="11"/>
        <v>4.0116279069767442</v>
      </c>
      <c r="AA86" s="15"/>
      <c r="AB86" s="15"/>
      <c r="AC86" s="15">
        <f>VLOOKUP(A:A,[1]TDSheet!$A:$AC,29,0)</f>
        <v>30</v>
      </c>
      <c r="AD86" s="15">
        <v>0</v>
      </c>
      <c r="AE86" s="15">
        <f>VLOOKUP(A:A,[1]TDSheet!$A:$AF,32,0)</f>
        <v>11.6</v>
      </c>
      <c r="AF86" s="15">
        <f>VLOOKUP(A:A,[1]TDSheet!$A:$AG,33,0)</f>
        <v>13.6</v>
      </c>
      <c r="AG86" s="15">
        <f>VLOOKUP(A:A,[1]TDSheet!$A:$W,23,0)</f>
        <v>16.8</v>
      </c>
      <c r="AH86" s="15">
        <f>VLOOKUP(A:A,[3]TDSheet!$A:$B,2,0)</f>
        <v>7</v>
      </c>
      <c r="AI86" s="15" t="str">
        <f>VLOOKUP(A:A,[1]TDSheet!$A:$AI,35,0)</f>
        <v>ф</v>
      </c>
      <c r="AJ86" s="15">
        <f t="shared" si="12"/>
        <v>0</v>
      </c>
      <c r="AK86" s="15">
        <f t="shared" si="13"/>
        <v>0</v>
      </c>
      <c r="AL86" s="15"/>
      <c r="AM86" s="15"/>
    </row>
    <row r="87" spans="1:39" s="1" customFormat="1" ht="11.1" customHeight="1" outlineLevel="1" x14ac:dyDescent="0.2">
      <c r="A87" s="7" t="s">
        <v>90</v>
      </c>
      <c r="B87" s="7" t="s">
        <v>14</v>
      </c>
      <c r="C87" s="8">
        <v>78</v>
      </c>
      <c r="D87" s="8">
        <v>183</v>
      </c>
      <c r="E87" s="8">
        <v>185</v>
      </c>
      <c r="F87" s="8">
        <v>74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5">
        <f>VLOOKUP(A:A,[2]TDSheet!$A:$F,6,0)</f>
        <v>305</v>
      </c>
      <c r="K87" s="15">
        <f t="shared" si="8"/>
        <v>-120</v>
      </c>
      <c r="L87" s="15">
        <f>VLOOKUP(A:A,[1]TDSheet!$A:$V,22,0)</f>
        <v>300</v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>
        <f t="shared" si="9"/>
        <v>31</v>
      </c>
      <c r="X87" s="17">
        <v>70</v>
      </c>
      <c r="Y87" s="18">
        <f t="shared" si="10"/>
        <v>14.32258064516129</v>
      </c>
      <c r="Z87" s="15">
        <f t="shared" si="11"/>
        <v>2.3870967741935485</v>
      </c>
      <c r="AA87" s="15"/>
      <c r="AB87" s="15"/>
      <c r="AC87" s="15">
        <f>VLOOKUP(A:A,[1]TDSheet!$A:$AC,29,0)</f>
        <v>30</v>
      </c>
      <c r="AD87" s="15">
        <v>0</v>
      </c>
      <c r="AE87" s="15">
        <f>VLOOKUP(A:A,[1]TDSheet!$A:$AF,32,0)</f>
        <v>22.4</v>
      </c>
      <c r="AF87" s="15">
        <f>VLOOKUP(A:A,[1]TDSheet!$A:$AG,33,0)</f>
        <v>22.6</v>
      </c>
      <c r="AG87" s="15">
        <f>VLOOKUP(A:A,[1]TDSheet!$A:$W,23,0)</f>
        <v>26.6</v>
      </c>
      <c r="AH87" s="15">
        <f>VLOOKUP(A:A,[3]TDSheet!$A:$B,2,0)</f>
        <v>11</v>
      </c>
      <c r="AI87" s="15" t="str">
        <f>VLOOKUP(A:A,[1]TDSheet!$A:$AI,35,0)</f>
        <v>май яб</v>
      </c>
      <c r="AJ87" s="15">
        <f t="shared" si="12"/>
        <v>70</v>
      </c>
      <c r="AK87" s="15">
        <f t="shared" si="13"/>
        <v>42</v>
      </c>
      <c r="AL87" s="15"/>
      <c r="AM87" s="15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133</v>
      </c>
      <c r="D88" s="8">
        <v>279</v>
      </c>
      <c r="E88" s="8">
        <v>258</v>
      </c>
      <c r="F88" s="8">
        <v>146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5">
        <f>VLOOKUP(A:A,[2]TDSheet!$A:$F,6,0)</f>
        <v>289</v>
      </c>
      <c r="K88" s="15">
        <f t="shared" si="8"/>
        <v>-31</v>
      </c>
      <c r="L88" s="15">
        <f>VLOOKUP(A:A,[1]TDSheet!$A:$V,22,0)</f>
        <v>20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>
        <f t="shared" si="9"/>
        <v>44.4</v>
      </c>
      <c r="X88" s="17">
        <v>70</v>
      </c>
      <c r="Y88" s="18">
        <f t="shared" si="10"/>
        <v>5.3153153153153152</v>
      </c>
      <c r="Z88" s="15">
        <f t="shared" si="11"/>
        <v>3.2882882882882885</v>
      </c>
      <c r="AA88" s="15"/>
      <c r="AB88" s="15"/>
      <c r="AC88" s="15">
        <f>VLOOKUP(A:A,[1]TDSheet!$A:$AC,29,0)</f>
        <v>36</v>
      </c>
      <c r="AD88" s="15">
        <v>0</v>
      </c>
      <c r="AE88" s="15">
        <f>VLOOKUP(A:A,[1]TDSheet!$A:$AF,32,0)</f>
        <v>38.4</v>
      </c>
      <c r="AF88" s="15">
        <f>VLOOKUP(A:A,[1]TDSheet!$A:$AG,33,0)</f>
        <v>33</v>
      </c>
      <c r="AG88" s="15">
        <f>VLOOKUP(A:A,[1]TDSheet!$A:$W,23,0)</f>
        <v>40</v>
      </c>
      <c r="AH88" s="15">
        <f>VLOOKUP(A:A,[3]TDSheet!$A:$B,2,0)</f>
        <v>35</v>
      </c>
      <c r="AI88" s="15" t="str">
        <f>VLOOKUP(A:A,[1]TDSheet!$A:$AI,35,0)</f>
        <v>ф</v>
      </c>
      <c r="AJ88" s="15">
        <f t="shared" si="12"/>
        <v>70</v>
      </c>
      <c r="AK88" s="15">
        <f t="shared" si="13"/>
        <v>42</v>
      </c>
      <c r="AL88" s="15"/>
      <c r="AM88" s="15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235.351</v>
      </c>
      <c r="D89" s="8">
        <v>216.46899999999999</v>
      </c>
      <c r="E89" s="8">
        <v>329.84</v>
      </c>
      <c r="F89" s="8">
        <v>111.38200000000001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5">
        <f>VLOOKUP(A:A,[2]TDSheet!$A:$F,6,0)</f>
        <v>336.53100000000001</v>
      </c>
      <c r="K89" s="15">
        <f t="shared" si="8"/>
        <v>-6.6910000000000309</v>
      </c>
      <c r="L89" s="15">
        <f>VLOOKUP(A:A,[1]TDSheet!$A:$V,22,0)</f>
        <v>60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>
        <f t="shared" si="9"/>
        <v>49.744799999999998</v>
      </c>
      <c r="X89" s="17">
        <v>80</v>
      </c>
      <c r="Y89" s="18">
        <f t="shared" si="10"/>
        <v>5.053432720605973</v>
      </c>
      <c r="Z89" s="15">
        <f t="shared" si="11"/>
        <v>2.239068204113797</v>
      </c>
      <c r="AA89" s="15"/>
      <c r="AB89" s="15"/>
      <c r="AC89" s="15">
        <f>VLOOKUP(A:A,[1]TDSheet!$A:$AC,29,0)</f>
        <v>81.116</v>
      </c>
      <c r="AD89" s="15">
        <v>0</v>
      </c>
      <c r="AE89" s="15">
        <f>VLOOKUP(A:A,[1]TDSheet!$A:$AF,32,0)</f>
        <v>43.427999999999997</v>
      </c>
      <c r="AF89" s="15">
        <f>VLOOKUP(A:A,[1]TDSheet!$A:$AG,33,0)</f>
        <v>44.217599999999997</v>
      </c>
      <c r="AG89" s="15">
        <f>VLOOKUP(A:A,[1]TDSheet!$A:$W,23,0)</f>
        <v>43.1648</v>
      </c>
      <c r="AH89" s="15">
        <f>VLOOKUP(A:A,[3]TDSheet!$A:$B,2,0)</f>
        <v>71.063999999999993</v>
      </c>
      <c r="AI89" s="15">
        <f>VLOOKUP(A:A,[1]TDSheet!$A:$AI,35,0)</f>
        <v>0</v>
      </c>
      <c r="AJ89" s="15">
        <f t="shared" si="12"/>
        <v>80</v>
      </c>
      <c r="AK89" s="15">
        <f t="shared" si="13"/>
        <v>80</v>
      </c>
      <c r="AL89" s="15"/>
      <c r="AM89" s="15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80.033000000000001</v>
      </c>
      <c r="D90" s="8">
        <v>1.35</v>
      </c>
      <c r="E90" s="8">
        <v>33.75</v>
      </c>
      <c r="F90" s="8">
        <v>47.633000000000003</v>
      </c>
      <c r="G90" s="1" t="str">
        <f>VLOOKUP(A:A,[1]TDSheet!$A:$G,7,0)</f>
        <v>вывод18,</v>
      </c>
      <c r="H90" s="1">
        <f>VLOOKUP(A:A,[1]TDSheet!$A:$H,8,0)</f>
        <v>0</v>
      </c>
      <c r="I90" s="1">
        <f>VLOOKUP(A:A,[1]TDSheet!$A:$I,9,0)</f>
        <v>50</v>
      </c>
      <c r="J90" s="15">
        <f>VLOOKUP(A:A,[2]TDSheet!$A:$F,6,0)</f>
        <v>32.950000000000003</v>
      </c>
      <c r="K90" s="15">
        <f t="shared" si="8"/>
        <v>0.79999999999999716</v>
      </c>
      <c r="L90" s="15">
        <f>VLOOKUP(A:A,[1]TDSheet!$A:$V,22,0)</f>
        <v>0</v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>
        <f t="shared" si="9"/>
        <v>6.75</v>
      </c>
      <c r="X90" s="17"/>
      <c r="Y90" s="18">
        <f t="shared" si="10"/>
        <v>7.0567407407407412</v>
      </c>
      <c r="Z90" s="15">
        <f t="shared" si="11"/>
        <v>7.0567407407407412</v>
      </c>
      <c r="AA90" s="15"/>
      <c r="AB90" s="15"/>
      <c r="AC90" s="15">
        <f>VLOOKUP(A:A,[1]TDSheet!$A:$AC,29,0)</f>
        <v>0</v>
      </c>
      <c r="AD90" s="15">
        <v>0</v>
      </c>
      <c r="AE90" s="15">
        <f>VLOOKUP(A:A,[1]TDSheet!$A:$AF,32,0)</f>
        <v>6.21</v>
      </c>
      <c r="AF90" s="15">
        <f>VLOOKUP(A:A,[1]TDSheet!$A:$AG,33,0)</f>
        <v>4.59</v>
      </c>
      <c r="AG90" s="15">
        <f>VLOOKUP(A:A,[1]TDSheet!$A:$W,23,0)</f>
        <v>4.32</v>
      </c>
      <c r="AH90" s="15">
        <f>VLOOKUP(A:A,[3]TDSheet!$A:$B,2,0)</f>
        <v>10.8</v>
      </c>
      <c r="AI90" s="15" t="str">
        <f>VLOOKUP(A:A,[1]TDSheet!$A:$AI,35,0)</f>
        <v>увел</v>
      </c>
      <c r="AJ90" s="15">
        <f t="shared" si="12"/>
        <v>0</v>
      </c>
      <c r="AK90" s="15">
        <f t="shared" si="13"/>
        <v>0</v>
      </c>
      <c r="AL90" s="15"/>
      <c r="AM90" s="15"/>
    </row>
    <row r="91" spans="1:39" s="1" customFormat="1" ht="11.1" customHeight="1" outlineLevel="1" x14ac:dyDescent="0.2">
      <c r="A91" s="7" t="s">
        <v>94</v>
      </c>
      <c r="B91" s="7" t="s">
        <v>14</v>
      </c>
      <c r="C91" s="8">
        <v>68</v>
      </c>
      <c r="D91" s="8">
        <v>633</v>
      </c>
      <c r="E91" s="8">
        <v>475</v>
      </c>
      <c r="F91" s="8">
        <v>218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5">
        <f>VLOOKUP(A:A,[2]TDSheet!$A:$F,6,0)</f>
        <v>524</v>
      </c>
      <c r="K91" s="15">
        <f t="shared" si="8"/>
        <v>-49</v>
      </c>
      <c r="L91" s="15">
        <f>VLOOKUP(A:A,[1]TDSheet!$A:$V,22,0)</f>
        <v>100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>
        <f t="shared" si="9"/>
        <v>78.2</v>
      </c>
      <c r="X91" s="17">
        <v>110</v>
      </c>
      <c r="Y91" s="18">
        <f t="shared" si="10"/>
        <v>5.4731457800511505</v>
      </c>
      <c r="Z91" s="15">
        <f t="shared" si="11"/>
        <v>2.7877237851662402</v>
      </c>
      <c r="AA91" s="15"/>
      <c r="AB91" s="15"/>
      <c r="AC91" s="15">
        <f>VLOOKUP(A:A,[1]TDSheet!$A:$AC,29,0)</f>
        <v>84</v>
      </c>
      <c r="AD91" s="15">
        <v>0</v>
      </c>
      <c r="AE91" s="15">
        <f>VLOOKUP(A:A,[1]TDSheet!$A:$AF,32,0)</f>
        <v>49.8</v>
      </c>
      <c r="AF91" s="15">
        <f>VLOOKUP(A:A,[1]TDSheet!$A:$AG,33,0)</f>
        <v>59</v>
      </c>
      <c r="AG91" s="15">
        <f>VLOOKUP(A:A,[1]TDSheet!$A:$W,23,0)</f>
        <v>72.2</v>
      </c>
      <c r="AH91" s="15">
        <f>VLOOKUP(A:A,[3]TDSheet!$A:$B,2,0)</f>
        <v>91</v>
      </c>
      <c r="AI91" s="15" t="str">
        <f>VLOOKUP(A:A,[1]TDSheet!$A:$AI,35,0)</f>
        <v>ф</v>
      </c>
      <c r="AJ91" s="15">
        <f t="shared" si="12"/>
        <v>110</v>
      </c>
      <c r="AK91" s="15">
        <f t="shared" si="13"/>
        <v>66</v>
      </c>
      <c r="AL91" s="15"/>
      <c r="AM91" s="15"/>
    </row>
    <row r="92" spans="1:39" s="1" customFormat="1" ht="11.1" customHeight="1" outlineLevel="1" x14ac:dyDescent="0.2">
      <c r="A92" s="7" t="s">
        <v>95</v>
      </c>
      <c r="B92" s="7" t="s">
        <v>14</v>
      </c>
      <c r="C92" s="8">
        <v>225</v>
      </c>
      <c r="D92" s="8">
        <v>641</v>
      </c>
      <c r="E92" s="8">
        <v>609</v>
      </c>
      <c r="F92" s="8">
        <v>247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5">
        <f>VLOOKUP(A:A,[2]TDSheet!$A:$F,6,0)</f>
        <v>629</v>
      </c>
      <c r="K92" s="15">
        <f t="shared" si="8"/>
        <v>-20</v>
      </c>
      <c r="L92" s="15">
        <f>VLOOKUP(A:A,[1]TDSheet!$A:$V,22,0)</f>
        <v>400</v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>
        <f t="shared" si="9"/>
        <v>105</v>
      </c>
      <c r="X92" s="17"/>
      <c r="Y92" s="18">
        <f t="shared" si="10"/>
        <v>6.1619047619047622</v>
      </c>
      <c r="Z92" s="15">
        <f t="shared" si="11"/>
        <v>2.3523809523809525</v>
      </c>
      <c r="AA92" s="15"/>
      <c r="AB92" s="15"/>
      <c r="AC92" s="15">
        <f>VLOOKUP(A:A,[1]TDSheet!$A:$AC,29,0)</f>
        <v>84</v>
      </c>
      <c r="AD92" s="15">
        <v>0</v>
      </c>
      <c r="AE92" s="15">
        <f>VLOOKUP(A:A,[1]TDSheet!$A:$AF,32,0)</f>
        <v>73.8</v>
      </c>
      <c r="AF92" s="15">
        <f>VLOOKUP(A:A,[1]TDSheet!$A:$AG,33,0)</f>
        <v>88</v>
      </c>
      <c r="AG92" s="15">
        <f>VLOOKUP(A:A,[1]TDSheet!$A:$W,23,0)</f>
        <v>86.4</v>
      </c>
      <c r="AH92" s="15">
        <f>VLOOKUP(A:A,[3]TDSheet!$A:$B,2,0)</f>
        <v>114</v>
      </c>
      <c r="AI92" s="15" t="str">
        <f>VLOOKUP(A:A,[1]TDSheet!$A:$AI,35,0)</f>
        <v>май яб</v>
      </c>
      <c r="AJ92" s="15">
        <f t="shared" si="12"/>
        <v>0</v>
      </c>
      <c r="AK92" s="15">
        <f t="shared" si="13"/>
        <v>0</v>
      </c>
      <c r="AL92" s="15"/>
      <c r="AM92" s="15"/>
    </row>
    <row r="93" spans="1:39" s="1" customFormat="1" ht="11.1" customHeight="1" outlineLevel="1" x14ac:dyDescent="0.2">
      <c r="A93" s="7" t="s">
        <v>96</v>
      </c>
      <c r="B93" s="7" t="s">
        <v>14</v>
      </c>
      <c r="C93" s="8">
        <v>932</v>
      </c>
      <c r="D93" s="8">
        <v>2216</v>
      </c>
      <c r="E93" s="8">
        <v>2391</v>
      </c>
      <c r="F93" s="8">
        <v>716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5">
        <f>VLOOKUP(A:A,[2]TDSheet!$A:$F,6,0)</f>
        <v>2469</v>
      </c>
      <c r="K93" s="15">
        <f t="shared" si="8"/>
        <v>-78</v>
      </c>
      <c r="L93" s="15">
        <f>VLOOKUP(A:A,[1]TDSheet!$A:$V,22,0)</f>
        <v>400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>
        <f t="shared" si="9"/>
        <v>415.8</v>
      </c>
      <c r="X93" s="17">
        <v>600</v>
      </c>
      <c r="Y93" s="18">
        <f t="shared" si="10"/>
        <v>4.1269841269841265</v>
      </c>
      <c r="Z93" s="15">
        <f t="shared" si="11"/>
        <v>1.7219817219817219</v>
      </c>
      <c r="AA93" s="15"/>
      <c r="AB93" s="15"/>
      <c r="AC93" s="15">
        <f>VLOOKUP(A:A,[1]TDSheet!$A:$AC,29,0)</f>
        <v>312</v>
      </c>
      <c r="AD93" s="15">
        <v>0</v>
      </c>
      <c r="AE93" s="15">
        <f>VLOOKUP(A:A,[1]TDSheet!$A:$AF,32,0)</f>
        <v>346.8</v>
      </c>
      <c r="AF93" s="15">
        <f>VLOOKUP(A:A,[1]TDSheet!$A:$AG,33,0)</f>
        <v>297.39999999999998</v>
      </c>
      <c r="AG93" s="15">
        <f>VLOOKUP(A:A,[1]TDSheet!$A:$W,23,0)</f>
        <v>338.8</v>
      </c>
      <c r="AH93" s="15">
        <f>VLOOKUP(A:A,[3]TDSheet!$A:$B,2,0)</f>
        <v>397</v>
      </c>
      <c r="AI93" s="19" t="s">
        <v>150</v>
      </c>
      <c r="AJ93" s="15">
        <f t="shared" si="12"/>
        <v>600</v>
      </c>
      <c r="AK93" s="15">
        <f t="shared" si="13"/>
        <v>168.00000000000003</v>
      </c>
      <c r="AL93" s="15"/>
      <c r="AM93" s="15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253</v>
      </c>
      <c r="D94" s="8">
        <v>505</v>
      </c>
      <c r="E94" s="8">
        <v>532</v>
      </c>
      <c r="F94" s="8">
        <v>221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5">
        <f>VLOOKUP(A:A,[2]TDSheet!$A:$F,6,0)</f>
        <v>537</v>
      </c>
      <c r="K94" s="15">
        <f t="shared" si="8"/>
        <v>-5</v>
      </c>
      <c r="L94" s="15">
        <f>VLOOKUP(A:A,[1]TDSheet!$A:$V,22,0)</f>
        <v>110</v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>
        <f t="shared" si="9"/>
        <v>90.4</v>
      </c>
      <c r="X94" s="17">
        <v>120</v>
      </c>
      <c r="Y94" s="18">
        <f t="shared" si="10"/>
        <v>4.9889380530973444</v>
      </c>
      <c r="Z94" s="15">
        <f t="shared" si="11"/>
        <v>2.4446902654867255</v>
      </c>
      <c r="AA94" s="15"/>
      <c r="AB94" s="15"/>
      <c r="AC94" s="15">
        <f>VLOOKUP(A:A,[1]TDSheet!$A:$AC,29,0)</f>
        <v>80</v>
      </c>
      <c r="AD94" s="15">
        <v>0</v>
      </c>
      <c r="AE94" s="15">
        <f>VLOOKUP(A:A,[1]TDSheet!$A:$AF,32,0)</f>
        <v>85.8</v>
      </c>
      <c r="AF94" s="15">
        <f>VLOOKUP(A:A,[1]TDSheet!$A:$AG,33,0)</f>
        <v>90.2</v>
      </c>
      <c r="AG94" s="15">
        <f>VLOOKUP(A:A,[1]TDSheet!$A:$W,23,0)</f>
        <v>93.8</v>
      </c>
      <c r="AH94" s="15">
        <f>VLOOKUP(A:A,[3]TDSheet!$A:$B,2,0)</f>
        <v>101</v>
      </c>
      <c r="AI94" s="15" t="str">
        <f>VLOOKUP(A:A,[1]TDSheet!$A:$AI,35,0)</f>
        <v>Паша</v>
      </c>
      <c r="AJ94" s="15">
        <f t="shared" si="12"/>
        <v>120</v>
      </c>
      <c r="AK94" s="15">
        <f t="shared" si="13"/>
        <v>48</v>
      </c>
      <c r="AL94" s="15"/>
      <c r="AM94" s="15"/>
    </row>
    <row r="95" spans="1:39" s="1" customFormat="1" ht="11.1" customHeight="1" outlineLevel="1" x14ac:dyDescent="0.2">
      <c r="A95" s="7" t="s">
        <v>98</v>
      </c>
      <c r="B95" s="7" t="s">
        <v>14</v>
      </c>
      <c r="C95" s="8">
        <v>240</v>
      </c>
      <c r="D95" s="8">
        <v>706</v>
      </c>
      <c r="E95" s="8">
        <v>764</v>
      </c>
      <c r="F95" s="8">
        <v>172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5">
        <f>VLOOKUP(A:A,[2]TDSheet!$A:$F,6,0)</f>
        <v>773</v>
      </c>
      <c r="K95" s="15">
        <f t="shared" si="8"/>
        <v>-9</v>
      </c>
      <c r="L95" s="15">
        <f>VLOOKUP(A:A,[1]TDSheet!$A:$V,22,0)</f>
        <v>200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>
        <f t="shared" si="9"/>
        <v>140</v>
      </c>
      <c r="X95" s="17">
        <v>200</v>
      </c>
      <c r="Y95" s="18">
        <f t="shared" si="10"/>
        <v>4.0857142857142854</v>
      </c>
      <c r="Z95" s="15">
        <f t="shared" si="11"/>
        <v>1.2285714285714286</v>
      </c>
      <c r="AA95" s="15"/>
      <c r="AB95" s="15"/>
      <c r="AC95" s="15">
        <f>VLOOKUP(A:A,[1]TDSheet!$A:$AC,29,0)</f>
        <v>64</v>
      </c>
      <c r="AD95" s="15">
        <v>0</v>
      </c>
      <c r="AE95" s="15">
        <f>VLOOKUP(A:A,[1]TDSheet!$A:$AF,32,0)</f>
        <v>116.4</v>
      </c>
      <c r="AF95" s="15">
        <f>VLOOKUP(A:A,[1]TDSheet!$A:$AG,33,0)</f>
        <v>122</v>
      </c>
      <c r="AG95" s="15">
        <f>VLOOKUP(A:A,[1]TDSheet!$A:$W,23,0)</f>
        <v>132.19999999999999</v>
      </c>
      <c r="AH95" s="15">
        <f>VLOOKUP(A:A,[3]TDSheet!$A:$B,2,0)</f>
        <v>161</v>
      </c>
      <c r="AI95" s="15" t="str">
        <f>VLOOKUP(A:A,[1]TDSheet!$A:$AI,35,0)</f>
        <v>Паша</v>
      </c>
      <c r="AJ95" s="15">
        <f t="shared" si="12"/>
        <v>200</v>
      </c>
      <c r="AK95" s="15">
        <f t="shared" si="13"/>
        <v>66</v>
      </c>
      <c r="AL95" s="15"/>
      <c r="AM95" s="15"/>
    </row>
    <row r="96" spans="1:39" s="1" customFormat="1" ht="21.95" customHeight="1" outlineLevel="1" x14ac:dyDescent="0.2">
      <c r="A96" s="7" t="s">
        <v>99</v>
      </c>
      <c r="B96" s="7" t="s">
        <v>14</v>
      </c>
      <c r="C96" s="8">
        <v>186</v>
      </c>
      <c r="D96" s="8">
        <v>523</v>
      </c>
      <c r="E96" s="8">
        <v>430</v>
      </c>
      <c r="F96" s="8">
        <v>277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5">
        <f>VLOOKUP(A:A,[2]TDSheet!$A:$F,6,0)</f>
        <v>431</v>
      </c>
      <c r="K96" s="15">
        <f t="shared" si="8"/>
        <v>-1</v>
      </c>
      <c r="L96" s="15">
        <f>VLOOKUP(A:A,[1]TDSheet!$A:$V,22,0)</f>
        <v>90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>
        <f t="shared" si="9"/>
        <v>82.8</v>
      </c>
      <c r="X96" s="17">
        <v>100</v>
      </c>
      <c r="Y96" s="18">
        <f t="shared" si="10"/>
        <v>5.6400966183574885</v>
      </c>
      <c r="Z96" s="15">
        <f t="shared" si="11"/>
        <v>3.3454106280193239</v>
      </c>
      <c r="AA96" s="15"/>
      <c r="AB96" s="15"/>
      <c r="AC96" s="15">
        <f>VLOOKUP(A:A,[1]TDSheet!$A:$AC,29,0)</f>
        <v>16</v>
      </c>
      <c r="AD96" s="15">
        <v>0</v>
      </c>
      <c r="AE96" s="15">
        <f>VLOOKUP(A:A,[1]TDSheet!$A:$AF,32,0)</f>
        <v>66.599999999999994</v>
      </c>
      <c r="AF96" s="15">
        <f>VLOOKUP(A:A,[1]TDSheet!$A:$AG,33,0)</f>
        <v>66.8</v>
      </c>
      <c r="AG96" s="15">
        <f>VLOOKUP(A:A,[1]TDSheet!$A:$W,23,0)</f>
        <v>76</v>
      </c>
      <c r="AH96" s="15">
        <f>VLOOKUP(A:A,[3]TDSheet!$A:$B,2,0)</f>
        <v>84</v>
      </c>
      <c r="AI96" s="15" t="str">
        <f>VLOOKUP(A:A,[1]TDSheet!$A:$AI,35,0)</f>
        <v>Паша</v>
      </c>
      <c r="AJ96" s="15">
        <f t="shared" si="12"/>
        <v>100</v>
      </c>
      <c r="AK96" s="15">
        <f t="shared" si="13"/>
        <v>35</v>
      </c>
      <c r="AL96" s="15"/>
      <c r="AM96" s="15"/>
    </row>
    <row r="97" spans="1:39" s="1" customFormat="1" ht="11.1" customHeight="1" outlineLevel="1" x14ac:dyDescent="0.2">
      <c r="A97" s="7" t="s">
        <v>100</v>
      </c>
      <c r="B97" s="7" t="s">
        <v>14</v>
      </c>
      <c r="C97" s="8">
        <v>290</v>
      </c>
      <c r="D97" s="8">
        <v>406</v>
      </c>
      <c r="E97" s="8">
        <v>453</v>
      </c>
      <c r="F97" s="8">
        <v>218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5">
        <f>VLOOKUP(A:A,[2]TDSheet!$A:$F,6,0)</f>
        <v>483</v>
      </c>
      <c r="K97" s="15">
        <f t="shared" si="8"/>
        <v>-30</v>
      </c>
      <c r="L97" s="15">
        <f>VLOOKUP(A:A,[1]TDSheet!$A:$V,22,0)</f>
        <v>80</v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>
        <f t="shared" si="9"/>
        <v>73.8</v>
      </c>
      <c r="X97" s="17">
        <v>80</v>
      </c>
      <c r="Y97" s="18">
        <f t="shared" si="10"/>
        <v>5.1219512195121952</v>
      </c>
      <c r="Z97" s="15">
        <f t="shared" si="11"/>
        <v>2.9539295392953933</v>
      </c>
      <c r="AA97" s="15"/>
      <c r="AB97" s="15"/>
      <c r="AC97" s="15">
        <f>VLOOKUP(A:A,[1]TDSheet!$A:$AC,29,0)</f>
        <v>84</v>
      </c>
      <c r="AD97" s="15">
        <v>0</v>
      </c>
      <c r="AE97" s="15">
        <f>VLOOKUP(A:A,[1]TDSheet!$A:$AF,32,0)</f>
        <v>67.400000000000006</v>
      </c>
      <c r="AF97" s="15">
        <f>VLOOKUP(A:A,[1]TDSheet!$A:$AG,33,0)</f>
        <v>56.6</v>
      </c>
      <c r="AG97" s="15">
        <f>VLOOKUP(A:A,[1]TDSheet!$A:$W,23,0)</f>
        <v>66.599999999999994</v>
      </c>
      <c r="AH97" s="15">
        <f>VLOOKUP(A:A,[3]TDSheet!$A:$B,2,0)</f>
        <v>55</v>
      </c>
      <c r="AI97" s="15" t="e">
        <f>VLOOKUP(A:A,[1]TDSheet!$A:$AI,35,0)</f>
        <v>#N/A</v>
      </c>
      <c r="AJ97" s="15">
        <f t="shared" si="12"/>
        <v>80</v>
      </c>
      <c r="AK97" s="15">
        <f t="shared" si="13"/>
        <v>26.400000000000002</v>
      </c>
      <c r="AL97" s="15"/>
      <c r="AM97" s="15"/>
    </row>
    <row r="98" spans="1:39" s="1" customFormat="1" ht="11.1" customHeight="1" outlineLevel="1" x14ac:dyDescent="0.2">
      <c r="A98" s="7" t="s">
        <v>101</v>
      </c>
      <c r="B98" s="7" t="s">
        <v>14</v>
      </c>
      <c r="C98" s="8">
        <v>2519</v>
      </c>
      <c r="D98" s="8">
        <v>14332</v>
      </c>
      <c r="E98" s="8">
        <v>4831</v>
      </c>
      <c r="F98" s="8">
        <v>2231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5">
        <f>VLOOKUP(A:A,[2]TDSheet!$A:$F,6,0)</f>
        <v>4866</v>
      </c>
      <c r="K98" s="15">
        <f t="shared" si="8"/>
        <v>-35</v>
      </c>
      <c r="L98" s="15">
        <f>VLOOKUP(A:A,[1]TDSheet!$A:$V,22,0)</f>
        <v>1700</v>
      </c>
      <c r="M98" s="15"/>
      <c r="N98" s="15"/>
      <c r="O98" s="15"/>
      <c r="P98" s="15"/>
      <c r="Q98" s="15"/>
      <c r="R98" s="15"/>
      <c r="S98" s="15"/>
      <c r="T98" s="15">
        <v>2004</v>
      </c>
      <c r="U98" s="15"/>
      <c r="V98" s="15"/>
      <c r="W98" s="15">
        <f t="shared" si="9"/>
        <v>671</v>
      </c>
      <c r="X98" s="17"/>
      <c r="Y98" s="18">
        <f t="shared" si="10"/>
        <v>5.8584202682563342</v>
      </c>
      <c r="Z98" s="15">
        <f t="shared" si="11"/>
        <v>3.324888226527571</v>
      </c>
      <c r="AA98" s="15"/>
      <c r="AB98" s="15"/>
      <c r="AC98" s="15">
        <f>VLOOKUP(A:A,[1]TDSheet!$A:$AC,29,0)</f>
        <v>870</v>
      </c>
      <c r="AD98" s="15">
        <f>VLOOKUP(A:A,[4]TDSheet!$A:$D,4,0)</f>
        <v>606</v>
      </c>
      <c r="AE98" s="15">
        <f>VLOOKUP(A:A,[1]TDSheet!$A:$AF,32,0)</f>
        <v>671.6</v>
      </c>
      <c r="AF98" s="15">
        <f>VLOOKUP(A:A,[1]TDSheet!$A:$AG,33,0)</f>
        <v>628.79999999999995</v>
      </c>
      <c r="AG98" s="15">
        <f>VLOOKUP(A:A,[1]TDSheet!$A:$W,23,0)</f>
        <v>640.20000000000005</v>
      </c>
      <c r="AH98" s="15">
        <f>VLOOKUP(A:A,[3]TDSheet!$A:$B,2,0)</f>
        <v>814</v>
      </c>
      <c r="AI98" s="15" t="str">
        <f>VLOOKUP(A:A,[1]TDSheet!$A:$AI,35,0)</f>
        <v>май яб</v>
      </c>
      <c r="AJ98" s="15">
        <f t="shared" si="12"/>
        <v>2004</v>
      </c>
      <c r="AK98" s="15">
        <f t="shared" si="13"/>
        <v>701.4</v>
      </c>
      <c r="AL98" s="15"/>
      <c r="AM98" s="15"/>
    </row>
    <row r="99" spans="1:39" s="1" customFormat="1" ht="11.1" customHeight="1" outlineLevel="1" x14ac:dyDescent="0.2">
      <c r="A99" s="7" t="s">
        <v>102</v>
      </c>
      <c r="B99" s="7" t="s">
        <v>14</v>
      </c>
      <c r="C99" s="8">
        <v>6385</v>
      </c>
      <c r="D99" s="8">
        <v>11891</v>
      </c>
      <c r="E99" s="8">
        <v>9052</v>
      </c>
      <c r="F99" s="8">
        <v>9038</v>
      </c>
      <c r="G99" s="1">
        <v>0</v>
      </c>
      <c r="H99" s="1">
        <f>VLOOKUP(A:A,[1]TDSheet!$A:$H,8,0)</f>
        <v>0.35</v>
      </c>
      <c r="I99" s="1">
        <f>VLOOKUP(A:A,[1]TDSheet!$A:$I,9,0)</f>
        <v>45</v>
      </c>
      <c r="J99" s="15">
        <f>VLOOKUP(A:A,[2]TDSheet!$A:$F,6,0)</f>
        <v>9156</v>
      </c>
      <c r="K99" s="15">
        <f t="shared" si="8"/>
        <v>-104</v>
      </c>
      <c r="L99" s="15">
        <f>VLOOKUP(A:A,[1]TDSheet!$A:$V,22,0)</f>
        <v>0</v>
      </c>
      <c r="M99" s="15"/>
      <c r="N99" s="15"/>
      <c r="O99" s="15"/>
      <c r="P99" s="15"/>
      <c r="Q99" s="15"/>
      <c r="R99" s="15"/>
      <c r="S99" s="15"/>
      <c r="T99" s="15">
        <v>1680</v>
      </c>
      <c r="U99" s="15"/>
      <c r="V99" s="15"/>
      <c r="W99" s="15">
        <f t="shared" si="9"/>
        <v>1466</v>
      </c>
      <c r="X99" s="17"/>
      <c r="Y99" s="18">
        <f t="shared" si="10"/>
        <v>6.1650750341064118</v>
      </c>
      <c r="Z99" s="15">
        <f t="shared" si="11"/>
        <v>6.1650750341064118</v>
      </c>
      <c r="AA99" s="15"/>
      <c r="AB99" s="15"/>
      <c r="AC99" s="15">
        <f>VLOOKUP(A:A,[1]TDSheet!$A:$AC,29,0)</f>
        <v>1722</v>
      </c>
      <c r="AD99" s="15">
        <v>0</v>
      </c>
      <c r="AE99" s="15">
        <f>VLOOKUP(A:A,[1]TDSheet!$A:$AF,32,0)</f>
        <v>1749.2</v>
      </c>
      <c r="AF99" s="15">
        <f>VLOOKUP(A:A,[1]TDSheet!$A:$AG,33,0)</f>
        <v>2122.8000000000002</v>
      </c>
      <c r="AG99" s="15">
        <f>VLOOKUP(A:A,[1]TDSheet!$A:$W,23,0)</f>
        <v>1511.8</v>
      </c>
      <c r="AH99" s="15">
        <f>VLOOKUP(A:A,[3]TDSheet!$A:$B,2,0)</f>
        <v>1576</v>
      </c>
      <c r="AI99" s="15" t="str">
        <f>VLOOKUP(A:A,[1]TDSheet!$A:$AI,35,0)</f>
        <v>оконч</v>
      </c>
      <c r="AJ99" s="15">
        <f t="shared" si="12"/>
        <v>1680</v>
      </c>
      <c r="AK99" s="15">
        <f t="shared" si="13"/>
        <v>588</v>
      </c>
      <c r="AL99" s="15"/>
      <c r="AM99" s="15"/>
    </row>
    <row r="100" spans="1:39" s="1" customFormat="1" ht="11.1" customHeight="1" outlineLevel="1" x14ac:dyDescent="0.2">
      <c r="A100" s="7" t="s">
        <v>103</v>
      </c>
      <c r="B100" s="7" t="s">
        <v>14</v>
      </c>
      <c r="C100" s="8">
        <v>151</v>
      </c>
      <c r="D100" s="8">
        <v>220</v>
      </c>
      <c r="E100" s="8">
        <v>137</v>
      </c>
      <c r="F100" s="8">
        <v>221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5">
        <f>VLOOKUP(A:A,[2]TDSheet!$A:$F,6,0)</f>
        <v>150</v>
      </c>
      <c r="K100" s="15">
        <f t="shared" si="8"/>
        <v>-13</v>
      </c>
      <c r="L100" s="15">
        <f>VLOOKUP(A:A,[1]TDSheet!$A:$V,22,0)</f>
        <v>0</v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>
        <f t="shared" si="9"/>
        <v>20.2</v>
      </c>
      <c r="X100" s="17"/>
      <c r="Y100" s="18">
        <f t="shared" si="10"/>
        <v>10.940594059405941</v>
      </c>
      <c r="Z100" s="15">
        <f t="shared" si="11"/>
        <v>10.940594059405941</v>
      </c>
      <c r="AA100" s="15"/>
      <c r="AB100" s="15"/>
      <c r="AC100" s="15">
        <f>VLOOKUP(A:A,[1]TDSheet!$A:$AC,29,0)</f>
        <v>36</v>
      </c>
      <c r="AD100" s="15">
        <v>0</v>
      </c>
      <c r="AE100" s="15">
        <f>VLOOKUP(A:A,[1]TDSheet!$A:$AF,32,0)</f>
        <v>19.8</v>
      </c>
      <c r="AF100" s="15">
        <f>VLOOKUP(A:A,[1]TDSheet!$A:$AG,33,0)</f>
        <v>25.6</v>
      </c>
      <c r="AG100" s="15">
        <f>VLOOKUP(A:A,[1]TDSheet!$A:$W,23,0)</f>
        <v>20</v>
      </c>
      <c r="AH100" s="15">
        <f>VLOOKUP(A:A,[3]TDSheet!$A:$B,2,0)</f>
        <v>23</v>
      </c>
      <c r="AI100" s="15" t="str">
        <f>VLOOKUP(A:A,[1]TDSheet!$A:$AI,35,0)</f>
        <v>увел</v>
      </c>
      <c r="AJ100" s="15">
        <f t="shared" si="12"/>
        <v>0</v>
      </c>
      <c r="AK100" s="15">
        <f t="shared" si="13"/>
        <v>0</v>
      </c>
      <c r="AL100" s="15"/>
      <c r="AM100" s="15"/>
    </row>
    <row r="101" spans="1:39" s="1" customFormat="1" ht="11.1" customHeight="1" outlineLevel="1" x14ac:dyDescent="0.2">
      <c r="A101" s="7" t="s">
        <v>104</v>
      </c>
      <c r="B101" s="7" t="s">
        <v>14</v>
      </c>
      <c r="C101" s="8">
        <v>176</v>
      </c>
      <c r="D101" s="8">
        <v>278</v>
      </c>
      <c r="E101" s="8">
        <v>180</v>
      </c>
      <c r="F101" s="8">
        <v>260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5">
        <f>VLOOKUP(A:A,[2]TDSheet!$A:$F,6,0)</f>
        <v>192</v>
      </c>
      <c r="K101" s="15">
        <f t="shared" si="8"/>
        <v>-12</v>
      </c>
      <c r="L101" s="15">
        <f>VLOOKUP(A:A,[1]TDSheet!$A:$V,22,0)</f>
        <v>0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>
        <f t="shared" si="9"/>
        <v>28.8</v>
      </c>
      <c r="X101" s="17"/>
      <c r="Y101" s="18">
        <f t="shared" si="10"/>
        <v>9.0277777777777768</v>
      </c>
      <c r="Z101" s="15">
        <f t="shared" si="11"/>
        <v>9.0277777777777768</v>
      </c>
      <c r="AA101" s="15"/>
      <c r="AB101" s="15"/>
      <c r="AC101" s="15">
        <f>VLOOKUP(A:A,[1]TDSheet!$A:$AC,29,0)</f>
        <v>36</v>
      </c>
      <c r="AD101" s="15">
        <v>0</v>
      </c>
      <c r="AE101" s="15">
        <f>VLOOKUP(A:A,[1]TDSheet!$A:$AF,32,0)</f>
        <v>26.4</v>
      </c>
      <c r="AF101" s="15">
        <f>VLOOKUP(A:A,[1]TDSheet!$A:$AG,33,0)</f>
        <v>40.200000000000003</v>
      </c>
      <c r="AG101" s="15">
        <f>VLOOKUP(A:A,[1]TDSheet!$A:$W,23,0)</f>
        <v>30</v>
      </c>
      <c r="AH101" s="15">
        <f>VLOOKUP(A:A,[3]TDSheet!$A:$B,2,0)</f>
        <v>29</v>
      </c>
      <c r="AI101" s="15" t="str">
        <f>VLOOKUP(A:A,[1]TDSheet!$A:$AI,35,0)</f>
        <v>увел</v>
      </c>
      <c r="AJ101" s="15">
        <f t="shared" si="12"/>
        <v>0</v>
      </c>
      <c r="AK101" s="15">
        <f t="shared" si="13"/>
        <v>0</v>
      </c>
      <c r="AL101" s="15"/>
      <c r="AM101" s="15"/>
    </row>
    <row r="102" spans="1:39" s="1" customFormat="1" ht="21.95" customHeight="1" outlineLevel="1" x14ac:dyDescent="0.2">
      <c r="A102" s="7" t="s">
        <v>105</v>
      </c>
      <c r="B102" s="7" t="s">
        <v>14</v>
      </c>
      <c r="C102" s="8">
        <v>328</v>
      </c>
      <c r="D102" s="8">
        <v>422</v>
      </c>
      <c r="E102" s="8">
        <v>440</v>
      </c>
      <c r="F102" s="8">
        <v>291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5">
        <f>VLOOKUP(A:A,[2]TDSheet!$A:$F,6,0)</f>
        <v>499</v>
      </c>
      <c r="K102" s="15">
        <f t="shared" si="8"/>
        <v>-59</v>
      </c>
      <c r="L102" s="15">
        <f>VLOOKUP(A:A,[1]TDSheet!$A:$V,22,0)</f>
        <v>100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>
        <f t="shared" si="9"/>
        <v>88</v>
      </c>
      <c r="X102" s="17">
        <v>100</v>
      </c>
      <c r="Y102" s="18">
        <f t="shared" si="10"/>
        <v>5.5795454545454541</v>
      </c>
      <c r="Z102" s="15">
        <f t="shared" si="11"/>
        <v>3.3068181818181817</v>
      </c>
      <c r="AA102" s="15"/>
      <c r="AB102" s="15"/>
      <c r="AC102" s="15">
        <f>VLOOKUP(A:A,[1]TDSheet!$A:$AC,29,0)</f>
        <v>0</v>
      </c>
      <c r="AD102" s="15">
        <v>0</v>
      </c>
      <c r="AE102" s="15">
        <f>VLOOKUP(A:A,[1]TDSheet!$A:$AF,32,0)</f>
        <v>79.2</v>
      </c>
      <c r="AF102" s="15">
        <f>VLOOKUP(A:A,[1]TDSheet!$A:$AG,33,0)</f>
        <v>87</v>
      </c>
      <c r="AG102" s="15">
        <f>VLOOKUP(A:A,[1]TDSheet!$A:$W,23,0)</f>
        <v>75</v>
      </c>
      <c r="AH102" s="15">
        <f>VLOOKUP(A:A,[3]TDSheet!$A:$B,2,0)</f>
        <v>125</v>
      </c>
      <c r="AI102" s="15" t="e">
        <f>VLOOKUP(A:A,[1]TDSheet!$A:$AI,35,0)</f>
        <v>#N/A</v>
      </c>
      <c r="AJ102" s="15">
        <f t="shared" si="12"/>
        <v>100</v>
      </c>
      <c r="AK102" s="15">
        <f t="shared" si="13"/>
        <v>6</v>
      </c>
      <c r="AL102" s="15"/>
      <c r="AM102" s="15"/>
    </row>
    <row r="103" spans="1:39" s="1" customFormat="1" ht="21.95" customHeight="1" outlineLevel="1" x14ac:dyDescent="0.2">
      <c r="A103" s="7" t="s">
        <v>106</v>
      </c>
      <c r="B103" s="7" t="s">
        <v>14</v>
      </c>
      <c r="C103" s="8">
        <v>147</v>
      </c>
      <c r="D103" s="8">
        <v>307</v>
      </c>
      <c r="E103" s="8">
        <v>215</v>
      </c>
      <c r="F103" s="8">
        <v>233</v>
      </c>
      <c r="G103" s="1">
        <f>VLOOKUP(A:A,[1]TDSheet!$A:$G,7,0)</f>
        <v>0</v>
      </c>
      <c r="H103" s="1">
        <f>VLOOKUP(A:A,[1]TDSheet!$A:$H,8,0)</f>
        <v>0.06</v>
      </c>
      <c r="I103" s="1">
        <f>VLOOKUP(A:A,[1]TDSheet!$A:$I,9,0)</f>
        <v>0</v>
      </c>
      <c r="J103" s="15">
        <f>VLOOKUP(A:A,[2]TDSheet!$A:$F,6,0)</f>
        <v>246</v>
      </c>
      <c r="K103" s="15">
        <f t="shared" si="8"/>
        <v>-31</v>
      </c>
      <c r="L103" s="15">
        <f>VLOOKUP(A:A,[1]TDSheet!$A:$V,22,0)</f>
        <v>0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>
        <f t="shared" si="9"/>
        <v>43</v>
      </c>
      <c r="X103" s="17">
        <v>100</v>
      </c>
      <c r="Y103" s="18">
        <f t="shared" si="10"/>
        <v>7.7441860465116283</v>
      </c>
      <c r="Z103" s="15">
        <f t="shared" si="11"/>
        <v>5.4186046511627906</v>
      </c>
      <c r="AA103" s="15"/>
      <c r="AB103" s="15"/>
      <c r="AC103" s="15">
        <f>VLOOKUP(A:A,[1]TDSheet!$A:$AC,29,0)</f>
        <v>0</v>
      </c>
      <c r="AD103" s="15">
        <v>0</v>
      </c>
      <c r="AE103" s="15">
        <f>VLOOKUP(A:A,[1]TDSheet!$A:$AF,32,0)</f>
        <v>15.4</v>
      </c>
      <c r="AF103" s="15">
        <f>VLOOKUP(A:A,[1]TDSheet!$A:$AG,33,0)</f>
        <v>44</v>
      </c>
      <c r="AG103" s="15">
        <f>VLOOKUP(A:A,[1]TDSheet!$A:$W,23,0)</f>
        <v>37.200000000000003</v>
      </c>
      <c r="AH103" s="15">
        <f>VLOOKUP(A:A,[3]TDSheet!$A:$B,2,0)</f>
        <v>48</v>
      </c>
      <c r="AI103" s="15">
        <f>VLOOKUP(A:A,[1]TDSheet!$A:$AI,35,0)</f>
        <v>0</v>
      </c>
      <c r="AJ103" s="15">
        <f t="shared" si="12"/>
        <v>100</v>
      </c>
      <c r="AK103" s="15">
        <f t="shared" si="13"/>
        <v>6</v>
      </c>
      <c r="AL103" s="15"/>
      <c r="AM103" s="15"/>
    </row>
    <row r="104" spans="1:39" s="1" customFormat="1" ht="11.1" customHeight="1" outlineLevel="1" x14ac:dyDescent="0.2">
      <c r="A104" s="7" t="s">
        <v>107</v>
      </c>
      <c r="B104" s="7" t="s">
        <v>14</v>
      </c>
      <c r="C104" s="8">
        <v>239</v>
      </c>
      <c r="D104" s="8">
        <v>621</v>
      </c>
      <c r="E104" s="8">
        <v>523</v>
      </c>
      <c r="F104" s="8">
        <v>318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5">
        <f>VLOOKUP(A:A,[2]TDSheet!$A:$F,6,0)</f>
        <v>622</v>
      </c>
      <c r="K104" s="15">
        <f t="shared" si="8"/>
        <v>-99</v>
      </c>
      <c r="L104" s="15">
        <f>VLOOKUP(A:A,[1]TDSheet!$A:$V,22,0)</f>
        <v>150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>
        <f t="shared" si="9"/>
        <v>104.6</v>
      </c>
      <c r="X104" s="17">
        <v>200</v>
      </c>
      <c r="Y104" s="18">
        <f t="shared" si="10"/>
        <v>6.3862332695984705</v>
      </c>
      <c r="Z104" s="15">
        <f t="shared" si="11"/>
        <v>3.0401529636711282</v>
      </c>
      <c r="AA104" s="15"/>
      <c r="AB104" s="15"/>
      <c r="AC104" s="15">
        <f>VLOOKUP(A:A,[1]TDSheet!$A:$AC,29,0)</f>
        <v>0</v>
      </c>
      <c r="AD104" s="15">
        <v>0</v>
      </c>
      <c r="AE104" s="15">
        <f>VLOOKUP(A:A,[1]TDSheet!$A:$AF,32,0)</f>
        <v>94.6</v>
      </c>
      <c r="AF104" s="15">
        <f>VLOOKUP(A:A,[1]TDSheet!$A:$AG,33,0)</f>
        <v>98.6</v>
      </c>
      <c r="AG104" s="15">
        <f>VLOOKUP(A:A,[1]TDSheet!$A:$W,23,0)</f>
        <v>94.2</v>
      </c>
      <c r="AH104" s="15">
        <f>VLOOKUP(A:A,[3]TDSheet!$A:$B,2,0)</f>
        <v>157</v>
      </c>
      <c r="AI104" s="15" t="e">
        <f>VLOOKUP(A:A,[1]TDSheet!$A:$AI,35,0)</f>
        <v>#N/A</v>
      </c>
      <c r="AJ104" s="15">
        <f t="shared" si="12"/>
        <v>200</v>
      </c>
      <c r="AK104" s="15">
        <f t="shared" si="13"/>
        <v>12</v>
      </c>
      <c r="AL104" s="15"/>
      <c r="AM104" s="15"/>
    </row>
    <row r="105" spans="1:39" s="1" customFormat="1" ht="11.1" customHeight="1" outlineLevel="1" x14ac:dyDescent="0.2">
      <c r="A105" s="7" t="s">
        <v>108</v>
      </c>
      <c r="B105" s="7" t="s">
        <v>14</v>
      </c>
      <c r="C105" s="8">
        <v>475</v>
      </c>
      <c r="D105" s="8">
        <v>486</v>
      </c>
      <c r="E105" s="8">
        <v>555</v>
      </c>
      <c r="F105" s="8">
        <v>396</v>
      </c>
      <c r="G105" s="1" t="str">
        <f>VLOOKUP(A:A,[1]TDSheet!$A:$G,7,0)</f>
        <v>лид, я</v>
      </c>
      <c r="H105" s="1">
        <f>VLOOKUP(A:A,[1]TDSheet!$A:$H,8,0)</f>
        <v>0.33</v>
      </c>
      <c r="I105" s="1">
        <f>VLOOKUP(A:A,[1]TDSheet!$A:$I,9,0)</f>
        <v>40</v>
      </c>
      <c r="J105" s="15">
        <f>VLOOKUP(A:A,[2]TDSheet!$A:$F,6,0)</f>
        <v>561</v>
      </c>
      <c r="K105" s="15">
        <f t="shared" si="8"/>
        <v>-6</v>
      </c>
      <c r="L105" s="15">
        <f>VLOOKUP(A:A,[1]TDSheet!$A:$V,22,0)</f>
        <v>150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>
        <f t="shared" si="9"/>
        <v>97.8</v>
      </c>
      <c r="X105" s="17"/>
      <c r="Y105" s="18">
        <f t="shared" si="10"/>
        <v>5.5828220858895703</v>
      </c>
      <c r="Z105" s="15">
        <f t="shared" si="11"/>
        <v>4.0490797546012267</v>
      </c>
      <c r="AA105" s="15"/>
      <c r="AB105" s="15"/>
      <c r="AC105" s="15">
        <f>VLOOKUP(A:A,[1]TDSheet!$A:$AC,29,0)</f>
        <v>66</v>
      </c>
      <c r="AD105" s="15">
        <v>0</v>
      </c>
      <c r="AE105" s="15">
        <f>VLOOKUP(A:A,[1]TDSheet!$A:$AF,32,0)</f>
        <v>99.2</v>
      </c>
      <c r="AF105" s="15">
        <f>VLOOKUP(A:A,[1]TDSheet!$A:$AG,33,0)</f>
        <v>91.6</v>
      </c>
      <c r="AG105" s="15">
        <f>VLOOKUP(A:A,[1]TDSheet!$A:$W,23,0)</f>
        <v>102.4</v>
      </c>
      <c r="AH105" s="15">
        <f>VLOOKUP(A:A,[3]TDSheet!$A:$B,2,0)</f>
        <v>91</v>
      </c>
      <c r="AI105" s="15" t="e">
        <f>VLOOKUP(A:A,[1]TDSheet!$A:$AI,35,0)</f>
        <v>#N/A</v>
      </c>
      <c r="AJ105" s="15">
        <f t="shared" si="12"/>
        <v>0</v>
      </c>
      <c r="AK105" s="15">
        <f t="shared" si="13"/>
        <v>0</v>
      </c>
      <c r="AL105" s="15"/>
      <c r="AM105" s="15"/>
    </row>
    <row r="106" spans="1:39" s="1" customFormat="1" ht="11.1" customHeight="1" outlineLevel="1" x14ac:dyDescent="0.2">
      <c r="A106" s="7" t="s">
        <v>109</v>
      </c>
      <c r="B106" s="7" t="s">
        <v>14</v>
      </c>
      <c r="C106" s="8">
        <v>174</v>
      </c>
      <c r="D106" s="8">
        <v>134</v>
      </c>
      <c r="E106" s="8">
        <v>206</v>
      </c>
      <c r="F106" s="8">
        <v>90</v>
      </c>
      <c r="G106" s="1" t="str">
        <f>VLOOKUP(A:A,[1]TDSheet!$A:$G,7,0)</f>
        <v>нов</v>
      </c>
      <c r="H106" s="1">
        <f>VLOOKUP(A:A,[1]TDSheet!$A:$H,8,0)</f>
        <v>0.15</v>
      </c>
      <c r="I106" s="1" t="e">
        <f>VLOOKUP(A:A,[1]TDSheet!$A:$I,9,0)</f>
        <v>#N/A</v>
      </c>
      <c r="J106" s="15">
        <f>VLOOKUP(A:A,[2]TDSheet!$A:$F,6,0)</f>
        <v>223</v>
      </c>
      <c r="K106" s="15">
        <f t="shared" si="8"/>
        <v>-17</v>
      </c>
      <c r="L106" s="15">
        <f>VLOOKUP(A:A,[1]TDSheet!$A:$V,22,0)</f>
        <v>100</v>
      </c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>
        <f t="shared" si="9"/>
        <v>41.2</v>
      </c>
      <c r="X106" s="17">
        <v>50</v>
      </c>
      <c r="Y106" s="18">
        <f t="shared" si="10"/>
        <v>5.8252427184466011</v>
      </c>
      <c r="Z106" s="15">
        <f t="shared" si="11"/>
        <v>2.1844660194174756</v>
      </c>
      <c r="AA106" s="15"/>
      <c r="AB106" s="15"/>
      <c r="AC106" s="15">
        <f>VLOOKUP(A:A,[1]TDSheet!$A:$AC,29,0)</f>
        <v>0</v>
      </c>
      <c r="AD106" s="15">
        <v>0</v>
      </c>
      <c r="AE106" s="15">
        <f>VLOOKUP(A:A,[1]TDSheet!$A:$AF,32,0)</f>
        <v>34.4</v>
      </c>
      <c r="AF106" s="15">
        <f>VLOOKUP(A:A,[1]TDSheet!$A:$AG,33,0)</f>
        <v>48.4</v>
      </c>
      <c r="AG106" s="15">
        <f>VLOOKUP(A:A,[1]TDSheet!$A:$W,23,0)</f>
        <v>34.6</v>
      </c>
      <c r="AH106" s="15">
        <f>VLOOKUP(A:A,[3]TDSheet!$A:$B,2,0)</f>
        <v>65</v>
      </c>
      <c r="AI106" s="15" t="e">
        <f>VLOOKUP(A:A,[1]TDSheet!$A:$AI,35,0)</f>
        <v>#N/A</v>
      </c>
      <c r="AJ106" s="15">
        <f t="shared" si="12"/>
        <v>50</v>
      </c>
      <c r="AK106" s="15">
        <f t="shared" si="13"/>
        <v>7.5</v>
      </c>
      <c r="AL106" s="15"/>
      <c r="AM106" s="15"/>
    </row>
    <row r="107" spans="1:39" s="1" customFormat="1" ht="21.95" customHeight="1" outlineLevel="1" x14ac:dyDescent="0.2">
      <c r="A107" s="7" t="s">
        <v>110</v>
      </c>
      <c r="B107" s="7" t="s">
        <v>14</v>
      </c>
      <c r="C107" s="8">
        <v>123</v>
      </c>
      <c r="D107" s="8">
        <v>475</v>
      </c>
      <c r="E107" s="8">
        <v>423</v>
      </c>
      <c r="F107" s="8">
        <v>170</v>
      </c>
      <c r="G107" s="1" t="str">
        <f>VLOOKUP(A:A,[1]TDSheet!$A:$G,7,0)</f>
        <v>лид, я</v>
      </c>
      <c r="H107" s="1">
        <f>VLOOKUP(A:A,[1]TDSheet!$A:$H,8,0)</f>
        <v>0.28000000000000003</v>
      </c>
      <c r="I107" s="1">
        <f>VLOOKUP(A:A,[1]TDSheet!$A:$I,9,0)</f>
        <v>40</v>
      </c>
      <c r="J107" s="15">
        <f>VLOOKUP(A:A,[2]TDSheet!$A:$F,6,0)</f>
        <v>438</v>
      </c>
      <c r="K107" s="15">
        <f t="shared" si="8"/>
        <v>-15</v>
      </c>
      <c r="L107" s="15">
        <f>VLOOKUP(A:A,[1]TDSheet!$A:$V,22,0)</f>
        <v>50</v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>
        <f t="shared" si="9"/>
        <v>57</v>
      </c>
      <c r="X107" s="17">
        <v>80</v>
      </c>
      <c r="Y107" s="18">
        <f t="shared" si="10"/>
        <v>5.2631578947368425</v>
      </c>
      <c r="Z107" s="15">
        <f t="shared" si="11"/>
        <v>2.9824561403508771</v>
      </c>
      <c r="AA107" s="15"/>
      <c r="AB107" s="15"/>
      <c r="AC107" s="15">
        <f>VLOOKUP(A:A,[1]TDSheet!$A:$AC,29,0)</f>
        <v>138</v>
      </c>
      <c r="AD107" s="15">
        <v>0</v>
      </c>
      <c r="AE107" s="15">
        <f>VLOOKUP(A:A,[1]TDSheet!$A:$AF,32,0)</f>
        <v>39.4</v>
      </c>
      <c r="AF107" s="15">
        <f>VLOOKUP(A:A,[1]TDSheet!$A:$AG,33,0)</f>
        <v>43.6</v>
      </c>
      <c r="AG107" s="15">
        <f>VLOOKUP(A:A,[1]TDSheet!$A:$W,23,0)</f>
        <v>42.8</v>
      </c>
      <c r="AH107" s="15">
        <f>VLOOKUP(A:A,[3]TDSheet!$A:$B,2,0)</f>
        <v>53</v>
      </c>
      <c r="AI107" s="15" t="str">
        <f>VLOOKUP(A:A,[1]TDSheet!$A:$AI,35,0)</f>
        <v>увел</v>
      </c>
      <c r="AJ107" s="15">
        <f t="shared" si="12"/>
        <v>80</v>
      </c>
      <c r="AK107" s="15">
        <f t="shared" si="13"/>
        <v>22.400000000000002</v>
      </c>
      <c r="AL107" s="15"/>
      <c r="AM107" s="15"/>
    </row>
    <row r="108" spans="1:39" s="1" customFormat="1" ht="11.1" customHeight="1" outlineLevel="1" x14ac:dyDescent="0.2">
      <c r="A108" s="7" t="s">
        <v>111</v>
      </c>
      <c r="B108" s="7" t="s">
        <v>8</v>
      </c>
      <c r="C108" s="8">
        <v>159.685</v>
      </c>
      <c r="D108" s="8">
        <v>317.63499999999999</v>
      </c>
      <c r="E108" s="8">
        <v>279.76</v>
      </c>
      <c r="F108" s="8">
        <v>191.76</v>
      </c>
      <c r="G108" s="1" t="str">
        <f>VLOOKUP(A:A,[1]TDSheet!$A:$G,7,0)</f>
        <v>н</v>
      </c>
      <c r="H108" s="1">
        <f>VLOOKUP(A:A,[1]TDSheet!$A:$H,8,0)</f>
        <v>1</v>
      </c>
      <c r="I108" s="1" t="e">
        <f>VLOOKUP(A:A,[1]TDSheet!$A:$I,9,0)</f>
        <v>#N/A</v>
      </c>
      <c r="J108" s="15">
        <f>VLOOKUP(A:A,[2]TDSheet!$A:$F,6,0)</f>
        <v>282.31400000000002</v>
      </c>
      <c r="K108" s="15">
        <f t="shared" si="8"/>
        <v>-2.5540000000000305</v>
      </c>
      <c r="L108" s="15">
        <f>VLOOKUP(A:A,[1]TDSheet!$A:$V,22,0)</f>
        <v>100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>
        <f t="shared" si="9"/>
        <v>49.01</v>
      </c>
      <c r="X108" s="17"/>
      <c r="Y108" s="18">
        <f t="shared" si="10"/>
        <v>5.9530708018771676</v>
      </c>
      <c r="Z108" s="15">
        <f t="shared" si="11"/>
        <v>3.9126708834931647</v>
      </c>
      <c r="AA108" s="15"/>
      <c r="AB108" s="15"/>
      <c r="AC108" s="15">
        <f>VLOOKUP(A:A,[1]TDSheet!$A:$AC,29,0)</f>
        <v>34.71</v>
      </c>
      <c r="AD108" s="15">
        <v>0</v>
      </c>
      <c r="AE108" s="15">
        <f>VLOOKUP(A:A,[1]TDSheet!$A:$AF,32,0)</f>
        <v>31.609999999999996</v>
      </c>
      <c r="AF108" s="15">
        <f>VLOOKUP(A:A,[1]TDSheet!$A:$AG,33,0)</f>
        <v>43.209999999999994</v>
      </c>
      <c r="AG108" s="15">
        <f>VLOOKUP(A:A,[1]TDSheet!$A:$W,23,0)</f>
        <v>48.72</v>
      </c>
      <c r="AH108" s="15">
        <f>VLOOKUP(A:A,[3]TDSheet!$A:$B,2,0)</f>
        <v>63.8</v>
      </c>
      <c r="AI108" s="15" t="e">
        <f>VLOOKUP(A:A,[1]TDSheet!$A:$AI,35,0)</f>
        <v>#N/A</v>
      </c>
      <c r="AJ108" s="15">
        <f t="shared" si="12"/>
        <v>0</v>
      </c>
      <c r="AK108" s="15">
        <f t="shared" si="13"/>
        <v>0</v>
      </c>
      <c r="AL108" s="15"/>
      <c r="AM108" s="15"/>
    </row>
    <row r="109" spans="1:39" s="1" customFormat="1" ht="11.1" customHeight="1" outlineLevel="1" x14ac:dyDescent="0.2">
      <c r="A109" s="7" t="s">
        <v>112</v>
      </c>
      <c r="B109" s="7" t="s">
        <v>14</v>
      </c>
      <c r="C109" s="8">
        <v>351</v>
      </c>
      <c r="D109" s="8">
        <v>285</v>
      </c>
      <c r="E109" s="8">
        <v>355</v>
      </c>
      <c r="F109" s="8">
        <v>277</v>
      </c>
      <c r="G109" s="1" t="str">
        <f>VLOOKUP(A:A,[1]TDSheet!$A:$G,7,0)</f>
        <v>нов</v>
      </c>
      <c r="H109" s="1">
        <f>VLOOKUP(A:A,[1]TDSheet!$A:$H,8,0)</f>
        <v>0.33</v>
      </c>
      <c r="I109" s="1" t="e">
        <f>VLOOKUP(A:A,[1]TDSheet!$A:$I,9,0)</f>
        <v>#N/A</v>
      </c>
      <c r="J109" s="15">
        <f>VLOOKUP(A:A,[2]TDSheet!$A:$F,6,0)</f>
        <v>358</v>
      </c>
      <c r="K109" s="15">
        <f t="shared" si="8"/>
        <v>-3</v>
      </c>
      <c r="L109" s="15">
        <f>VLOOKUP(A:A,[1]TDSheet!$A:$V,22,0)</f>
        <v>50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>
        <f t="shared" si="9"/>
        <v>57.8</v>
      </c>
      <c r="X109" s="17"/>
      <c r="Y109" s="18">
        <f t="shared" si="10"/>
        <v>5.6574394463667819</v>
      </c>
      <c r="Z109" s="15">
        <f t="shared" si="11"/>
        <v>4.7923875432525955</v>
      </c>
      <c r="AA109" s="15"/>
      <c r="AB109" s="15"/>
      <c r="AC109" s="15">
        <f>VLOOKUP(A:A,[1]TDSheet!$A:$AC,29,0)</f>
        <v>66</v>
      </c>
      <c r="AD109" s="15">
        <v>0</v>
      </c>
      <c r="AE109" s="15">
        <f>VLOOKUP(A:A,[1]TDSheet!$A:$AF,32,0)</f>
        <v>58.2</v>
      </c>
      <c r="AF109" s="15">
        <f>VLOOKUP(A:A,[1]TDSheet!$A:$AG,33,0)</f>
        <v>64.2</v>
      </c>
      <c r="AG109" s="15">
        <f>VLOOKUP(A:A,[1]TDSheet!$A:$W,23,0)</f>
        <v>62.8</v>
      </c>
      <c r="AH109" s="15">
        <f>VLOOKUP(A:A,[3]TDSheet!$A:$B,2,0)</f>
        <v>86</v>
      </c>
      <c r="AI109" s="15" t="e">
        <f>VLOOKUP(A:A,[1]TDSheet!$A:$AI,35,0)</f>
        <v>#N/A</v>
      </c>
      <c r="AJ109" s="15">
        <f t="shared" si="12"/>
        <v>0</v>
      </c>
      <c r="AK109" s="15">
        <f t="shared" si="13"/>
        <v>0</v>
      </c>
      <c r="AL109" s="15"/>
      <c r="AM109" s="15"/>
    </row>
    <row r="110" spans="1:39" s="1" customFormat="1" ht="21.95" customHeight="1" outlineLevel="1" x14ac:dyDescent="0.2">
      <c r="A110" s="7" t="s">
        <v>113</v>
      </c>
      <c r="B110" s="7" t="s">
        <v>14</v>
      </c>
      <c r="C110" s="8">
        <v>302</v>
      </c>
      <c r="D110" s="8">
        <v>571</v>
      </c>
      <c r="E110" s="8">
        <v>400</v>
      </c>
      <c r="F110" s="8">
        <v>461</v>
      </c>
      <c r="G110" s="1" t="str">
        <f>VLOOKUP(A:A,[1]TDSheet!$A:$G,7,0)</f>
        <v>нов</v>
      </c>
      <c r="H110" s="1">
        <f>VLOOKUP(A:A,[1]TDSheet!$A:$H,8,0)</f>
        <v>0.4</v>
      </c>
      <c r="I110" s="1" t="e">
        <f>VLOOKUP(A:A,[1]TDSheet!$A:$I,9,0)</f>
        <v>#N/A</v>
      </c>
      <c r="J110" s="15">
        <f>VLOOKUP(A:A,[2]TDSheet!$A:$F,6,0)</f>
        <v>418</v>
      </c>
      <c r="K110" s="15">
        <f t="shared" si="8"/>
        <v>-18</v>
      </c>
      <c r="L110" s="15">
        <f>VLOOKUP(A:A,[1]TDSheet!$A:$V,22,0)</f>
        <v>100</v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>
        <f t="shared" si="9"/>
        <v>76</v>
      </c>
      <c r="X110" s="17"/>
      <c r="Y110" s="18">
        <f t="shared" si="10"/>
        <v>7.3815789473684212</v>
      </c>
      <c r="Z110" s="15">
        <f t="shared" si="11"/>
        <v>6.0657894736842106</v>
      </c>
      <c r="AA110" s="15"/>
      <c r="AB110" s="15"/>
      <c r="AC110" s="15">
        <f>VLOOKUP(A:A,[1]TDSheet!$A:$AC,29,0)</f>
        <v>20</v>
      </c>
      <c r="AD110" s="15">
        <v>0</v>
      </c>
      <c r="AE110" s="15">
        <f>VLOOKUP(A:A,[1]TDSheet!$A:$AF,32,0)</f>
        <v>111.8</v>
      </c>
      <c r="AF110" s="15">
        <f>VLOOKUP(A:A,[1]TDSheet!$A:$AG,33,0)</f>
        <v>84.2</v>
      </c>
      <c r="AG110" s="15">
        <f>VLOOKUP(A:A,[1]TDSheet!$A:$W,23,0)</f>
        <v>93.4</v>
      </c>
      <c r="AH110" s="15">
        <f>VLOOKUP(A:A,[3]TDSheet!$A:$B,2,0)</f>
        <v>95</v>
      </c>
      <c r="AI110" s="15" t="str">
        <f>VLOOKUP(A:A,[1]TDSheet!$A:$AI,35,0)</f>
        <v>Паша</v>
      </c>
      <c r="AJ110" s="15">
        <f t="shared" si="12"/>
        <v>0</v>
      </c>
      <c r="AK110" s="15">
        <f t="shared" si="13"/>
        <v>0</v>
      </c>
      <c r="AL110" s="15"/>
      <c r="AM110" s="15"/>
    </row>
    <row r="111" spans="1:39" s="1" customFormat="1" ht="21.95" customHeight="1" outlineLevel="1" x14ac:dyDescent="0.2">
      <c r="A111" s="7" t="s">
        <v>114</v>
      </c>
      <c r="B111" s="7" t="s">
        <v>8</v>
      </c>
      <c r="C111" s="8">
        <v>98.688000000000002</v>
      </c>
      <c r="D111" s="8">
        <v>665.60400000000004</v>
      </c>
      <c r="E111" s="8">
        <v>272.33</v>
      </c>
      <c r="F111" s="8">
        <v>484.71199999999999</v>
      </c>
      <c r="G111" s="1" t="str">
        <f>VLOOKUP(A:A,[1]TDSheet!$A:$G,7,0)</f>
        <v>н</v>
      </c>
      <c r="H111" s="1">
        <f>VLOOKUP(A:A,[1]TDSheet!$A:$H,8,0)</f>
        <v>1</v>
      </c>
      <c r="I111" s="1" t="e">
        <f>VLOOKUP(A:A,[1]TDSheet!$A:$I,9,0)</f>
        <v>#N/A</v>
      </c>
      <c r="J111" s="15">
        <f>VLOOKUP(A:A,[2]TDSheet!$A:$F,6,0)</f>
        <v>264.39800000000002</v>
      </c>
      <c r="K111" s="15">
        <f t="shared" si="8"/>
        <v>7.9319999999999595</v>
      </c>
      <c r="L111" s="15">
        <f>VLOOKUP(A:A,[1]TDSheet!$A:$V,22,0)</f>
        <v>100</v>
      </c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>
        <f t="shared" si="9"/>
        <v>45.239999999999995</v>
      </c>
      <c r="X111" s="17"/>
      <c r="Y111" s="18">
        <f t="shared" si="10"/>
        <v>12.924668435013263</v>
      </c>
      <c r="Z111" s="15">
        <f t="shared" si="11"/>
        <v>10.714235190097259</v>
      </c>
      <c r="AA111" s="15"/>
      <c r="AB111" s="15"/>
      <c r="AC111" s="15">
        <f>VLOOKUP(A:A,[1]TDSheet!$A:$AC,29,0)</f>
        <v>46.13</v>
      </c>
      <c r="AD111" s="15">
        <v>0</v>
      </c>
      <c r="AE111" s="15">
        <f>VLOOKUP(A:A,[1]TDSheet!$A:$AF,32,0)</f>
        <v>33.93</v>
      </c>
      <c r="AF111" s="15">
        <f>VLOOKUP(A:A,[1]TDSheet!$A:$AG,33,0)</f>
        <v>40.31</v>
      </c>
      <c r="AG111" s="15">
        <f>VLOOKUP(A:A,[1]TDSheet!$A:$W,23,0)</f>
        <v>66.12</v>
      </c>
      <c r="AH111" s="15">
        <f>VLOOKUP(A:A,[3]TDSheet!$A:$B,2,0)</f>
        <v>72.5</v>
      </c>
      <c r="AI111" s="15" t="str">
        <f>VLOOKUP(A:A,[1]TDSheet!$A:$AI,35,0)</f>
        <v>увел</v>
      </c>
      <c r="AJ111" s="15">
        <f t="shared" si="12"/>
        <v>0</v>
      </c>
      <c r="AK111" s="15">
        <f t="shared" si="13"/>
        <v>0</v>
      </c>
      <c r="AL111" s="15"/>
      <c r="AM111" s="15"/>
    </row>
    <row r="112" spans="1:39" s="1" customFormat="1" ht="21.95" customHeight="1" outlineLevel="1" x14ac:dyDescent="0.2">
      <c r="A112" s="7" t="s">
        <v>115</v>
      </c>
      <c r="B112" s="7" t="s">
        <v>8</v>
      </c>
      <c r="C112" s="8">
        <v>8.9260000000000002</v>
      </c>
      <c r="D112" s="8">
        <v>10.15</v>
      </c>
      <c r="E112" s="8">
        <v>14.5</v>
      </c>
      <c r="F112" s="8"/>
      <c r="G112" s="1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5">
        <f>VLOOKUP(A:A,[2]TDSheet!$A:$F,6,0)</f>
        <v>20.251000000000001</v>
      </c>
      <c r="K112" s="15">
        <f t="shared" si="8"/>
        <v>-5.7510000000000012</v>
      </c>
      <c r="L112" s="15">
        <f>VLOOKUP(A:A,[1]TDSheet!$A:$V,22,0)</f>
        <v>0</v>
      </c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>
        <f t="shared" si="9"/>
        <v>2.9</v>
      </c>
      <c r="X112" s="17"/>
      <c r="Y112" s="18">
        <f t="shared" si="10"/>
        <v>0</v>
      </c>
      <c r="Z112" s="15">
        <f t="shared" si="11"/>
        <v>0</v>
      </c>
      <c r="AA112" s="15"/>
      <c r="AB112" s="15"/>
      <c r="AC112" s="15">
        <f>VLOOKUP(A:A,[1]TDSheet!$A:$AC,29,0)</f>
        <v>0</v>
      </c>
      <c r="AD112" s="15">
        <v>0</v>
      </c>
      <c r="AE112" s="15">
        <f>VLOOKUP(A:A,[1]TDSheet!$A:$AF,32,0)</f>
        <v>17.98</v>
      </c>
      <c r="AF112" s="15">
        <f>VLOOKUP(A:A,[1]TDSheet!$A:$AG,33,0)</f>
        <v>10.440000000000001</v>
      </c>
      <c r="AG112" s="15">
        <f>VLOOKUP(A:A,[1]TDSheet!$A:$W,23,0)</f>
        <v>7.83</v>
      </c>
      <c r="AH112" s="15">
        <v>0</v>
      </c>
      <c r="AI112" s="15" t="str">
        <f>VLOOKUP(A:A,[1]TDSheet!$A:$AI,35,0)</f>
        <v>увел</v>
      </c>
      <c r="AJ112" s="15">
        <f t="shared" si="12"/>
        <v>0</v>
      </c>
      <c r="AK112" s="15">
        <f t="shared" si="13"/>
        <v>0</v>
      </c>
      <c r="AL112" s="15"/>
      <c r="AM112" s="15"/>
    </row>
    <row r="113" spans="1:39" s="1" customFormat="1" ht="21.95" customHeight="1" outlineLevel="1" x14ac:dyDescent="0.2">
      <c r="A113" s="7" t="s">
        <v>123</v>
      </c>
      <c r="B113" s="7" t="s">
        <v>14</v>
      </c>
      <c r="C113" s="8">
        <v>300</v>
      </c>
      <c r="D113" s="8">
        <v>30</v>
      </c>
      <c r="E113" s="8">
        <v>99</v>
      </c>
      <c r="F113" s="8">
        <v>231</v>
      </c>
      <c r="G113" s="1" t="str">
        <f>VLOOKUP(A:A,[1]TDSheet!$A:$G,7,0)</f>
        <v>нов</v>
      </c>
      <c r="H113" s="1">
        <f>VLOOKUP(A:A,[1]TDSheet!$A:$H,8,0)</f>
        <v>0.4</v>
      </c>
      <c r="I113" s="1" t="e">
        <f>VLOOKUP(A:A,[1]TDSheet!$A:$I,9,0)</f>
        <v>#N/A</v>
      </c>
      <c r="J113" s="15">
        <f>VLOOKUP(A:A,[2]TDSheet!$A:$F,6,0)</f>
        <v>99</v>
      </c>
      <c r="K113" s="15">
        <f t="shared" si="8"/>
        <v>0</v>
      </c>
      <c r="L113" s="15">
        <f>VLOOKUP(A:A,[1]TDSheet!$A:$V,22,0)</f>
        <v>0</v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>
        <f t="shared" si="9"/>
        <v>19.8</v>
      </c>
      <c r="X113" s="17"/>
      <c r="Y113" s="18">
        <f t="shared" si="10"/>
        <v>11.666666666666666</v>
      </c>
      <c r="Z113" s="15">
        <f t="shared" si="11"/>
        <v>11.666666666666666</v>
      </c>
      <c r="AA113" s="15"/>
      <c r="AB113" s="15"/>
      <c r="AC113" s="15">
        <f>VLOOKUP(A:A,[1]TDSheet!$A:$AC,29,0)</f>
        <v>0</v>
      </c>
      <c r="AD113" s="15">
        <v>0</v>
      </c>
      <c r="AE113" s="15">
        <f>VLOOKUP(A:A,[1]TDSheet!$A:$AF,32,0)</f>
        <v>0</v>
      </c>
      <c r="AF113" s="15">
        <f>VLOOKUP(A:A,[1]TDSheet!$A:$AG,33,0)</f>
        <v>0</v>
      </c>
      <c r="AG113" s="15">
        <f>VLOOKUP(A:A,[1]TDSheet!$A:$W,23,0)</f>
        <v>3</v>
      </c>
      <c r="AH113" s="15">
        <f>VLOOKUP(A:A,[3]TDSheet!$A:$B,2,0)</f>
        <v>32</v>
      </c>
      <c r="AI113" s="15" t="str">
        <f>VLOOKUP(A:A,[1]TDSheet!$A:$AI,35,0)</f>
        <v>увел</v>
      </c>
      <c r="AJ113" s="15">
        <f t="shared" si="12"/>
        <v>0</v>
      </c>
      <c r="AK113" s="15">
        <f t="shared" si="13"/>
        <v>0</v>
      </c>
      <c r="AL113" s="15"/>
      <c r="AM113" s="15"/>
    </row>
    <row r="114" spans="1:39" s="1" customFormat="1" ht="11.1" customHeight="1" outlineLevel="1" x14ac:dyDescent="0.2">
      <c r="A114" s="7" t="s">
        <v>116</v>
      </c>
      <c r="B114" s="7" t="s">
        <v>8</v>
      </c>
      <c r="C114" s="8">
        <v>301.28500000000003</v>
      </c>
      <c r="D114" s="8">
        <v>17.25</v>
      </c>
      <c r="E114" s="8">
        <v>220.4</v>
      </c>
      <c r="F114" s="8">
        <v>80.885000000000005</v>
      </c>
      <c r="G114" s="1" t="str">
        <f>VLOOKUP(A:A,[1]TDSheet!$A:$G,7,0)</f>
        <v>нов</v>
      </c>
      <c r="H114" s="1">
        <f>VLOOKUP(A:A,[1]TDSheet!$A:$H,8,0)</f>
        <v>1</v>
      </c>
      <c r="I114" s="1" t="e">
        <f>VLOOKUP(A:A,[1]TDSheet!$A:$I,9,0)</f>
        <v>#N/A</v>
      </c>
      <c r="J114" s="15">
        <f>VLOOKUP(A:A,[2]TDSheet!$A:$F,6,0)</f>
        <v>218.25899999999999</v>
      </c>
      <c r="K114" s="15">
        <f t="shared" si="8"/>
        <v>2.1410000000000196</v>
      </c>
      <c r="L114" s="15">
        <f>VLOOKUP(A:A,[1]TDSheet!$A:$V,22,0)</f>
        <v>0</v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>
        <f t="shared" si="9"/>
        <v>44.08</v>
      </c>
      <c r="X114" s="17">
        <v>90</v>
      </c>
      <c r="Y114" s="18">
        <f t="shared" si="10"/>
        <v>3.876701451905626</v>
      </c>
      <c r="Z114" s="15">
        <f t="shared" si="11"/>
        <v>1.8349591651542652</v>
      </c>
      <c r="AA114" s="15"/>
      <c r="AB114" s="15"/>
      <c r="AC114" s="15">
        <f>VLOOKUP(A:A,[1]TDSheet!$A:$AC,29,0)</f>
        <v>0</v>
      </c>
      <c r="AD114" s="15">
        <v>0</v>
      </c>
      <c r="AE114" s="15">
        <f>VLOOKUP(A:A,[1]TDSheet!$A:$AF,32,0)</f>
        <v>0</v>
      </c>
      <c r="AF114" s="15">
        <f>VLOOKUP(A:A,[1]TDSheet!$A:$AG,33,0)</f>
        <v>0</v>
      </c>
      <c r="AG114" s="15">
        <f>VLOOKUP(A:A,[1]TDSheet!$A:$W,23,0)</f>
        <v>21.14</v>
      </c>
      <c r="AH114" s="15">
        <f>VLOOKUP(A:A,[3]TDSheet!$A:$B,2,0)</f>
        <v>44.95</v>
      </c>
      <c r="AI114" s="15" t="str">
        <f>VLOOKUP(A:A,[1]TDSheet!$A:$AI,35,0)</f>
        <v>увел</v>
      </c>
      <c r="AJ114" s="15">
        <f t="shared" si="12"/>
        <v>90</v>
      </c>
      <c r="AK114" s="15">
        <f t="shared" si="13"/>
        <v>90</v>
      </c>
      <c r="AL114" s="15"/>
      <c r="AM114" s="15"/>
    </row>
    <row r="115" spans="1:39" s="1" customFormat="1" ht="11.1" customHeight="1" outlineLevel="1" x14ac:dyDescent="0.2">
      <c r="A115" s="7" t="s">
        <v>117</v>
      </c>
      <c r="B115" s="7" t="s">
        <v>14</v>
      </c>
      <c r="C115" s="8">
        <v>497</v>
      </c>
      <c r="D115" s="8">
        <v>420</v>
      </c>
      <c r="E115" s="8">
        <v>460</v>
      </c>
      <c r="F115" s="8">
        <v>443</v>
      </c>
      <c r="G115" s="1" t="str">
        <f>VLOOKUP(A:A,[1]TDSheet!$A:$G,7,0)</f>
        <v>н</v>
      </c>
      <c r="H115" s="1">
        <f>VLOOKUP(A:A,[1]TDSheet!$A:$H,8,0)</f>
        <v>0.4</v>
      </c>
      <c r="I115" s="1" t="e">
        <f>VLOOKUP(A:A,[1]TDSheet!$A:$I,9,0)</f>
        <v>#N/A</v>
      </c>
      <c r="J115" s="15">
        <f>VLOOKUP(A:A,[2]TDSheet!$A:$F,6,0)</f>
        <v>475</v>
      </c>
      <c r="K115" s="15">
        <f t="shared" si="8"/>
        <v>-15</v>
      </c>
      <c r="L115" s="15">
        <f>VLOOKUP(A:A,[1]TDSheet!$A:$V,22,0)</f>
        <v>50</v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>
        <f t="shared" si="9"/>
        <v>88</v>
      </c>
      <c r="X115" s="17"/>
      <c r="Y115" s="18">
        <f t="shared" si="10"/>
        <v>5.6022727272727275</v>
      </c>
      <c r="Z115" s="15">
        <f t="shared" si="11"/>
        <v>5.0340909090909092</v>
      </c>
      <c r="AA115" s="15"/>
      <c r="AB115" s="15"/>
      <c r="AC115" s="15">
        <f>VLOOKUP(A:A,[1]TDSheet!$A:$AC,29,0)</f>
        <v>20</v>
      </c>
      <c r="AD115" s="15">
        <v>0</v>
      </c>
      <c r="AE115" s="15">
        <f>VLOOKUP(A:A,[1]TDSheet!$A:$AF,32,0)</f>
        <v>120.6</v>
      </c>
      <c r="AF115" s="15">
        <f>VLOOKUP(A:A,[1]TDSheet!$A:$AG,33,0)</f>
        <v>81.400000000000006</v>
      </c>
      <c r="AG115" s="15">
        <f>VLOOKUP(A:A,[1]TDSheet!$A:$W,23,0)</f>
        <v>92.2</v>
      </c>
      <c r="AH115" s="15">
        <f>VLOOKUP(A:A,[3]TDSheet!$A:$B,2,0)</f>
        <v>89</v>
      </c>
      <c r="AI115" s="15" t="str">
        <f>VLOOKUP(A:A,[1]TDSheet!$A:$AI,35,0)</f>
        <v>Паша</v>
      </c>
      <c r="AJ115" s="15">
        <f t="shared" si="12"/>
        <v>0</v>
      </c>
      <c r="AK115" s="15">
        <f t="shared" si="13"/>
        <v>0</v>
      </c>
      <c r="AL115" s="15"/>
      <c r="AM115" s="15"/>
    </row>
    <row r="116" spans="1:39" s="1" customFormat="1" ht="11.1" customHeight="1" outlineLevel="1" x14ac:dyDescent="0.2">
      <c r="A116" s="7" t="s">
        <v>118</v>
      </c>
      <c r="B116" s="7" t="s">
        <v>14</v>
      </c>
      <c r="C116" s="8">
        <v>-707</v>
      </c>
      <c r="D116" s="8">
        <v>2106</v>
      </c>
      <c r="E116" s="9">
        <v>1379</v>
      </c>
      <c r="F116" s="8"/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5">
        <f>VLOOKUP(A:A,[2]TDSheet!$A:$F,6,0)</f>
        <v>1411</v>
      </c>
      <c r="K116" s="15">
        <f t="shared" si="8"/>
        <v>-32</v>
      </c>
      <c r="L116" s="15">
        <f>VLOOKUP(A:A,[1]TDSheet!$A:$V,22,0)</f>
        <v>0</v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>
        <f t="shared" si="9"/>
        <v>275.8</v>
      </c>
      <c r="X116" s="17"/>
      <c r="Y116" s="18">
        <f t="shared" si="10"/>
        <v>0</v>
      </c>
      <c r="Z116" s="15">
        <f t="shared" si="11"/>
        <v>0</v>
      </c>
      <c r="AA116" s="15"/>
      <c r="AB116" s="15"/>
      <c r="AC116" s="15">
        <f>VLOOKUP(A:A,[1]TDSheet!$A:$AC,29,0)</f>
        <v>0</v>
      </c>
      <c r="AD116" s="15">
        <v>0</v>
      </c>
      <c r="AE116" s="15">
        <f>VLOOKUP(A:A,[1]TDSheet!$A:$AF,32,0)</f>
        <v>277.60000000000002</v>
      </c>
      <c r="AF116" s="15">
        <f>VLOOKUP(A:A,[1]TDSheet!$A:$AG,33,0)</f>
        <v>297.2</v>
      </c>
      <c r="AG116" s="15">
        <f>VLOOKUP(A:A,[1]TDSheet!$A:$W,23,0)</f>
        <v>287.2</v>
      </c>
      <c r="AH116" s="15">
        <f>VLOOKUP(A:A,[3]TDSheet!$A:$B,2,0)</f>
        <v>294</v>
      </c>
      <c r="AI116" s="15" t="e">
        <f>VLOOKUP(A:A,[1]TDSheet!$A:$AI,35,0)</f>
        <v>#N/A</v>
      </c>
      <c r="AJ116" s="15">
        <f t="shared" si="12"/>
        <v>0</v>
      </c>
      <c r="AK116" s="15">
        <f t="shared" si="13"/>
        <v>0</v>
      </c>
      <c r="AL116" s="15"/>
      <c r="AM116" s="15"/>
    </row>
    <row r="117" spans="1:39" s="1" customFormat="1" ht="21.95" customHeight="1" outlineLevel="1" x14ac:dyDescent="0.2">
      <c r="A117" s="7" t="s">
        <v>119</v>
      </c>
      <c r="B117" s="7" t="s">
        <v>8</v>
      </c>
      <c r="C117" s="8">
        <v>-171.66200000000001</v>
      </c>
      <c r="D117" s="8">
        <v>551.96799999999996</v>
      </c>
      <c r="E117" s="9">
        <v>379.43599999999998</v>
      </c>
      <c r="F117" s="8"/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5">
        <f>VLOOKUP(A:A,[2]TDSheet!$A:$F,6,0)</f>
        <v>370.83600000000001</v>
      </c>
      <c r="K117" s="15">
        <f t="shared" si="8"/>
        <v>8.5999999999999659</v>
      </c>
      <c r="L117" s="15">
        <f>VLOOKUP(A:A,[1]TDSheet!$A:$V,22,0)</f>
        <v>0</v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>
        <f t="shared" si="9"/>
        <v>75.887199999999993</v>
      </c>
      <c r="X117" s="17"/>
      <c r="Y117" s="18">
        <f t="shared" si="10"/>
        <v>0</v>
      </c>
      <c r="Z117" s="15">
        <f t="shared" si="11"/>
        <v>0</v>
      </c>
      <c r="AA117" s="15"/>
      <c r="AB117" s="15"/>
      <c r="AC117" s="15">
        <f>VLOOKUP(A:A,[1]TDSheet!$A:$AC,29,0)</f>
        <v>0</v>
      </c>
      <c r="AD117" s="15">
        <v>0</v>
      </c>
      <c r="AE117" s="15">
        <f>VLOOKUP(A:A,[1]TDSheet!$A:$AF,32,0)</f>
        <v>61.225800000000007</v>
      </c>
      <c r="AF117" s="15">
        <f>VLOOKUP(A:A,[1]TDSheet!$A:$AG,33,0)</f>
        <v>59.496000000000002</v>
      </c>
      <c r="AG117" s="15">
        <f>VLOOKUP(A:A,[1]TDSheet!$A:$W,23,0)</f>
        <v>69.565599999999989</v>
      </c>
      <c r="AH117" s="15">
        <f>VLOOKUP(A:A,[3]TDSheet!$A:$B,2,0)</f>
        <v>74.739999999999995</v>
      </c>
      <c r="AI117" s="15" t="e">
        <f>VLOOKUP(A:A,[1]TDSheet!$A:$AI,35,0)</f>
        <v>#N/A</v>
      </c>
      <c r="AJ117" s="15">
        <f t="shared" si="12"/>
        <v>0</v>
      </c>
      <c r="AK117" s="15">
        <f t="shared" si="13"/>
        <v>0</v>
      </c>
      <c r="AL117" s="15"/>
      <c r="AM117" s="15"/>
    </row>
    <row r="118" spans="1:39" s="1" customFormat="1" ht="11.1" customHeight="1" outlineLevel="1" x14ac:dyDescent="0.2">
      <c r="A118" s="7" t="s">
        <v>120</v>
      </c>
      <c r="B118" s="7" t="s">
        <v>8</v>
      </c>
      <c r="C118" s="8">
        <v>-257.39499999999998</v>
      </c>
      <c r="D118" s="8">
        <v>760.1</v>
      </c>
      <c r="E118" s="9">
        <v>493.22</v>
      </c>
      <c r="F118" s="8">
        <v>1.355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5">
        <f>VLOOKUP(A:A,[2]TDSheet!$A:$F,6,0)</f>
        <v>486.22800000000001</v>
      </c>
      <c r="K118" s="15">
        <f t="shared" si="8"/>
        <v>6.9920000000000186</v>
      </c>
      <c r="L118" s="15">
        <f>VLOOKUP(A:A,[1]TDSheet!$A:$V,22,0)</f>
        <v>0</v>
      </c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>
        <f t="shared" si="9"/>
        <v>98.644000000000005</v>
      </c>
      <c r="X118" s="17"/>
      <c r="Y118" s="18">
        <f t="shared" si="10"/>
        <v>1.3736263736263736E-2</v>
      </c>
      <c r="Z118" s="15">
        <f t="shared" si="11"/>
        <v>1.3736263736263736E-2</v>
      </c>
      <c r="AA118" s="15"/>
      <c r="AB118" s="15"/>
      <c r="AC118" s="15">
        <f>VLOOKUP(A:A,[1]TDSheet!$A:$AC,29,0)</f>
        <v>0</v>
      </c>
      <c r="AD118" s="15">
        <v>0</v>
      </c>
      <c r="AE118" s="15">
        <f>VLOOKUP(A:A,[1]TDSheet!$A:$AF,32,0)</f>
        <v>89.691000000000003</v>
      </c>
      <c r="AF118" s="15">
        <f>VLOOKUP(A:A,[1]TDSheet!$A:$AG,33,0)</f>
        <v>95.933000000000007</v>
      </c>
      <c r="AG118" s="15">
        <f>VLOOKUP(A:A,[1]TDSheet!$A:$W,23,0)</f>
        <v>98.63300000000001</v>
      </c>
      <c r="AH118" s="15">
        <f>VLOOKUP(A:A,[3]TDSheet!$A:$B,2,0)</f>
        <v>109.755</v>
      </c>
      <c r="AI118" s="15" t="e">
        <f>VLOOKUP(A:A,[1]TDSheet!$A:$AI,35,0)</f>
        <v>#N/A</v>
      </c>
      <c r="AJ118" s="15">
        <f t="shared" si="12"/>
        <v>0</v>
      </c>
      <c r="AK118" s="15">
        <f t="shared" si="13"/>
        <v>0</v>
      </c>
      <c r="AL118" s="15"/>
      <c r="AM118" s="15"/>
    </row>
    <row r="119" spans="1:39" s="1" customFormat="1" ht="11.1" customHeight="1" outlineLevel="1" x14ac:dyDescent="0.2">
      <c r="A119" s="7" t="s">
        <v>121</v>
      </c>
      <c r="B119" s="7" t="s">
        <v>14</v>
      </c>
      <c r="C119" s="8">
        <v>-255</v>
      </c>
      <c r="D119" s="8">
        <v>746</v>
      </c>
      <c r="E119" s="8">
        <v>474</v>
      </c>
      <c r="F119" s="8"/>
      <c r="G119" s="14" t="s">
        <v>141</v>
      </c>
      <c r="H119" s="1">
        <f>VLOOKUP(A:A,[1]TDSheet!$A:$H,8,0)</f>
        <v>0</v>
      </c>
      <c r="I119" s="1">
        <f>VLOOKUP(A:A,[1]TDSheet!$A:$I,9,0)</f>
        <v>0</v>
      </c>
      <c r="J119" s="15">
        <f>VLOOKUP(A:A,[2]TDSheet!$A:$F,6,0)</f>
        <v>494</v>
      </c>
      <c r="K119" s="15">
        <f t="shared" si="8"/>
        <v>-20</v>
      </c>
      <c r="L119" s="15">
        <f>VLOOKUP(A:A,[1]TDSheet!$A:$V,22,0)</f>
        <v>0</v>
      </c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>
        <f t="shared" si="9"/>
        <v>94.8</v>
      </c>
      <c r="X119" s="17"/>
      <c r="Y119" s="18">
        <f t="shared" si="10"/>
        <v>0</v>
      </c>
      <c r="Z119" s="15">
        <f t="shared" si="11"/>
        <v>0</v>
      </c>
      <c r="AA119" s="15"/>
      <c r="AB119" s="15"/>
      <c r="AC119" s="15">
        <f>VLOOKUP(A:A,[1]TDSheet!$A:$AC,29,0)</f>
        <v>0</v>
      </c>
      <c r="AD119" s="15">
        <v>0</v>
      </c>
      <c r="AE119" s="15">
        <f>VLOOKUP(A:A,[1]TDSheet!$A:$AF,32,0)</f>
        <v>87.8</v>
      </c>
      <c r="AF119" s="15">
        <f>VLOOKUP(A:A,[1]TDSheet!$A:$AG,33,0)</f>
        <v>97</v>
      </c>
      <c r="AG119" s="15">
        <f>VLOOKUP(A:A,[1]TDSheet!$A:$W,23,0)</f>
        <v>100.6</v>
      </c>
      <c r="AH119" s="15">
        <f>VLOOKUP(A:A,[3]TDSheet!$A:$B,2,0)</f>
        <v>60</v>
      </c>
      <c r="AI119" s="15" t="e">
        <f>VLOOKUP(A:A,[1]TDSheet!$A:$AI,35,0)</f>
        <v>#N/A</v>
      </c>
      <c r="AJ119" s="15">
        <f t="shared" si="12"/>
        <v>0</v>
      </c>
      <c r="AK119" s="15">
        <f t="shared" si="13"/>
        <v>0</v>
      </c>
      <c r="AL119" s="15"/>
      <c r="AM119" s="15"/>
    </row>
    <row r="120" spans="1:39" s="1" customFormat="1" ht="11.1" customHeight="1" outlineLevel="1" x14ac:dyDescent="0.2">
      <c r="A120" s="7" t="s">
        <v>122</v>
      </c>
      <c r="B120" s="7" t="s">
        <v>14</v>
      </c>
      <c r="C120" s="8">
        <v>-266</v>
      </c>
      <c r="D120" s="8">
        <v>876</v>
      </c>
      <c r="E120" s="9">
        <v>593</v>
      </c>
      <c r="F120" s="8"/>
      <c r="G120" s="1" t="str">
        <f>VLOOKUP(A:A,[1]TDSheet!$A:$G,7,0)</f>
        <v>ак</v>
      </c>
      <c r="H120" s="1">
        <f>VLOOKUP(A:A,[1]TDSheet!$A:$H,8,0)</f>
        <v>0</v>
      </c>
      <c r="I120" s="1">
        <f>VLOOKUP(A:A,[1]TDSheet!$A:$I,9,0)</f>
        <v>0</v>
      </c>
      <c r="J120" s="15">
        <f>VLOOKUP(A:A,[2]TDSheet!$A:$F,6,0)</f>
        <v>613</v>
      </c>
      <c r="K120" s="15">
        <f t="shared" si="8"/>
        <v>-20</v>
      </c>
      <c r="L120" s="15">
        <f>VLOOKUP(A:A,[1]TDSheet!$A:$V,22,0)</f>
        <v>0</v>
      </c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>
        <f t="shared" si="9"/>
        <v>118.6</v>
      </c>
      <c r="X120" s="17"/>
      <c r="Y120" s="18">
        <f t="shared" si="10"/>
        <v>0</v>
      </c>
      <c r="Z120" s="15">
        <f t="shared" si="11"/>
        <v>0</v>
      </c>
      <c r="AA120" s="15"/>
      <c r="AB120" s="15"/>
      <c r="AC120" s="15">
        <f>VLOOKUP(A:A,[1]TDSheet!$A:$AC,29,0)</f>
        <v>0</v>
      </c>
      <c r="AD120" s="15">
        <v>0</v>
      </c>
      <c r="AE120" s="15">
        <f>VLOOKUP(A:A,[1]TDSheet!$A:$AF,32,0)</f>
        <v>107.6</v>
      </c>
      <c r="AF120" s="15">
        <f>VLOOKUP(A:A,[1]TDSheet!$A:$AG,33,0)</f>
        <v>105</v>
      </c>
      <c r="AG120" s="15">
        <f>VLOOKUP(A:A,[1]TDSheet!$A:$W,23,0)</f>
        <v>114.6</v>
      </c>
      <c r="AH120" s="15">
        <f>VLOOKUP(A:A,[3]TDSheet!$A:$B,2,0)</f>
        <v>108</v>
      </c>
      <c r="AI120" s="15" t="e">
        <f>VLOOKUP(A:A,[1]TDSheet!$A:$AI,35,0)</f>
        <v>#N/A</v>
      </c>
      <c r="AJ120" s="15">
        <f t="shared" si="12"/>
        <v>0</v>
      </c>
      <c r="AK120" s="15">
        <f t="shared" si="13"/>
        <v>0</v>
      </c>
      <c r="AL120" s="15"/>
      <c r="AM120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2024-05-01T10:18:52Z</dcterms:modified>
</cp:coreProperties>
</file>