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"/>
    </mc:Choice>
  </mc:AlternateContent>
  <xr:revisionPtr revIDLastSave="0" documentId="13_ncr:1_{276285B0-4A76-4DDA-9B38-2CE2F138411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1" l="1"/>
  <c r="AH111" i="1"/>
  <c r="AH110" i="1"/>
  <c r="AH109" i="1"/>
  <c r="AH108" i="1"/>
  <c r="AH107" i="1"/>
  <c r="AH98" i="1"/>
  <c r="AH96" i="1"/>
  <c r="AH93" i="1"/>
  <c r="AH92" i="1"/>
  <c r="AH91" i="1"/>
  <c r="AH86" i="1"/>
  <c r="AH85" i="1"/>
  <c r="AH84" i="1"/>
  <c r="AH83" i="1"/>
  <c r="AH82" i="1"/>
  <c r="AH80" i="1"/>
  <c r="AH79" i="1"/>
  <c r="AH78" i="1"/>
  <c r="AH76" i="1"/>
  <c r="AH71" i="1"/>
  <c r="AH70" i="1"/>
  <c r="AH68" i="1"/>
  <c r="AH64" i="1"/>
  <c r="AH63" i="1"/>
  <c r="AH62" i="1"/>
  <c r="AH61" i="1"/>
  <c r="AH60" i="1"/>
  <c r="AH59" i="1"/>
  <c r="AH58" i="1"/>
  <c r="AH57" i="1"/>
  <c r="AH56" i="1"/>
  <c r="AH54" i="1"/>
  <c r="AH52" i="1"/>
  <c r="AH51" i="1"/>
  <c r="AH47" i="1"/>
  <c r="AH45" i="1"/>
  <c r="AH43" i="1"/>
  <c r="AH40" i="1"/>
  <c r="AH39" i="1"/>
  <c r="AH38" i="1"/>
  <c r="AH37" i="1"/>
  <c r="AH36" i="1"/>
  <c r="AH35" i="1"/>
  <c r="AH34" i="1"/>
  <c r="AH32" i="1"/>
  <c r="AH30" i="1"/>
  <c r="AH28" i="1"/>
  <c r="AH27" i="1"/>
  <c r="AH21" i="1"/>
  <c r="AH19" i="1"/>
  <c r="AH14" i="1"/>
  <c r="AH13" i="1"/>
  <c r="AH12" i="1"/>
  <c r="AH10" i="1"/>
  <c r="AH6" i="1"/>
  <c r="AH7" i="1"/>
  <c r="AH8" i="1"/>
  <c r="AH9" i="1"/>
  <c r="T108" i="1"/>
  <c r="AG108" i="1" s="1"/>
  <c r="T98" i="1"/>
  <c r="AG98" i="1" s="1"/>
  <c r="T96" i="1"/>
  <c r="AG96" i="1" s="1"/>
  <c r="T91" i="1"/>
  <c r="AG91" i="1" s="1"/>
  <c r="T86" i="1"/>
  <c r="AG86" i="1" s="1"/>
  <c r="T85" i="1"/>
  <c r="AG85" i="1" s="1"/>
  <c r="T84" i="1"/>
  <c r="AG84" i="1" s="1"/>
  <c r="T82" i="1"/>
  <c r="AG82" i="1" s="1"/>
  <c r="T80" i="1"/>
  <c r="AG80" i="1" s="1"/>
  <c r="T78" i="1"/>
  <c r="AG78" i="1" s="1"/>
  <c r="T68" i="1"/>
  <c r="AG68" i="1" s="1"/>
  <c r="T64" i="1"/>
  <c r="AG64" i="1" s="1"/>
  <c r="T63" i="1"/>
  <c r="AG63" i="1" s="1"/>
  <c r="T62" i="1"/>
  <c r="AG62" i="1" s="1"/>
  <c r="T56" i="1"/>
  <c r="AG56" i="1" s="1"/>
  <c r="T52" i="1"/>
  <c r="AG52" i="1" s="1"/>
  <c r="T45" i="1"/>
  <c r="AG45" i="1" s="1"/>
  <c r="T40" i="1"/>
  <c r="AG40" i="1" s="1"/>
  <c r="T39" i="1"/>
  <c r="AG39" i="1" s="1"/>
  <c r="T38" i="1"/>
  <c r="AG38" i="1" s="1"/>
  <c r="T36" i="1"/>
  <c r="AG36" i="1" s="1"/>
  <c r="T35" i="1"/>
  <c r="AG35" i="1" s="1"/>
  <c r="T34" i="1"/>
  <c r="AG34" i="1" s="1"/>
  <c r="T32" i="1"/>
  <c r="AG32" i="1" s="1"/>
  <c r="T30" i="1"/>
  <c r="AG30" i="1" s="1"/>
  <c r="T8" i="1"/>
  <c r="AG8" i="1" s="1"/>
  <c r="T6" i="1"/>
  <c r="AG6" i="1" s="1"/>
  <c r="U5" i="1"/>
  <c r="AH113" i="1"/>
  <c r="AH106" i="1"/>
  <c r="AH105" i="1"/>
  <c r="AH5" i="1" l="1"/>
  <c r="S112" i="1"/>
  <c r="T112" i="1" s="1"/>
  <c r="AG112" i="1" s="1"/>
  <c r="S111" i="1"/>
  <c r="T111" i="1" s="1"/>
  <c r="AG111" i="1" s="1"/>
  <c r="S93" i="1"/>
  <c r="T93" i="1" s="1"/>
  <c r="AG93" i="1" s="1"/>
  <c r="S92" i="1"/>
  <c r="T92" i="1" s="1"/>
  <c r="AG92" i="1" s="1"/>
  <c r="S83" i="1"/>
  <c r="T83" i="1" s="1"/>
  <c r="AG83" i="1" s="1"/>
  <c r="S76" i="1"/>
  <c r="T76" i="1" s="1"/>
  <c r="AG76" i="1" s="1"/>
  <c r="S71" i="1"/>
  <c r="T71" i="1" s="1"/>
  <c r="AG71" i="1" s="1"/>
  <c r="S70" i="1"/>
  <c r="T70" i="1" s="1"/>
  <c r="AG70" i="1" s="1"/>
  <c r="S61" i="1"/>
  <c r="T61" i="1" s="1"/>
  <c r="AG61" i="1" s="1"/>
  <c r="S60" i="1"/>
  <c r="T60" i="1" s="1"/>
  <c r="AG60" i="1" s="1"/>
  <c r="S58" i="1"/>
  <c r="T58" i="1" s="1"/>
  <c r="AG58" i="1" s="1"/>
  <c r="S57" i="1"/>
  <c r="T57" i="1" s="1"/>
  <c r="AG57" i="1" s="1"/>
  <c r="S51" i="1"/>
  <c r="T51" i="1" s="1"/>
  <c r="AG51" i="1" s="1"/>
  <c r="S47" i="1"/>
  <c r="T47" i="1" s="1"/>
  <c r="AG47" i="1" s="1"/>
  <c r="S19" i="1"/>
  <c r="T19" i="1" s="1"/>
  <c r="AG19" i="1" s="1"/>
  <c r="S12" i="1"/>
  <c r="T12" i="1" s="1"/>
  <c r="AG12" i="1" s="1"/>
  <c r="S10" i="1"/>
  <c r="T10" i="1" s="1"/>
  <c r="AG10" i="1" s="1"/>
  <c r="F96" i="1" l="1"/>
  <c r="E96" i="1"/>
  <c r="L96" i="1" s="1"/>
  <c r="Q96" i="1" s="1"/>
  <c r="E86" i="1"/>
  <c r="L86" i="1" s="1"/>
  <c r="Q86" i="1" s="1"/>
  <c r="X86" i="1" s="1"/>
  <c r="F80" i="1"/>
  <c r="E80" i="1"/>
  <c r="L80" i="1" s="1"/>
  <c r="Q80" i="1" s="1"/>
  <c r="AG11" i="1"/>
  <c r="AG15" i="1"/>
  <c r="AG16" i="1"/>
  <c r="AG17" i="1"/>
  <c r="AG18" i="1"/>
  <c r="AG20" i="1"/>
  <c r="AG22" i="1"/>
  <c r="AG23" i="1"/>
  <c r="AG24" i="1"/>
  <c r="AG25" i="1"/>
  <c r="AG26" i="1"/>
  <c r="AG29" i="1"/>
  <c r="AG31" i="1"/>
  <c r="AG33" i="1"/>
  <c r="AG41" i="1"/>
  <c r="AG42" i="1"/>
  <c r="AG44" i="1"/>
  <c r="AG46" i="1"/>
  <c r="AG48" i="1"/>
  <c r="AG49" i="1"/>
  <c r="AG50" i="1"/>
  <c r="AG53" i="1"/>
  <c r="AG55" i="1"/>
  <c r="AG65" i="1"/>
  <c r="AG66" i="1"/>
  <c r="AG67" i="1"/>
  <c r="AG69" i="1"/>
  <c r="AG72" i="1"/>
  <c r="AG73" i="1"/>
  <c r="AG74" i="1"/>
  <c r="AG75" i="1"/>
  <c r="AG77" i="1"/>
  <c r="AG81" i="1"/>
  <c r="AG87" i="1"/>
  <c r="AG88" i="1"/>
  <c r="AG89" i="1"/>
  <c r="AG90" i="1"/>
  <c r="AG94" i="1"/>
  <c r="AG95" i="1"/>
  <c r="AG97" i="1"/>
  <c r="AG99" i="1"/>
  <c r="AG100" i="1"/>
  <c r="AG101" i="1"/>
  <c r="AG102" i="1"/>
  <c r="AG103" i="1"/>
  <c r="AG104" i="1"/>
  <c r="AG105" i="1"/>
  <c r="AG106" i="1"/>
  <c r="AG113" i="1"/>
  <c r="L7" i="1"/>
  <c r="Q7" i="1" s="1"/>
  <c r="R7" i="1" s="1"/>
  <c r="S7" i="1" s="1"/>
  <c r="T7" i="1" s="1"/>
  <c r="L8" i="1"/>
  <c r="Q8" i="1" s="1"/>
  <c r="L9" i="1"/>
  <c r="Q9" i="1" s="1"/>
  <c r="L10" i="1"/>
  <c r="Q10" i="1" s="1"/>
  <c r="X10" i="1" s="1"/>
  <c r="L11" i="1"/>
  <c r="Q11" i="1" s="1"/>
  <c r="L12" i="1"/>
  <c r="Q12" i="1" s="1"/>
  <c r="X12" i="1" s="1"/>
  <c r="L13" i="1"/>
  <c r="Q13" i="1" s="1"/>
  <c r="L14" i="1"/>
  <c r="Q14" i="1" s="1"/>
  <c r="R14" i="1" s="1"/>
  <c r="S14" i="1" s="1"/>
  <c r="T14" i="1" s="1"/>
  <c r="AG14" i="1" s="1"/>
  <c r="L15" i="1"/>
  <c r="Q15" i="1" s="1"/>
  <c r="L16" i="1"/>
  <c r="Q16" i="1" s="1"/>
  <c r="X16" i="1" s="1"/>
  <c r="L17" i="1"/>
  <c r="Q17" i="1" s="1"/>
  <c r="L18" i="1"/>
  <c r="Q18" i="1" s="1"/>
  <c r="X18" i="1" s="1"/>
  <c r="L19" i="1"/>
  <c r="Q19" i="1" s="1"/>
  <c r="X19" i="1" s="1"/>
  <c r="L20" i="1"/>
  <c r="Q20" i="1" s="1"/>
  <c r="X20" i="1" s="1"/>
  <c r="L21" i="1"/>
  <c r="Q21" i="1" s="1"/>
  <c r="L22" i="1"/>
  <c r="Q22" i="1" s="1"/>
  <c r="X22" i="1" s="1"/>
  <c r="L23" i="1"/>
  <c r="Q23" i="1" s="1"/>
  <c r="L24" i="1"/>
  <c r="Q24" i="1" s="1"/>
  <c r="X24" i="1" s="1"/>
  <c r="L25" i="1"/>
  <c r="Q25" i="1" s="1"/>
  <c r="L26" i="1"/>
  <c r="Q26" i="1" s="1"/>
  <c r="X26" i="1" s="1"/>
  <c r="L27" i="1"/>
  <c r="Q27" i="1" s="1"/>
  <c r="L28" i="1"/>
  <c r="Q28" i="1" s="1"/>
  <c r="R28" i="1" s="1"/>
  <c r="S28" i="1" s="1"/>
  <c r="T28" i="1" s="1"/>
  <c r="AG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X35" i="1" s="1"/>
  <c r="L36" i="1"/>
  <c r="Q36" i="1" s="1"/>
  <c r="L37" i="1"/>
  <c r="Q37" i="1" s="1"/>
  <c r="L38" i="1"/>
  <c r="Q38" i="1" s="1"/>
  <c r="L39" i="1"/>
  <c r="Q39" i="1" s="1"/>
  <c r="X39" i="1" s="1"/>
  <c r="L40" i="1"/>
  <c r="Q40" i="1" s="1"/>
  <c r="L41" i="1"/>
  <c r="Q41" i="1" s="1"/>
  <c r="L42" i="1"/>
  <c r="Q42" i="1" s="1"/>
  <c r="X42" i="1" s="1"/>
  <c r="L43" i="1"/>
  <c r="Q43" i="1" s="1"/>
  <c r="R43" i="1" s="1"/>
  <c r="S43" i="1" s="1"/>
  <c r="T43" i="1" s="1"/>
  <c r="AG43" i="1" s="1"/>
  <c r="L44" i="1"/>
  <c r="Q44" i="1" s="1"/>
  <c r="X44" i="1" s="1"/>
  <c r="L45" i="1"/>
  <c r="Q45" i="1" s="1"/>
  <c r="L46" i="1"/>
  <c r="Q46" i="1" s="1"/>
  <c r="X46" i="1" s="1"/>
  <c r="L47" i="1"/>
  <c r="Q47" i="1" s="1"/>
  <c r="X47" i="1" s="1"/>
  <c r="L48" i="1"/>
  <c r="Q48" i="1" s="1"/>
  <c r="X48" i="1" s="1"/>
  <c r="L49" i="1"/>
  <c r="Q49" i="1" s="1"/>
  <c r="X49" i="1" s="1"/>
  <c r="L50" i="1"/>
  <c r="Q50" i="1" s="1"/>
  <c r="X50" i="1" s="1"/>
  <c r="L51" i="1"/>
  <c r="Q51" i="1" s="1"/>
  <c r="X51" i="1" s="1"/>
  <c r="L52" i="1"/>
  <c r="Q52" i="1" s="1"/>
  <c r="X52" i="1" s="1"/>
  <c r="L53" i="1"/>
  <c r="Q53" i="1" s="1"/>
  <c r="X53" i="1" s="1"/>
  <c r="L54" i="1"/>
  <c r="Q54" i="1" s="1"/>
  <c r="R54" i="1" s="1"/>
  <c r="S54" i="1" s="1"/>
  <c r="T54" i="1" s="1"/>
  <c r="AG54" i="1" s="1"/>
  <c r="L55" i="1"/>
  <c r="Q55" i="1" s="1"/>
  <c r="X55" i="1" s="1"/>
  <c r="L56" i="1"/>
  <c r="Q56" i="1" s="1"/>
  <c r="L57" i="1"/>
  <c r="Q57" i="1" s="1"/>
  <c r="X57" i="1" s="1"/>
  <c r="L58" i="1"/>
  <c r="Q58" i="1" s="1"/>
  <c r="X58" i="1" s="1"/>
  <c r="L59" i="1"/>
  <c r="Q59" i="1" s="1"/>
  <c r="R59" i="1" s="1"/>
  <c r="S59" i="1" s="1"/>
  <c r="T59" i="1" s="1"/>
  <c r="AG59" i="1" s="1"/>
  <c r="L60" i="1"/>
  <c r="Q60" i="1" s="1"/>
  <c r="X60" i="1" s="1"/>
  <c r="L61" i="1"/>
  <c r="Q61" i="1" s="1"/>
  <c r="X61" i="1" s="1"/>
  <c r="L62" i="1"/>
  <c r="Q62" i="1" s="1"/>
  <c r="L63" i="1"/>
  <c r="Q63" i="1" s="1"/>
  <c r="L64" i="1"/>
  <c r="Q64" i="1" s="1"/>
  <c r="L65" i="1"/>
  <c r="Q65" i="1" s="1"/>
  <c r="X65" i="1" s="1"/>
  <c r="L66" i="1"/>
  <c r="Q66" i="1" s="1"/>
  <c r="X66" i="1" s="1"/>
  <c r="L67" i="1"/>
  <c r="Q67" i="1" s="1"/>
  <c r="X67" i="1" s="1"/>
  <c r="L68" i="1"/>
  <c r="Q68" i="1" s="1"/>
  <c r="L69" i="1"/>
  <c r="Q69" i="1" s="1"/>
  <c r="X69" i="1" s="1"/>
  <c r="L70" i="1"/>
  <c r="Q70" i="1" s="1"/>
  <c r="X70" i="1" s="1"/>
  <c r="L71" i="1"/>
  <c r="Q71" i="1" s="1"/>
  <c r="X71" i="1" s="1"/>
  <c r="L72" i="1"/>
  <c r="Q72" i="1" s="1"/>
  <c r="X72" i="1" s="1"/>
  <c r="L73" i="1"/>
  <c r="Q73" i="1" s="1"/>
  <c r="X73" i="1" s="1"/>
  <c r="L74" i="1"/>
  <c r="Q74" i="1" s="1"/>
  <c r="X74" i="1" s="1"/>
  <c r="L75" i="1"/>
  <c r="Q75" i="1" s="1"/>
  <c r="X75" i="1" s="1"/>
  <c r="L76" i="1"/>
  <c r="Q76" i="1" s="1"/>
  <c r="X76" i="1" s="1"/>
  <c r="L77" i="1"/>
  <c r="Q77" i="1" s="1"/>
  <c r="X77" i="1" s="1"/>
  <c r="L78" i="1"/>
  <c r="Q78" i="1" s="1"/>
  <c r="L79" i="1"/>
  <c r="Q79" i="1" s="1"/>
  <c r="R79" i="1" s="1"/>
  <c r="S79" i="1" s="1"/>
  <c r="T79" i="1" s="1"/>
  <c r="AG79" i="1" s="1"/>
  <c r="L81" i="1"/>
  <c r="Q81" i="1" s="1"/>
  <c r="X81" i="1" s="1"/>
  <c r="L82" i="1"/>
  <c r="Q82" i="1" s="1"/>
  <c r="X82" i="1" s="1"/>
  <c r="L83" i="1"/>
  <c r="Q83" i="1" s="1"/>
  <c r="X83" i="1" s="1"/>
  <c r="L84" i="1"/>
  <c r="Q84" i="1" s="1"/>
  <c r="X84" i="1" s="1"/>
  <c r="L85" i="1"/>
  <c r="Q85" i="1" s="1"/>
  <c r="L87" i="1"/>
  <c r="Q87" i="1" s="1"/>
  <c r="X87" i="1" s="1"/>
  <c r="L88" i="1"/>
  <c r="Q88" i="1" s="1"/>
  <c r="X88" i="1" s="1"/>
  <c r="L89" i="1"/>
  <c r="Q89" i="1" s="1"/>
  <c r="X89" i="1" s="1"/>
  <c r="L90" i="1"/>
  <c r="Q90" i="1" s="1"/>
  <c r="X90" i="1" s="1"/>
  <c r="L91" i="1"/>
  <c r="Q91" i="1" s="1"/>
  <c r="L92" i="1"/>
  <c r="Q92" i="1" s="1"/>
  <c r="X92" i="1" s="1"/>
  <c r="L93" i="1"/>
  <c r="Q93" i="1" s="1"/>
  <c r="X93" i="1" s="1"/>
  <c r="L94" i="1"/>
  <c r="Q94" i="1" s="1"/>
  <c r="X94" i="1" s="1"/>
  <c r="L95" i="1"/>
  <c r="Q95" i="1" s="1"/>
  <c r="X95" i="1" s="1"/>
  <c r="L97" i="1"/>
  <c r="Q97" i="1" s="1"/>
  <c r="X97" i="1" s="1"/>
  <c r="L98" i="1"/>
  <c r="Q98" i="1" s="1"/>
  <c r="L99" i="1"/>
  <c r="Q99" i="1" s="1"/>
  <c r="X99" i="1" s="1"/>
  <c r="L100" i="1"/>
  <c r="Q100" i="1" s="1"/>
  <c r="X100" i="1" s="1"/>
  <c r="L101" i="1"/>
  <c r="Q101" i="1" s="1"/>
  <c r="X101" i="1" s="1"/>
  <c r="L102" i="1"/>
  <c r="Q102" i="1" s="1"/>
  <c r="X102" i="1" s="1"/>
  <c r="L103" i="1"/>
  <c r="Q103" i="1" s="1"/>
  <c r="X103" i="1" s="1"/>
  <c r="L104" i="1"/>
  <c r="Q104" i="1" s="1"/>
  <c r="X104" i="1" s="1"/>
  <c r="L105" i="1"/>
  <c r="Q105" i="1" s="1"/>
  <c r="X105" i="1" s="1"/>
  <c r="L106" i="1"/>
  <c r="Q106" i="1" s="1"/>
  <c r="X106" i="1" s="1"/>
  <c r="L107" i="1"/>
  <c r="Q107" i="1" s="1"/>
  <c r="L108" i="1"/>
  <c r="Q108" i="1" s="1"/>
  <c r="X108" i="1" s="1"/>
  <c r="L109" i="1"/>
  <c r="Q109" i="1" s="1"/>
  <c r="L110" i="1"/>
  <c r="Q110" i="1" s="1"/>
  <c r="R110" i="1" s="1"/>
  <c r="S110" i="1" s="1"/>
  <c r="T110" i="1" s="1"/>
  <c r="AG110" i="1" s="1"/>
  <c r="L111" i="1"/>
  <c r="Q111" i="1" s="1"/>
  <c r="X111" i="1" s="1"/>
  <c r="L112" i="1"/>
  <c r="Q112" i="1" s="1"/>
  <c r="X112" i="1" s="1"/>
  <c r="L113" i="1"/>
  <c r="Q113" i="1" s="1"/>
  <c r="X113" i="1" s="1"/>
  <c r="L6" i="1"/>
  <c r="Q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P5" i="1"/>
  <c r="O5" i="1"/>
  <c r="N5" i="1"/>
  <c r="M5" i="1"/>
  <c r="J5" i="1"/>
  <c r="AG7" i="1" l="1"/>
  <c r="X96" i="1"/>
  <c r="R6" i="1"/>
  <c r="X6" i="1"/>
  <c r="X110" i="1"/>
  <c r="R98" i="1"/>
  <c r="X98" i="1"/>
  <c r="R91" i="1"/>
  <c r="X91" i="1"/>
  <c r="X79" i="1"/>
  <c r="R63" i="1"/>
  <c r="X63" i="1"/>
  <c r="X59" i="1"/>
  <c r="R45" i="1"/>
  <c r="X45" i="1"/>
  <c r="X43" i="1"/>
  <c r="X7" i="1"/>
  <c r="R85" i="1"/>
  <c r="X85" i="1"/>
  <c r="R78" i="1"/>
  <c r="X78" i="1"/>
  <c r="R68" i="1"/>
  <c r="X68" i="1"/>
  <c r="R64" i="1"/>
  <c r="X64" i="1"/>
  <c r="R62" i="1"/>
  <c r="X62" i="1"/>
  <c r="R56" i="1"/>
  <c r="X56" i="1"/>
  <c r="X54" i="1"/>
  <c r="R40" i="1"/>
  <c r="X40" i="1"/>
  <c r="R38" i="1"/>
  <c r="X38" i="1"/>
  <c r="R36" i="1"/>
  <c r="X36" i="1"/>
  <c r="R34" i="1"/>
  <c r="X34" i="1"/>
  <c r="R32" i="1"/>
  <c r="X32" i="1"/>
  <c r="R30" i="1"/>
  <c r="X30" i="1"/>
  <c r="X28" i="1"/>
  <c r="X14" i="1"/>
  <c r="R8" i="1"/>
  <c r="X8" i="1"/>
  <c r="X80" i="1"/>
  <c r="R96" i="1"/>
  <c r="R13" i="1"/>
  <c r="R21" i="1"/>
  <c r="R35" i="1"/>
  <c r="R37" i="1"/>
  <c r="R39" i="1"/>
  <c r="R84" i="1"/>
  <c r="R9" i="1"/>
  <c r="R27" i="1"/>
  <c r="R82" i="1"/>
  <c r="R107" i="1"/>
  <c r="R109" i="1"/>
  <c r="R80" i="1"/>
  <c r="R52" i="1"/>
  <c r="Y6" i="1"/>
  <c r="K80" i="1"/>
  <c r="K86" i="1"/>
  <c r="F5" i="1"/>
  <c r="K96" i="1"/>
  <c r="E5" i="1"/>
  <c r="Y105" i="1"/>
  <c r="Y113" i="1"/>
  <c r="Y97" i="1"/>
  <c r="Y109" i="1"/>
  <c r="Y101" i="1"/>
  <c r="Y93" i="1"/>
  <c r="Y111" i="1"/>
  <c r="Y107" i="1"/>
  <c r="Y103" i="1"/>
  <c r="Y99" i="1"/>
  <c r="Y95" i="1"/>
  <c r="Y91" i="1"/>
  <c r="Y43" i="1"/>
  <c r="X41" i="1"/>
  <c r="Y41" i="1"/>
  <c r="Y39" i="1"/>
  <c r="Y37" i="1"/>
  <c r="Y35" i="1"/>
  <c r="X33" i="1"/>
  <c r="Y33" i="1"/>
  <c r="X31" i="1"/>
  <c r="Y31" i="1"/>
  <c r="X29" i="1"/>
  <c r="Y29" i="1"/>
  <c r="Y27" i="1"/>
  <c r="X25" i="1"/>
  <c r="Y25" i="1"/>
  <c r="X23" i="1"/>
  <c r="Y23" i="1"/>
  <c r="Y21" i="1"/>
  <c r="Y19" i="1"/>
  <c r="X17" i="1"/>
  <c r="Y17" i="1"/>
  <c r="X15" i="1"/>
  <c r="Y15" i="1"/>
  <c r="Y13" i="1"/>
  <c r="X11" i="1"/>
  <c r="Y11" i="1"/>
  <c r="Y9" i="1"/>
  <c r="Y7" i="1"/>
  <c r="Y112" i="1"/>
  <c r="Y110" i="1"/>
  <c r="Y108" i="1"/>
  <c r="Y106" i="1"/>
  <c r="Y104" i="1"/>
  <c r="Y102" i="1"/>
  <c r="Y100" i="1"/>
  <c r="Y98" i="1"/>
  <c r="Y96" i="1"/>
  <c r="Y94" i="1"/>
  <c r="Y92" i="1"/>
  <c r="Y90" i="1"/>
  <c r="Y86" i="1"/>
  <c r="Y82" i="1"/>
  <c r="Y78" i="1"/>
  <c r="Y74" i="1"/>
  <c r="Y70" i="1"/>
  <c r="Y66" i="1"/>
  <c r="Y62" i="1"/>
  <c r="Y58" i="1"/>
  <c r="Y54" i="1"/>
  <c r="Y51" i="1"/>
  <c r="Y47" i="1"/>
  <c r="Y88" i="1"/>
  <c r="Y84" i="1"/>
  <c r="Y80" i="1"/>
  <c r="Y76" i="1"/>
  <c r="Y72" i="1"/>
  <c r="Y68" i="1"/>
  <c r="Y64" i="1"/>
  <c r="Y60" i="1"/>
  <c r="Y56" i="1"/>
  <c r="Y53" i="1"/>
  <c r="Y49" i="1"/>
  <c r="Y45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L5" i="1"/>
  <c r="Q5" i="1"/>
  <c r="S109" i="1" l="1"/>
  <c r="T109" i="1" s="1"/>
  <c r="AG109" i="1" s="1"/>
  <c r="S27" i="1"/>
  <c r="T27" i="1" s="1"/>
  <c r="AG27" i="1" s="1"/>
  <c r="S9" i="1"/>
  <c r="T9" i="1" s="1"/>
  <c r="S37" i="1"/>
  <c r="T37" i="1" s="1"/>
  <c r="AG37" i="1" s="1"/>
  <c r="S21" i="1"/>
  <c r="T21" i="1" s="1"/>
  <c r="AG21" i="1" s="1"/>
  <c r="S107" i="1"/>
  <c r="T107" i="1" s="1"/>
  <c r="AG107" i="1" s="1"/>
  <c r="S13" i="1"/>
  <c r="T13" i="1" s="1"/>
  <c r="AG13" i="1" s="1"/>
  <c r="K5" i="1"/>
  <c r="R5" i="1"/>
  <c r="AG9" i="1" l="1"/>
  <c r="T5" i="1"/>
  <c r="X13" i="1"/>
  <c r="X21" i="1"/>
  <c r="X9" i="1"/>
  <c r="X109" i="1"/>
  <c r="X107" i="1"/>
  <c r="X37" i="1"/>
  <c r="X27" i="1"/>
  <c r="S5" i="1"/>
  <c r="AG5" i="1" l="1"/>
</calcChain>
</file>

<file path=xl/sharedStrings.xml><?xml version="1.0" encoding="utf-8"?>
<sst xmlns="http://schemas.openxmlformats.org/spreadsheetml/2006/main" count="422" uniqueCount="165">
  <si>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</si>
  <si>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</si>
  <si>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</si>
  <si>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</si>
  <si>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</si>
  <si>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</si>
  <si>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</si>
  <si>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</si>
  <si>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</si>
  <si>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</si>
  <si>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</si>
  <si>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</si>
  <si>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</si>
  <si>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</si>
  <si>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</si>
  <si>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</si>
  <si>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</si>
  <si>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</si>
  <si>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</si>
  <si>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</si>
  <si>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</si>
  <si>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</si>
  <si>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</si>
  <si>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</si>
  <si>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</si>
  <si>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30,04,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</si>
  <si>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</si>
  <si>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</si>
  <si>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</si>
  <si>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</si>
  <si>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</si>
  <si>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</si>
  <si>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</si>
  <si>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</si>
  <si>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</si>
  <si>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</si>
  <si>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</si>
  <si>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</si>
  <si>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</si>
  <si>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</si>
  <si>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</si>
  <si>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</si>
  <si>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</si>
  <si>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</si>
  <si>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</si>
  <si>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</si>
  <si>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</si>
  <si>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</si>
  <si>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</si>
  <si>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</si>
  <si>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</si>
  <si>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</si>
  <si>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</si>
  <si>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</si>
  <si>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</si>
  <si>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</si>
  <si>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</si>
  <si>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</si>
  <si>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</si>
  <si>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</si>
  <si>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</si>
  <si>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</si>
  <si>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</si>
  <si>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</si>
  <si>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</si>
  <si>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</si>
  <si>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</si>
  <si>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</si>
  <si>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</si>
  <si>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</si>
  <si>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</si>
  <si>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</si>
  <si>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</si>
  <si>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</si>
  <si>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</si>
  <si>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</si>
  <si>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</si>
  <si>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</si>
  <si>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</si>
  <si>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</si>
  <si>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</si>
  <si>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</si>
  <si>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</si>
  <si>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</si>
  <si>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</si>
  <si>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</si>
  <si>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</si>
  <si>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</si>
  <si>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</si>
  <si>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</si>
  <si>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</si>
  <si>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</si>
  <si>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</si>
  <si>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</si>
  <si>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</si>
  <si>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</si>
  <si>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</si>
  <si>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</si>
  <si>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</si>
  <si>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</si>
  <si>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</si>
  <si>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</si>
  <si>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</si>
  <si>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</si>
  <si>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</si>
  <si>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</si>
  <si>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</si>
  <si>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</si>
  <si>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</si>
  <si>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</si>
  <si>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</si>
  <si>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</si>
  <si>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</si>
  <si>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</si>
  <si>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</si>
  <si>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</si>
  <si>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</si>
  <si>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</si>
  <si>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</si>
  <si>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</si>
  <si>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</si>
  <si>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</si>
  <si>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</si>
  <si>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</si>
  <si>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</si>
  <si>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</si>
  <si>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</si>
  <si>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</si>
  <si>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</si>
  <si>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</si>
  <si>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</si>
  <si>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</si>
  <si>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</si>
  <si>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</si>
  <si>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</si>
  <si>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</si>
  <si>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</si>
  <si>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</si>
  <si>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</si>
  <si>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</si>
  <si>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</si>
  <si>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</si>
  <si>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</si>
  <si>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</si>
  <si>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</si>
  <si>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</si>
  <si>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</si>
  <si>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</si>
  <si>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</si>
  <si>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</si>
  <si>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</si>
  <si>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</si>
  <si>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</si>
  <si>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</si>
  <si>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</si>
  <si>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</si>
  <si>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</si>
  <si>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t>то же что и 373 (задвоенное СКЮ)</t>
  </si>
  <si>
    <t>заказ</t>
  </si>
  <si>
    <t>04,05,</t>
  </si>
  <si>
    <t>01,05,24 филиал обнулил заказ</t>
  </si>
  <si>
    <t>01,05,24 филиал обнулил заказ / то же что и 431</t>
  </si>
  <si>
    <t>01,05,24 филиал обнулил заказ / то же что и 406</t>
  </si>
  <si>
    <t>итого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</si>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</sst>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2" sqref="W2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22" width="6.85546875" customWidth="1"/>
    <col min="23" max="23" width="17.28515625" customWidth="1"/>
    <col min="24" max="25" width="4.42578125" customWidth="1"/>
    <col min="26" max="31" width="6.140625" customWidth="1"/>
    <col min="32" max="32" width="27.85546875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163</v>
      </c>
      <c r="T3" s="3" t="s">
        <v>158</v>
      </c>
      <c r="U3" s="3" t="s">
        <v>158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159</v>
      </c>
      <c r="U4" s="1" t="s">
        <v>164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159</v>
      </c>
      <c r="AH4" s="1" t="s">
        <v>164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73395.778999999995</v>
      </c>
      <c r="F5" s="4">
        <f>SUM(F6:F499)</f>
        <v>31998.253000000001</v>
      </c>
      <c r="G5" s="6"/>
      <c r="H5" s="1"/>
      <c r="I5" s="1"/>
      <c r="J5" s="4">
        <f t="shared" ref="J5:V5" si="0">SUM(J6:J499)</f>
        <v>72488.475000000006</v>
      </c>
      <c r="K5" s="4">
        <f t="shared" si="0"/>
        <v>907.30399999999736</v>
      </c>
      <c r="L5" s="4">
        <f t="shared" si="0"/>
        <v>49791.792000000001</v>
      </c>
      <c r="M5" s="4">
        <f t="shared" si="0"/>
        <v>23603.987000000001</v>
      </c>
      <c r="N5" s="4">
        <f t="shared" si="0"/>
        <v>2400</v>
      </c>
      <c r="O5" s="4">
        <f t="shared" si="0"/>
        <v>19869.082199999997</v>
      </c>
      <c r="P5" s="4">
        <f t="shared" si="0"/>
        <v>18250</v>
      </c>
      <c r="Q5" s="4">
        <f t="shared" si="0"/>
        <v>9958.3583999999992</v>
      </c>
      <c r="R5" s="4">
        <f t="shared" si="0"/>
        <v>33708.588499999991</v>
      </c>
      <c r="S5" s="4">
        <f t="shared" si="0"/>
        <v>37603.728099999993</v>
      </c>
      <c r="T5" s="4">
        <f t="shared" si="0"/>
        <v>18903.728100000004</v>
      </c>
      <c r="U5" s="4">
        <f t="shared" si="0"/>
        <v>18700</v>
      </c>
      <c r="V5" s="4">
        <f t="shared" si="0"/>
        <v>38104</v>
      </c>
      <c r="W5" s="1"/>
      <c r="X5" s="1"/>
      <c r="Y5" s="1"/>
      <c r="Z5" s="4">
        <f t="shared" ref="Z5:AE5" si="1">SUM(Z6:Z499)</f>
        <v>9987.5282000000007</v>
      </c>
      <c r="AA5" s="4">
        <f t="shared" si="1"/>
        <v>7526.273000000001</v>
      </c>
      <c r="AB5" s="4">
        <f t="shared" si="1"/>
        <v>8336.5769999999993</v>
      </c>
      <c r="AC5" s="4">
        <f t="shared" si="1"/>
        <v>8641.2455999999966</v>
      </c>
      <c r="AD5" s="4">
        <f t="shared" si="1"/>
        <v>8315.8092000000015</v>
      </c>
      <c r="AE5" s="4">
        <f t="shared" si="1"/>
        <v>8494.2851999999948</v>
      </c>
      <c r="AF5" s="1"/>
      <c r="AG5" s="4">
        <f>SUM(AG6:AG499)</f>
        <v>17407</v>
      </c>
      <c r="AH5" s="4">
        <f>SUM(AH6:AH499)</f>
        <v>17620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217.00800000000001</v>
      </c>
      <c r="D6" s="1">
        <v>262.02199999999999</v>
      </c>
      <c r="E6" s="1">
        <v>212.703</v>
      </c>
      <c r="F6" s="1">
        <v>236.40100000000001</v>
      </c>
      <c r="G6" s="6">
        <v>1</v>
      </c>
      <c r="H6" s="1">
        <v>50</v>
      </c>
      <c r="I6" s="1" t="s">
        <v>35</v>
      </c>
      <c r="J6" s="1">
        <v>230.8</v>
      </c>
      <c r="K6" s="1">
        <f t="shared" ref="K6:K37" si="2">E6-J6</f>
        <v>-18.097000000000008</v>
      </c>
      <c r="L6" s="1">
        <f>E6-M6</f>
        <v>212.703</v>
      </c>
      <c r="M6" s="1"/>
      <c r="N6" s="1"/>
      <c r="O6" s="1">
        <v>170.58260000000001</v>
      </c>
      <c r="P6" s="1"/>
      <c r="Q6" s="1">
        <f>L6/5</f>
        <v>42.540599999999998</v>
      </c>
      <c r="R6" s="5">
        <f>10.5*Q6-P6-O6-N6-F6</f>
        <v>39.692699999999945</v>
      </c>
      <c r="S6" s="5">
        <v>0</v>
      </c>
      <c r="T6" s="5">
        <f>S6-U6</f>
        <v>0</v>
      </c>
      <c r="U6" s="5"/>
      <c r="V6" s="5">
        <v>0</v>
      </c>
      <c r="W6" s="1" t="s">
        <v>51</v>
      </c>
      <c r="X6" s="1">
        <f>(F6+N6+O6+P6+S6)/Q6</f>
        <v>9.5669454591613672</v>
      </c>
      <c r="Y6" s="1">
        <f>(F6+N6+O6+P6)/Q6</f>
        <v>9.5669454591613672</v>
      </c>
      <c r="Z6" s="1">
        <v>45.7072</v>
      </c>
      <c r="AA6" s="1">
        <v>42.568800000000003</v>
      </c>
      <c r="AB6" s="1">
        <v>44.278599999999997</v>
      </c>
      <c r="AC6" s="1">
        <v>46.187199999999997</v>
      </c>
      <c r="AD6" s="1">
        <v>44.581000000000003</v>
      </c>
      <c r="AE6" s="1">
        <v>44.306399999999996</v>
      </c>
      <c r="AF6" s="1" t="s">
        <v>160</v>
      </c>
      <c r="AG6" s="1">
        <f>ROUND(T6*G6,0)</f>
        <v>0</v>
      </c>
      <c r="AH6" s="1">
        <f t="shared" ref="AH6:AH14" si="3"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214.86699999999999</v>
      </c>
      <c r="D7" s="1">
        <v>117.705</v>
      </c>
      <c r="E7" s="1">
        <v>169.67</v>
      </c>
      <c r="F7" s="1">
        <v>128.10599999999999</v>
      </c>
      <c r="G7" s="6">
        <v>1</v>
      </c>
      <c r="H7" s="1">
        <v>30</v>
      </c>
      <c r="I7" s="1" t="s">
        <v>37</v>
      </c>
      <c r="J7" s="1">
        <v>173</v>
      </c>
      <c r="K7" s="1">
        <f t="shared" si="2"/>
        <v>-3.3300000000000125</v>
      </c>
      <c r="L7" s="1">
        <f t="shared" ref="L7:L69" si="4">E7-M7</f>
        <v>169.67</v>
      </c>
      <c r="M7" s="1"/>
      <c r="N7" s="1"/>
      <c r="O7" s="1">
        <v>52.58899999999997</v>
      </c>
      <c r="P7" s="1"/>
      <c r="Q7" s="1">
        <f t="shared" ref="Q7:Q69" si="5">L7/5</f>
        <v>33.933999999999997</v>
      </c>
      <c r="R7" s="5">
        <f>10*Q7-P7-O7-N7-F7</f>
        <v>158.64499999999998</v>
      </c>
      <c r="S7" s="5">
        <f t="shared" ref="S7:S10" si="6">R7</f>
        <v>158.64499999999998</v>
      </c>
      <c r="T7" s="5">
        <f t="shared" ref="T7:T10" si="7">S7-U7</f>
        <v>158.64499999999998</v>
      </c>
      <c r="U7" s="5"/>
      <c r="V7" s="5">
        <v>159</v>
      </c>
      <c r="W7" s="1"/>
      <c r="X7" s="1">
        <f t="shared" ref="X7:X10" si="8">(F7+N7+O7+P7+S7)/Q7</f>
        <v>9.9999999999999982</v>
      </c>
      <c r="Y7" s="1">
        <f t="shared" ref="Y7:Y69" si="9">(F7+N7+O7+P7)/Q7</f>
        <v>5.3248953851594267</v>
      </c>
      <c r="Z7" s="1">
        <v>31.924600000000002</v>
      </c>
      <c r="AA7" s="1">
        <v>30.59</v>
      </c>
      <c r="AB7" s="1">
        <v>31.1646</v>
      </c>
      <c r="AC7" s="1">
        <v>35.546599999999998</v>
      </c>
      <c r="AD7" s="1">
        <v>28.286200000000001</v>
      </c>
      <c r="AE7" s="1">
        <v>24.966999999999999</v>
      </c>
      <c r="AF7" s="1" t="s">
        <v>38</v>
      </c>
      <c r="AG7" s="1">
        <f t="shared" ref="AG7:AG10" si="10">ROUND(T7*G7,0)</f>
        <v>159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229.84800000000001</v>
      </c>
      <c r="D8" s="1">
        <v>271.29000000000002</v>
      </c>
      <c r="E8" s="1">
        <v>206.53899999999999</v>
      </c>
      <c r="F8" s="1">
        <v>268.08300000000003</v>
      </c>
      <c r="G8" s="6">
        <v>1</v>
      </c>
      <c r="H8" s="1">
        <v>45</v>
      </c>
      <c r="I8" s="1" t="s">
        <v>35</v>
      </c>
      <c r="J8" s="1">
        <v>206.2</v>
      </c>
      <c r="K8" s="1">
        <f t="shared" si="2"/>
        <v>0.33899999999999864</v>
      </c>
      <c r="L8" s="1">
        <f t="shared" si="4"/>
        <v>206.53899999999999</v>
      </c>
      <c r="M8" s="1"/>
      <c r="N8" s="1"/>
      <c r="O8" s="1">
        <v>88.982599999999962</v>
      </c>
      <c r="P8" s="1"/>
      <c r="Q8" s="1">
        <f t="shared" si="5"/>
        <v>41.3078</v>
      </c>
      <c r="R8" s="5">
        <f t="shared" ref="R8:R9" si="11">10.5*Q8-P8-O8-N8-F8</f>
        <v>76.666300000000035</v>
      </c>
      <c r="S8" s="5">
        <v>120</v>
      </c>
      <c r="T8" s="5">
        <f t="shared" si="7"/>
        <v>120</v>
      </c>
      <c r="U8" s="5"/>
      <c r="V8" s="5">
        <v>120</v>
      </c>
      <c r="W8" s="1"/>
      <c r="X8" s="1">
        <f t="shared" si="8"/>
        <v>11.549044006216745</v>
      </c>
      <c r="Y8" s="1">
        <f t="shared" si="9"/>
        <v>8.6440236468657261</v>
      </c>
      <c r="Z8" s="1">
        <v>40.380399999999987</v>
      </c>
      <c r="AA8" s="1">
        <v>41.7682</v>
      </c>
      <c r="AB8" s="1">
        <v>41.366399999999999</v>
      </c>
      <c r="AC8" s="1">
        <v>38.376800000000003</v>
      </c>
      <c r="AD8" s="1">
        <v>31.452999999999999</v>
      </c>
      <c r="AE8" s="1">
        <v>34.463999999999999</v>
      </c>
      <c r="AF8" s="1"/>
      <c r="AG8" s="1">
        <f t="shared" si="10"/>
        <v>120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445.13299999999998</v>
      </c>
      <c r="D9" s="1">
        <v>582.13599999999997</v>
      </c>
      <c r="E9" s="1">
        <v>565.19100000000003</v>
      </c>
      <c r="F9" s="1">
        <v>428.07400000000001</v>
      </c>
      <c r="G9" s="6">
        <v>1</v>
      </c>
      <c r="H9" s="1">
        <v>45</v>
      </c>
      <c r="I9" s="1" t="s">
        <v>35</v>
      </c>
      <c r="J9" s="1">
        <v>524.5</v>
      </c>
      <c r="K9" s="1">
        <f t="shared" si="2"/>
        <v>40.691000000000031</v>
      </c>
      <c r="L9" s="1">
        <f t="shared" si="4"/>
        <v>565.19100000000003</v>
      </c>
      <c r="M9" s="1"/>
      <c r="N9" s="1"/>
      <c r="O9" s="1">
        <v>163.87880000000001</v>
      </c>
      <c r="P9" s="1">
        <v>200</v>
      </c>
      <c r="Q9" s="1">
        <f t="shared" si="5"/>
        <v>113.0382</v>
      </c>
      <c r="R9" s="5">
        <f t="shared" si="11"/>
        <v>394.94830000000007</v>
      </c>
      <c r="S9" s="5">
        <f t="shared" si="6"/>
        <v>394.94830000000007</v>
      </c>
      <c r="T9" s="5">
        <f t="shared" si="7"/>
        <v>194.94830000000007</v>
      </c>
      <c r="U9" s="5">
        <v>200</v>
      </c>
      <c r="V9" s="5">
        <v>395</v>
      </c>
      <c r="W9" s="1"/>
      <c r="X9" s="1">
        <f t="shared" si="8"/>
        <v>10.5</v>
      </c>
      <c r="Y9" s="1">
        <f t="shared" si="9"/>
        <v>7.0060634369620178</v>
      </c>
      <c r="Z9" s="1">
        <v>98.468800000000002</v>
      </c>
      <c r="AA9" s="1">
        <v>89.023800000000008</v>
      </c>
      <c r="AB9" s="1">
        <v>89.078400000000002</v>
      </c>
      <c r="AC9" s="1">
        <v>84.831600000000009</v>
      </c>
      <c r="AD9" s="1">
        <v>76.045000000000002</v>
      </c>
      <c r="AE9" s="1">
        <v>83.335999999999999</v>
      </c>
      <c r="AF9" s="1"/>
      <c r="AG9" s="1">
        <f t="shared" si="10"/>
        <v>195</v>
      </c>
      <c r="AH9" s="1">
        <f t="shared" si="3"/>
        <v>200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34</v>
      </c>
      <c r="C10" s="1">
        <v>36.691000000000003</v>
      </c>
      <c r="D10" s="1">
        <v>77.896000000000001</v>
      </c>
      <c r="E10" s="1">
        <v>30.31</v>
      </c>
      <c r="F10" s="1">
        <v>79.013999999999996</v>
      </c>
      <c r="G10" s="6">
        <v>1</v>
      </c>
      <c r="H10" s="1" t="e">
        <v>#N/A</v>
      </c>
      <c r="I10" s="1" t="s">
        <v>35</v>
      </c>
      <c r="J10" s="1">
        <v>29.9</v>
      </c>
      <c r="K10" s="1">
        <f t="shared" si="2"/>
        <v>0.41000000000000014</v>
      </c>
      <c r="L10" s="1">
        <f t="shared" si="4"/>
        <v>30.31</v>
      </c>
      <c r="M10" s="1"/>
      <c r="N10" s="1"/>
      <c r="O10" s="1">
        <v>42.882599999999982</v>
      </c>
      <c r="P10" s="1"/>
      <c r="Q10" s="1">
        <f t="shared" si="5"/>
        <v>6.0619999999999994</v>
      </c>
      <c r="R10" s="5"/>
      <c r="S10" s="5">
        <f t="shared" si="6"/>
        <v>0</v>
      </c>
      <c r="T10" s="5">
        <f t="shared" si="7"/>
        <v>0</v>
      </c>
      <c r="U10" s="5"/>
      <c r="V10" s="5"/>
      <c r="W10" s="1"/>
      <c r="X10" s="1">
        <f t="shared" si="8"/>
        <v>20.108314087759812</v>
      </c>
      <c r="Y10" s="1">
        <f t="shared" si="9"/>
        <v>20.108314087759812</v>
      </c>
      <c r="Z10" s="1">
        <v>9.658199999999999</v>
      </c>
      <c r="AA10" s="1">
        <v>8.4458000000000002</v>
      </c>
      <c r="AB10" s="1">
        <v>8.0721999999999987</v>
      </c>
      <c r="AC10" s="1">
        <v>7.5989999999999993</v>
      </c>
      <c r="AD10" s="1">
        <v>8.583400000000001</v>
      </c>
      <c r="AE10" s="1">
        <v>8.0839999999999996</v>
      </c>
      <c r="AF10" s="1"/>
      <c r="AG10" s="1">
        <f t="shared" si="10"/>
        <v>0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42</v>
      </c>
      <c r="B11" s="10" t="s">
        <v>43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44</v>
      </c>
      <c r="J11" s="10">
        <v>782</v>
      </c>
      <c r="K11" s="10">
        <f t="shared" si="2"/>
        <v>-2</v>
      </c>
      <c r="L11" s="10">
        <f t="shared" si="4"/>
        <v>0</v>
      </c>
      <c r="M11" s="10">
        <v>780</v>
      </c>
      <c r="N11" s="10"/>
      <c r="O11" s="10"/>
      <c r="P11" s="10"/>
      <c r="Q11" s="10">
        <f t="shared" si="5"/>
        <v>0</v>
      </c>
      <c r="R11" s="12"/>
      <c r="S11" s="12"/>
      <c r="T11" s="12"/>
      <c r="U11" s="12"/>
      <c r="V11" s="12"/>
      <c r="W11" s="10"/>
      <c r="X11" s="10" t="e">
        <f t="shared" ref="X11:X69" si="12">(F11+N11+O11+P11+R11)/Q11</f>
        <v>#DIV/0!</v>
      </c>
      <c r="Y11" s="10" t="e">
        <f t="shared" si="9"/>
        <v>#DIV/0!</v>
      </c>
      <c r="Z11" s="10">
        <v>81.599999999999994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/>
      <c r="AG11" s="10">
        <f>ROUND(R11*G11,0)</f>
        <v>0</v>
      </c>
      <c r="AH11" s="10"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43</v>
      </c>
      <c r="C12" s="1">
        <v>388</v>
      </c>
      <c r="D12" s="1">
        <v>636</v>
      </c>
      <c r="E12" s="1">
        <v>394</v>
      </c>
      <c r="F12" s="1">
        <v>592</v>
      </c>
      <c r="G12" s="6">
        <v>0.45</v>
      </c>
      <c r="H12" s="1">
        <v>45</v>
      </c>
      <c r="I12" s="1" t="s">
        <v>35</v>
      </c>
      <c r="J12" s="1">
        <v>503</v>
      </c>
      <c r="K12" s="1">
        <f t="shared" si="2"/>
        <v>-109</v>
      </c>
      <c r="L12" s="1">
        <f t="shared" si="4"/>
        <v>394</v>
      </c>
      <c r="M12" s="1"/>
      <c r="N12" s="1"/>
      <c r="O12" s="1">
        <v>152.80000000000001</v>
      </c>
      <c r="P12" s="1">
        <v>150</v>
      </c>
      <c r="Q12" s="1">
        <f t="shared" si="5"/>
        <v>78.8</v>
      </c>
      <c r="R12" s="5"/>
      <c r="S12" s="5">
        <f t="shared" ref="S12:S14" si="13">R12</f>
        <v>0</v>
      </c>
      <c r="T12" s="5">
        <f t="shared" ref="T12:T14" si="14">S12-U12</f>
        <v>0</v>
      </c>
      <c r="U12" s="5"/>
      <c r="V12" s="5"/>
      <c r="W12" s="1"/>
      <c r="X12" s="1">
        <f t="shared" ref="X12:X14" si="15">(F12+N12+O12+P12+S12)/Q12</f>
        <v>11.355329949238579</v>
      </c>
      <c r="Y12" s="1">
        <f t="shared" si="9"/>
        <v>11.355329949238579</v>
      </c>
      <c r="Z12" s="1">
        <v>95.8</v>
      </c>
      <c r="AA12" s="1">
        <v>89.8</v>
      </c>
      <c r="AB12" s="1">
        <v>100.6</v>
      </c>
      <c r="AC12" s="1">
        <v>95.8</v>
      </c>
      <c r="AD12" s="1">
        <v>114.6</v>
      </c>
      <c r="AE12" s="1">
        <v>119.2</v>
      </c>
      <c r="AF12" s="1" t="s">
        <v>46</v>
      </c>
      <c r="AG12" s="1">
        <f t="shared" ref="AG12:AG14" si="16">ROUND(T12*G12,0)</f>
        <v>0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702</v>
      </c>
      <c r="D13" s="1">
        <v>918</v>
      </c>
      <c r="E13" s="1">
        <v>739.75800000000004</v>
      </c>
      <c r="F13" s="1">
        <v>826</v>
      </c>
      <c r="G13" s="6">
        <v>0.45</v>
      </c>
      <c r="H13" s="1">
        <v>45</v>
      </c>
      <c r="I13" s="1" t="s">
        <v>35</v>
      </c>
      <c r="J13" s="1">
        <v>818</v>
      </c>
      <c r="K13" s="1">
        <f t="shared" si="2"/>
        <v>-78.241999999999962</v>
      </c>
      <c r="L13" s="1">
        <f t="shared" si="4"/>
        <v>739.75800000000004</v>
      </c>
      <c r="M13" s="1"/>
      <c r="N13" s="1"/>
      <c r="O13" s="1">
        <v>251.8</v>
      </c>
      <c r="P13" s="1">
        <v>300</v>
      </c>
      <c r="Q13" s="1">
        <f t="shared" si="5"/>
        <v>147.95160000000001</v>
      </c>
      <c r="R13" s="5">
        <f>10.5*Q13-P13-O13-N13-F13</f>
        <v>175.69180000000028</v>
      </c>
      <c r="S13" s="5">
        <f t="shared" si="13"/>
        <v>175.69180000000028</v>
      </c>
      <c r="T13" s="5">
        <f t="shared" si="14"/>
        <v>175.69180000000028</v>
      </c>
      <c r="U13" s="5"/>
      <c r="V13" s="5">
        <v>176</v>
      </c>
      <c r="W13" s="1"/>
      <c r="X13" s="1">
        <f t="shared" si="15"/>
        <v>10.5</v>
      </c>
      <c r="Y13" s="1">
        <f t="shared" si="9"/>
        <v>9.3125049002511613</v>
      </c>
      <c r="Z13" s="1">
        <v>157.19999999999999</v>
      </c>
      <c r="AA13" s="1">
        <v>142.6</v>
      </c>
      <c r="AB13" s="1">
        <v>147.4</v>
      </c>
      <c r="AC13" s="1">
        <v>145.80000000000001</v>
      </c>
      <c r="AD13" s="1">
        <v>158.6</v>
      </c>
      <c r="AE13" s="1">
        <v>152.4</v>
      </c>
      <c r="AF13" s="1"/>
      <c r="AG13" s="1">
        <f t="shared" si="16"/>
        <v>79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60</v>
      </c>
      <c r="D14" s="1">
        <v>30</v>
      </c>
      <c r="E14" s="1">
        <v>58</v>
      </c>
      <c r="F14" s="1">
        <v>32</v>
      </c>
      <c r="G14" s="6">
        <v>0.17</v>
      </c>
      <c r="H14" s="1">
        <v>180</v>
      </c>
      <c r="I14" s="1" t="s">
        <v>35</v>
      </c>
      <c r="J14" s="1">
        <v>58</v>
      </c>
      <c r="K14" s="1">
        <f t="shared" si="2"/>
        <v>0</v>
      </c>
      <c r="L14" s="1">
        <f t="shared" si="4"/>
        <v>58</v>
      </c>
      <c r="M14" s="1"/>
      <c r="N14" s="1"/>
      <c r="O14" s="1"/>
      <c r="P14" s="1"/>
      <c r="Q14" s="1">
        <f t="shared" si="5"/>
        <v>11.6</v>
      </c>
      <c r="R14" s="5">
        <f>9*Q14-P14-O14-N14-F14</f>
        <v>72.399999999999991</v>
      </c>
      <c r="S14" s="5">
        <f t="shared" si="13"/>
        <v>72.399999999999991</v>
      </c>
      <c r="T14" s="5">
        <f t="shared" si="14"/>
        <v>72.399999999999991</v>
      </c>
      <c r="U14" s="5"/>
      <c r="V14" s="5">
        <v>72</v>
      </c>
      <c r="W14" s="1"/>
      <c r="X14" s="1">
        <f t="shared" si="15"/>
        <v>9</v>
      </c>
      <c r="Y14" s="1">
        <f t="shared" si="9"/>
        <v>2.7586206896551726</v>
      </c>
      <c r="Z14" s="1">
        <v>6.2</v>
      </c>
      <c r="AA14" s="1">
        <v>3.6</v>
      </c>
      <c r="AB14" s="1">
        <v>8.6</v>
      </c>
      <c r="AC14" s="1">
        <v>10</v>
      </c>
      <c r="AD14" s="1">
        <v>5.8</v>
      </c>
      <c r="AE14" s="1">
        <v>5.4</v>
      </c>
      <c r="AF14" s="1"/>
      <c r="AG14" s="1">
        <f t="shared" si="16"/>
        <v>12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43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44</v>
      </c>
      <c r="J15" s="10">
        <v>408</v>
      </c>
      <c r="K15" s="10">
        <f t="shared" si="2"/>
        <v>0</v>
      </c>
      <c r="L15" s="10">
        <f t="shared" si="4"/>
        <v>0</v>
      </c>
      <c r="M15" s="10">
        <v>408</v>
      </c>
      <c r="N15" s="10"/>
      <c r="O15" s="10"/>
      <c r="P15" s="10"/>
      <c r="Q15" s="10">
        <f t="shared" si="5"/>
        <v>0</v>
      </c>
      <c r="R15" s="12"/>
      <c r="S15" s="12"/>
      <c r="T15" s="12"/>
      <c r="U15" s="12"/>
      <c r="V15" s="12"/>
      <c r="W15" s="10"/>
      <c r="X15" s="10" t="e">
        <f t="shared" si="12"/>
        <v>#DIV/0!</v>
      </c>
      <c r="Y15" s="10" t="e">
        <f t="shared" si="9"/>
        <v>#DIV/0!</v>
      </c>
      <c r="Z15" s="10">
        <v>34.799999999999997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/>
      <c r="AG15" s="10">
        <f>ROUND(R15*G15,0)</f>
        <v>0</v>
      </c>
      <c r="AH15" s="10"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4" t="s">
        <v>43</v>
      </c>
      <c r="C16" s="14"/>
      <c r="D16" s="14">
        <v>384</v>
      </c>
      <c r="E16" s="14">
        <v>384</v>
      </c>
      <c r="F16" s="14"/>
      <c r="G16" s="15">
        <v>0</v>
      </c>
      <c r="H16" s="14" t="e">
        <v>#N/A</v>
      </c>
      <c r="I16" s="14" t="s">
        <v>35</v>
      </c>
      <c r="J16" s="14">
        <v>384</v>
      </c>
      <c r="K16" s="14">
        <f t="shared" si="2"/>
        <v>0</v>
      </c>
      <c r="L16" s="14">
        <f t="shared" si="4"/>
        <v>0</v>
      </c>
      <c r="M16" s="14">
        <v>384</v>
      </c>
      <c r="N16" s="14"/>
      <c r="O16" s="14"/>
      <c r="P16" s="14"/>
      <c r="Q16" s="14">
        <f t="shared" si="5"/>
        <v>0</v>
      </c>
      <c r="R16" s="16"/>
      <c r="S16" s="16"/>
      <c r="T16" s="16"/>
      <c r="U16" s="16"/>
      <c r="V16" s="16"/>
      <c r="W16" s="14"/>
      <c r="X16" s="14" t="e">
        <f t="shared" si="12"/>
        <v>#DIV/0!</v>
      </c>
      <c r="Y16" s="14" t="e">
        <f t="shared" si="9"/>
        <v>#DIV/0!</v>
      </c>
      <c r="Z16" s="14">
        <v>37.200000000000003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51</v>
      </c>
      <c r="AG16" s="14">
        <f>ROUND(R16*G16,0)</f>
        <v>0</v>
      </c>
      <c r="AH16" s="14"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0" t="s">
        <v>43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44</v>
      </c>
      <c r="J17" s="10">
        <v>840</v>
      </c>
      <c r="K17" s="10">
        <f t="shared" si="2"/>
        <v>0</v>
      </c>
      <c r="L17" s="10">
        <f t="shared" si="4"/>
        <v>0</v>
      </c>
      <c r="M17" s="10">
        <v>840</v>
      </c>
      <c r="N17" s="10"/>
      <c r="O17" s="10"/>
      <c r="P17" s="10"/>
      <c r="Q17" s="10">
        <f t="shared" si="5"/>
        <v>0</v>
      </c>
      <c r="R17" s="12"/>
      <c r="S17" s="12"/>
      <c r="T17" s="12"/>
      <c r="U17" s="12"/>
      <c r="V17" s="12"/>
      <c r="W17" s="10"/>
      <c r="X17" s="10" t="e">
        <f t="shared" si="12"/>
        <v>#DIV/0!</v>
      </c>
      <c r="Y17" s="10" t="e">
        <f t="shared" si="9"/>
        <v>#DIV/0!</v>
      </c>
      <c r="Z17" s="10">
        <v>30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/>
      <c r="AG17" s="10">
        <f>ROUND(R17*G17,0)</f>
        <v>0</v>
      </c>
      <c r="AH17" s="10"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43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44</v>
      </c>
      <c r="J18" s="10">
        <v>440</v>
      </c>
      <c r="K18" s="10">
        <f t="shared" si="2"/>
        <v>0</v>
      </c>
      <c r="L18" s="10">
        <f t="shared" si="4"/>
        <v>0</v>
      </c>
      <c r="M18" s="10">
        <v>440</v>
      </c>
      <c r="N18" s="10"/>
      <c r="O18" s="10"/>
      <c r="P18" s="10"/>
      <c r="Q18" s="10">
        <f t="shared" si="5"/>
        <v>0</v>
      </c>
      <c r="R18" s="12"/>
      <c r="S18" s="12"/>
      <c r="T18" s="12"/>
      <c r="U18" s="12"/>
      <c r="V18" s="12"/>
      <c r="W18" s="10"/>
      <c r="X18" s="10" t="e">
        <f t="shared" si="12"/>
        <v>#DIV/0!</v>
      </c>
      <c r="Y18" s="10" t="e">
        <f t="shared" si="9"/>
        <v>#DIV/0!</v>
      </c>
      <c r="Z18" s="10">
        <v>36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>
        <f>ROUND(R18*G18,0)</f>
        <v>0</v>
      </c>
      <c r="AH18" s="10"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43</v>
      </c>
      <c r="C19" s="1">
        <v>42</v>
      </c>
      <c r="D19" s="1">
        <v>41</v>
      </c>
      <c r="E19" s="1">
        <v>42</v>
      </c>
      <c r="F19" s="1">
        <v>37</v>
      </c>
      <c r="G19" s="6">
        <v>0.3</v>
      </c>
      <c r="H19" s="1">
        <v>40</v>
      </c>
      <c r="I19" s="1" t="s">
        <v>35</v>
      </c>
      <c r="J19" s="1">
        <v>44</v>
      </c>
      <c r="K19" s="1">
        <f t="shared" si="2"/>
        <v>-2</v>
      </c>
      <c r="L19" s="1">
        <f t="shared" si="4"/>
        <v>42</v>
      </c>
      <c r="M19" s="1"/>
      <c r="N19" s="1"/>
      <c r="O19" s="1">
        <v>47</v>
      </c>
      <c r="P19" s="1"/>
      <c r="Q19" s="1">
        <f t="shared" si="5"/>
        <v>8.4</v>
      </c>
      <c r="R19" s="5"/>
      <c r="S19" s="5">
        <f>R19</f>
        <v>0</v>
      </c>
      <c r="T19" s="5">
        <f>S19-U19</f>
        <v>0</v>
      </c>
      <c r="U19" s="5"/>
      <c r="V19" s="5"/>
      <c r="W19" s="1"/>
      <c r="X19" s="1">
        <f>(F19+N19+O19+P19+S19)/Q19</f>
        <v>10</v>
      </c>
      <c r="Y19" s="1">
        <f t="shared" si="9"/>
        <v>10</v>
      </c>
      <c r="Z19" s="1">
        <v>9.4</v>
      </c>
      <c r="AA19" s="1">
        <v>6.4</v>
      </c>
      <c r="AB19" s="1">
        <v>1</v>
      </c>
      <c r="AC19" s="1">
        <v>3.6</v>
      </c>
      <c r="AD19" s="1">
        <v>10.4</v>
      </c>
      <c r="AE19" s="1">
        <v>9</v>
      </c>
      <c r="AF19" s="1"/>
      <c r="AG19" s="1">
        <f>ROUND(T19*G19,0)</f>
        <v>0</v>
      </c>
      <c r="AH19" s="1">
        <f t="shared" ref="AH19" si="17">ROUND(U19*G19,0)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43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4"/>
        <v>0</v>
      </c>
      <c r="M20" s="14">
        <v>1200</v>
      </c>
      <c r="N20" s="14"/>
      <c r="O20" s="14"/>
      <c r="P20" s="14"/>
      <c r="Q20" s="14">
        <f t="shared" si="5"/>
        <v>0</v>
      </c>
      <c r="R20" s="16"/>
      <c r="S20" s="16"/>
      <c r="T20" s="16"/>
      <c r="U20" s="16"/>
      <c r="V20" s="16"/>
      <c r="W20" s="14"/>
      <c r="X20" s="14" t="e">
        <f t="shared" si="12"/>
        <v>#DIV/0!</v>
      </c>
      <c r="Y20" s="14" t="e">
        <f t="shared" si="9"/>
        <v>#DIV/0!</v>
      </c>
      <c r="Z20" s="14">
        <v>43.2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51</v>
      </c>
      <c r="AG20" s="14">
        <f>ROUND(R20*G20,0)</f>
        <v>0</v>
      </c>
      <c r="AH20" s="14"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43</v>
      </c>
      <c r="C21" s="1">
        <v>184</v>
      </c>
      <c r="D21" s="1">
        <v>90</v>
      </c>
      <c r="E21" s="1">
        <v>146</v>
      </c>
      <c r="F21" s="1">
        <v>107</v>
      </c>
      <c r="G21" s="6">
        <v>0.17</v>
      </c>
      <c r="H21" s="1">
        <v>180</v>
      </c>
      <c r="I21" s="1" t="s">
        <v>35</v>
      </c>
      <c r="J21" s="1">
        <v>143</v>
      </c>
      <c r="K21" s="1">
        <f t="shared" si="2"/>
        <v>3</v>
      </c>
      <c r="L21" s="1">
        <f t="shared" si="4"/>
        <v>146</v>
      </c>
      <c r="M21" s="1"/>
      <c r="N21" s="1"/>
      <c r="O21" s="1">
        <v>85.600000000000023</v>
      </c>
      <c r="P21" s="1"/>
      <c r="Q21" s="1">
        <f t="shared" si="5"/>
        <v>29.2</v>
      </c>
      <c r="R21" s="5">
        <f>10.5*Q21-P21-O21-N21-F21</f>
        <v>113.99999999999994</v>
      </c>
      <c r="S21" s="5">
        <f>R21</f>
        <v>113.99999999999994</v>
      </c>
      <c r="T21" s="5">
        <f>S21-U21</f>
        <v>113.99999999999994</v>
      </c>
      <c r="U21" s="5"/>
      <c r="V21" s="5">
        <v>114</v>
      </c>
      <c r="W21" s="1"/>
      <c r="X21" s="1">
        <f>(F21+N21+O21+P21+S21)/Q21</f>
        <v>10.499999999999998</v>
      </c>
      <c r="Y21" s="1">
        <f t="shared" si="9"/>
        <v>6.5958904109589049</v>
      </c>
      <c r="Z21" s="1">
        <v>25.8</v>
      </c>
      <c r="AA21" s="1">
        <v>23</v>
      </c>
      <c r="AB21" s="1">
        <v>21.8</v>
      </c>
      <c r="AC21" s="1">
        <v>24.8</v>
      </c>
      <c r="AD21" s="1">
        <v>22.2</v>
      </c>
      <c r="AE21" s="1">
        <v>21</v>
      </c>
      <c r="AF21" s="1"/>
      <c r="AG21" s="1">
        <f>ROUND(T21*G21,0)</f>
        <v>19</v>
      </c>
      <c r="AH21" s="1">
        <f t="shared" ref="AH21" si="18">ROUND(U21*G21,0)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43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44</v>
      </c>
      <c r="J22" s="10">
        <v>852</v>
      </c>
      <c r="K22" s="10">
        <f t="shared" si="2"/>
        <v>0</v>
      </c>
      <c r="L22" s="10">
        <f t="shared" si="4"/>
        <v>0</v>
      </c>
      <c r="M22" s="10">
        <v>852</v>
      </c>
      <c r="N22" s="10"/>
      <c r="O22" s="10"/>
      <c r="P22" s="10"/>
      <c r="Q22" s="10">
        <f t="shared" si="5"/>
        <v>0</v>
      </c>
      <c r="R22" s="12"/>
      <c r="S22" s="12"/>
      <c r="T22" s="12"/>
      <c r="U22" s="12"/>
      <c r="V22" s="12"/>
      <c r="W22" s="10"/>
      <c r="X22" s="10" t="e">
        <f t="shared" si="12"/>
        <v>#DIV/0!</v>
      </c>
      <c r="Y22" s="10" t="e">
        <f t="shared" si="9"/>
        <v>#DIV/0!</v>
      </c>
      <c r="Z22" s="10">
        <v>37.200000000000003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/>
      <c r="AG22" s="10">
        <f>ROUND(R22*G22,0)</f>
        <v>0</v>
      </c>
      <c r="AH22" s="10"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43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44</v>
      </c>
      <c r="J23" s="10">
        <v>408</v>
      </c>
      <c r="K23" s="10">
        <f t="shared" si="2"/>
        <v>0</v>
      </c>
      <c r="L23" s="10">
        <f t="shared" si="4"/>
        <v>0</v>
      </c>
      <c r="M23" s="10">
        <v>408</v>
      </c>
      <c r="N23" s="10"/>
      <c r="O23" s="10"/>
      <c r="P23" s="10"/>
      <c r="Q23" s="10">
        <f t="shared" si="5"/>
        <v>0</v>
      </c>
      <c r="R23" s="12"/>
      <c r="S23" s="12"/>
      <c r="T23" s="12"/>
      <c r="U23" s="12"/>
      <c r="V23" s="12"/>
      <c r="W23" s="10"/>
      <c r="X23" s="10" t="e">
        <f t="shared" si="12"/>
        <v>#DIV/0!</v>
      </c>
      <c r="Y23" s="10" t="e">
        <f t="shared" si="9"/>
        <v>#DIV/0!</v>
      </c>
      <c r="Z23" s="10">
        <v>20.8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/>
      <c r="AG23" s="10">
        <f>ROUND(R23*G23,0)</f>
        <v>0</v>
      </c>
      <c r="AH23" s="10"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43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44</v>
      </c>
      <c r="J24" s="10">
        <v>636</v>
      </c>
      <c r="K24" s="10">
        <f t="shared" si="2"/>
        <v>0</v>
      </c>
      <c r="L24" s="10">
        <f t="shared" si="4"/>
        <v>0</v>
      </c>
      <c r="M24" s="10">
        <v>636</v>
      </c>
      <c r="N24" s="10"/>
      <c r="O24" s="10"/>
      <c r="P24" s="10"/>
      <c r="Q24" s="10">
        <f t="shared" si="5"/>
        <v>0</v>
      </c>
      <c r="R24" s="12"/>
      <c r="S24" s="12"/>
      <c r="T24" s="12"/>
      <c r="U24" s="12"/>
      <c r="V24" s="12"/>
      <c r="W24" s="10"/>
      <c r="X24" s="10" t="e">
        <f t="shared" si="12"/>
        <v>#DIV/0!</v>
      </c>
      <c r="Y24" s="10" t="e">
        <f t="shared" si="9"/>
        <v>#DIV/0!</v>
      </c>
      <c r="Z24" s="10">
        <v>27.6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0">
        <f>ROUND(R24*G24,0)</f>
        <v>0</v>
      </c>
      <c r="AH24" s="10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43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4"/>
        <v>0</v>
      </c>
      <c r="M25" s="14"/>
      <c r="N25" s="14"/>
      <c r="O25" s="14"/>
      <c r="P25" s="14"/>
      <c r="Q25" s="14">
        <f t="shared" si="5"/>
        <v>0</v>
      </c>
      <c r="R25" s="16"/>
      <c r="S25" s="16"/>
      <c r="T25" s="16"/>
      <c r="U25" s="16"/>
      <c r="V25" s="16"/>
      <c r="W25" s="14"/>
      <c r="X25" s="14" t="e">
        <f t="shared" si="12"/>
        <v>#DIV/0!</v>
      </c>
      <c r="Y25" s="14" t="e">
        <f t="shared" si="9"/>
        <v>#DIV/0!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51</v>
      </c>
      <c r="AG25" s="14">
        <f>ROUND(R25*G25,0)</f>
        <v>0</v>
      </c>
      <c r="AH25" s="14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43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4"/>
        <v>0</v>
      </c>
      <c r="M26" s="14">
        <v>528</v>
      </c>
      <c r="N26" s="14"/>
      <c r="O26" s="14"/>
      <c r="P26" s="14"/>
      <c r="Q26" s="14">
        <f t="shared" si="5"/>
        <v>0</v>
      </c>
      <c r="R26" s="16"/>
      <c r="S26" s="16"/>
      <c r="T26" s="16"/>
      <c r="U26" s="16"/>
      <c r="V26" s="16"/>
      <c r="W26" s="14"/>
      <c r="X26" s="14" t="e">
        <f t="shared" si="12"/>
        <v>#DIV/0!</v>
      </c>
      <c r="Y26" s="14" t="e">
        <f t="shared" si="9"/>
        <v>#DIV/0!</v>
      </c>
      <c r="Z26" s="14">
        <v>40.799999999999997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51</v>
      </c>
      <c r="AG26" s="14">
        <f>ROUND(R26*G26,0)</f>
        <v>0</v>
      </c>
      <c r="AH26" s="14"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2384.44</v>
      </c>
      <c r="D27" s="1">
        <v>1957.56</v>
      </c>
      <c r="E27" s="1">
        <v>2614.6880000000001</v>
      </c>
      <c r="F27" s="1">
        <v>1571.711</v>
      </c>
      <c r="G27" s="6">
        <v>1</v>
      </c>
      <c r="H27" s="1">
        <v>55</v>
      </c>
      <c r="I27" s="1" t="s">
        <v>35</v>
      </c>
      <c r="J27" s="1">
        <v>2444.9760000000001</v>
      </c>
      <c r="K27" s="1">
        <f t="shared" si="2"/>
        <v>169.71199999999999</v>
      </c>
      <c r="L27" s="1">
        <f t="shared" si="4"/>
        <v>2614.6880000000001</v>
      </c>
      <c r="M27" s="1"/>
      <c r="N27" s="1">
        <v>400</v>
      </c>
      <c r="O27" s="1">
        <v>676.79980000000023</v>
      </c>
      <c r="P27" s="1">
        <v>900</v>
      </c>
      <c r="Q27" s="1">
        <f t="shared" si="5"/>
        <v>522.93759999999997</v>
      </c>
      <c r="R27" s="5">
        <f t="shared" ref="R27:R28" si="19">10.5*Q27-P27-O27-N27-F27</f>
        <v>1942.3339999999996</v>
      </c>
      <c r="S27" s="5">
        <f t="shared" ref="S27:S28" si="20">R27</f>
        <v>1942.3339999999996</v>
      </c>
      <c r="T27" s="5">
        <f t="shared" ref="T27:T28" si="21">S27-U27</f>
        <v>942.33399999999961</v>
      </c>
      <c r="U27" s="5">
        <v>1000</v>
      </c>
      <c r="V27" s="5">
        <v>1942</v>
      </c>
      <c r="W27" s="1"/>
      <c r="X27" s="1">
        <f t="shared" ref="X27:X28" si="22">(F27+N27+O27+P27+S27)/Q27</f>
        <v>10.5</v>
      </c>
      <c r="Y27" s="1">
        <f t="shared" si="9"/>
        <v>6.7857251037217443</v>
      </c>
      <c r="Z27" s="1">
        <v>453.19439999999997</v>
      </c>
      <c r="AA27" s="1">
        <v>416.05579999999998</v>
      </c>
      <c r="AB27" s="1">
        <v>435.09980000000002</v>
      </c>
      <c r="AC27" s="1">
        <v>452.08960000000002</v>
      </c>
      <c r="AD27" s="1">
        <v>470.03519999999997</v>
      </c>
      <c r="AE27" s="1">
        <v>459.94760000000002</v>
      </c>
      <c r="AF27" s="1"/>
      <c r="AG27" s="1">
        <f t="shared" ref="AG27:AG28" si="23">ROUND(T27*G27,0)</f>
        <v>942</v>
      </c>
      <c r="AH27" s="1">
        <f t="shared" ref="AH27:AH28" si="24">ROUND(U27*G27,0)</f>
        <v>1000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5447.27</v>
      </c>
      <c r="D28" s="1">
        <v>2175.848</v>
      </c>
      <c r="E28" s="1">
        <v>4623.0569999999998</v>
      </c>
      <c r="F28" s="1">
        <v>2894.596</v>
      </c>
      <c r="G28" s="6">
        <v>1</v>
      </c>
      <c r="H28" s="1">
        <v>50</v>
      </c>
      <c r="I28" s="1" t="s">
        <v>35</v>
      </c>
      <c r="J28" s="1">
        <v>4625.1409999999996</v>
      </c>
      <c r="K28" s="1">
        <f t="shared" si="2"/>
        <v>-2.0839999999998327</v>
      </c>
      <c r="L28" s="1">
        <f t="shared" si="4"/>
        <v>4623.0569999999998</v>
      </c>
      <c r="M28" s="1"/>
      <c r="N28" s="1">
        <v>400</v>
      </c>
      <c r="O28" s="1">
        <v>2001.339400000001</v>
      </c>
      <c r="P28" s="1">
        <v>3000</v>
      </c>
      <c r="Q28" s="1">
        <f t="shared" si="5"/>
        <v>924.6114</v>
      </c>
      <c r="R28" s="5">
        <f t="shared" si="19"/>
        <v>1412.4842999999996</v>
      </c>
      <c r="S28" s="5">
        <f t="shared" si="20"/>
        <v>1412.4842999999996</v>
      </c>
      <c r="T28" s="5">
        <f t="shared" si="21"/>
        <v>612.48429999999962</v>
      </c>
      <c r="U28" s="5">
        <v>800</v>
      </c>
      <c r="V28" s="5">
        <v>1412</v>
      </c>
      <c r="W28" s="1"/>
      <c r="X28" s="1">
        <f t="shared" si="22"/>
        <v>10.500000000000002</v>
      </c>
      <c r="Y28" s="1">
        <f t="shared" si="9"/>
        <v>8.9723481670245491</v>
      </c>
      <c r="Z28" s="1">
        <v>948.54320000000007</v>
      </c>
      <c r="AA28" s="1">
        <v>717.48379999999997</v>
      </c>
      <c r="AB28" s="1">
        <v>796.04</v>
      </c>
      <c r="AC28" s="1">
        <v>810.02139999999997</v>
      </c>
      <c r="AD28" s="1">
        <v>581.2808</v>
      </c>
      <c r="AE28" s="1">
        <v>665.14679999999998</v>
      </c>
      <c r="AF28" s="1"/>
      <c r="AG28" s="1">
        <f t="shared" si="23"/>
        <v>612</v>
      </c>
      <c r="AH28" s="1">
        <f t="shared" si="24"/>
        <v>800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34</v>
      </c>
      <c r="C29" s="10"/>
      <c r="D29" s="10">
        <v>1.7749999999999999</v>
      </c>
      <c r="E29" s="10">
        <v>1.7749999999999999</v>
      </c>
      <c r="F29" s="10"/>
      <c r="G29" s="11">
        <v>0</v>
      </c>
      <c r="H29" s="10" t="e">
        <v>#N/A</v>
      </c>
      <c r="I29" s="10" t="s">
        <v>44</v>
      </c>
      <c r="J29" s="10">
        <v>3.375</v>
      </c>
      <c r="K29" s="10">
        <f t="shared" si="2"/>
        <v>-1.6</v>
      </c>
      <c r="L29" s="10">
        <f t="shared" si="4"/>
        <v>1.7749999999999999</v>
      </c>
      <c r="M29" s="10"/>
      <c r="N29" s="10"/>
      <c r="O29" s="10"/>
      <c r="P29" s="10"/>
      <c r="Q29" s="10">
        <f t="shared" si="5"/>
        <v>0.35499999999999998</v>
      </c>
      <c r="R29" s="12"/>
      <c r="S29" s="12"/>
      <c r="T29" s="12"/>
      <c r="U29" s="12"/>
      <c r="V29" s="12"/>
      <c r="W29" s="10"/>
      <c r="X29" s="10">
        <f t="shared" si="12"/>
        <v>0</v>
      </c>
      <c r="Y29" s="10">
        <f t="shared" si="9"/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>
        <f>ROUND(R29*G29,0)</f>
        <v>0</v>
      </c>
      <c r="AH29" s="10"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4872.2250000000004</v>
      </c>
      <c r="D30" s="1">
        <v>1498.07</v>
      </c>
      <c r="E30" s="1">
        <v>3734.2469999999998</v>
      </c>
      <c r="F30" s="1">
        <v>2452.759</v>
      </c>
      <c r="G30" s="6">
        <v>1</v>
      </c>
      <c r="H30" s="1">
        <v>55</v>
      </c>
      <c r="I30" s="1" t="s">
        <v>35</v>
      </c>
      <c r="J30" s="1">
        <v>3506.98</v>
      </c>
      <c r="K30" s="1">
        <f t="shared" si="2"/>
        <v>227.26699999999983</v>
      </c>
      <c r="L30" s="1">
        <f t="shared" si="4"/>
        <v>3734.2469999999998</v>
      </c>
      <c r="M30" s="1"/>
      <c r="N30" s="1"/>
      <c r="O30" s="1">
        <v>926.21639999999979</v>
      </c>
      <c r="P30" s="1">
        <v>1200</v>
      </c>
      <c r="Q30" s="1">
        <f t="shared" si="5"/>
        <v>746.84939999999995</v>
      </c>
      <c r="R30" s="5">
        <f>10.5*Q30-P30-O30-N30-F30</f>
        <v>3262.943299999999</v>
      </c>
      <c r="S30" s="5">
        <v>3400</v>
      </c>
      <c r="T30" s="5">
        <f>S30-U30</f>
        <v>1400</v>
      </c>
      <c r="U30" s="5">
        <v>2000</v>
      </c>
      <c r="V30" s="5">
        <v>3500</v>
      </c>
      <c r="W30" s="1"/>
      <c r="X30" s="1">
        <f>(F30+N30+O30+P30+S30)/Q30</f>
        <v>10.683513168786103</v>
      </c>
      <c r="Y30" s="1">
        <f t="shared" si="9"/>
        <v>6.1310558728439757</v>
      </c>
      <c r="Z30" s="1">
        <v>610.32960000000003</v>
      </c>
      <c r="AA30" s="1">
        <v>560.26580000000001</v>
      </c>
      <c r="AB30" s="1">
        <v>644.80840000000001</v>
      </c>
      <c r="AC30" s="1">
        <v>673.65179999999998</v>
      </c>
      <c r="AD30" s="1">
        <v>669.45339999999999</v>
      </c>
      <c r="AE30" s="1">
        <v>657.53</v>
      </c>
      <c r="AF30" s="1"/>
      <c r="AG30" s="1">
        <f>ROUND(T30*G30,0)</f>
        <v>1400</v>
      </c>
      <c r="AH30" s="1">
        <f t="shared" ref="AH30" si="25">ROUND(U30*G30,0)</f>
        <v>2000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/>
      <c r="P31" s="14"/>
      <c r="Q31" s="14">
        <f t="shared" si="5"/>
        <v>0</v>
      </c>
      <c r="R31" s="16"/>
      <c r="S31" s="16"/>
      <c r="T31" s="16"/>
      <c r="U31" s="16"/>
      <c r="V31" s="16"/>
      <c r="W31" s="14"/>
      <c r="X31" s="14" t="e">
        <f t="shared" si="12"/>
        <v>#DIV/0!</v>
      </c>
      <c r="Y31" s="14" t="e">
        <f t="shared" si="9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67</v>
      </c>
      <c r="AG31" s="14">
        <f>ROUND(R31*G31,0)</f>
        <v>0</v>
      </c>
      <c r="AH31" s="14"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5969.335</v>
      </c>
      <c r="D32" s="1">
        <v>4477.1099999999997</v>
      </c>
      <c r="E32" s="1">
        <v>7218.4489999999996</v>
      </c>
      <c r="F32" s="1">
        <v>3054.3710000000001</v>
      </c>
      <c r="G32" s="6">
        <v>1</v>
      </c>
      <c r="H32" s="1">
        <v>60</v>
      </c>
      <c r="I32" s="1" t="s">
        <v>35</v>
      </c>
      <c r="J32" s="1">
        <v>7104.1450000000004</v>
      </c>
      <c r="K32" s="1">
        <f t="shared" si="2"/>
        <v>114.30399999999918</v>
      </c>
      <c r="L32" s="1">
        <f t="shared" si="4"/>
        <v>7218.4489999999996</v>
      </c>
      <c r="M32" s="1"/>
      <c r="N32" s="1">
        <v>1000</v>
      </c>
      <c r="O32" s="1">
        <v>2563.263800000002</v>
      </c>
      <c r="P32" s="1">
        <v>3900</v>
      </c>
      <c r="Q32" s="1">
        <f t="shared" si="5"/>
        <v>1443.6897999999999</v>
      </c>
      <c r="R32" s="5">
        <f>10.5*Q32-P32-O32-N32-F32</f>
        <v>4641.1080999999967</v>
      </c>
      <c r="S32" s="5">
        <v>5400</v>
      </c>
      <c r="T32" s="5">
        <f>S32-U32</f>
        <v>2400</v>
      </c>
      <c r="U32" s="5">
        <v>3000</v>
      </c>
      <c r="V32" s="5">
        <v>5500</v>
      </c>
      <c r="W32" s="1"/>
      <c r="X32" s="1">
        <f>(F32+N32+O32+P32+S32)/Q32</f>
        <v>11.02566132973995</v>
      </c>
      <c r="Y32" s="1">
        <f t="shared" si="9"/>
        <v>7.2852456254799351</v>
      </c>
      <c r="Z32" s="1">
        <v>1301.1253999999999</v>
      </c>
      <c r="AA32" s="1">
        <v>1021.2364</v>
      </c>
      <c r="AB32" s="1">
        <v>1099.04</v>
      </c>
      <c r="AC32" s="1">
        <v>1099.8822</v>
      </c>
      <c r="AD32" s="1">
        <v>1071.6271999999999</v>
      </c>
      <c r="AE32" s="1">
        <v>1254.8406</v>
      </c>
      <c r="AF32" s="1"/>
      <c r="AG32" s="1">
        <f>ROUND(T32*G32,0)</f>
        <v>2400</v>
      </c>
      <c r="AH32" s="1">
        <f t="shared" ref="AH32" si="26">ROUND(U32*G32,0)</f>
        <v>3000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3.5</v>
      </c>
      <c r="K33" s="14">
        <f t="shared" si="2"/>
        <v>-4.37</v>
      </c>
      <c r="L33" s="14">
        <f t="shared" si="4"/>
        <v>-0.87</v>
      </c>
      <c r="M33" s="14"/>
      <c r="N33" s="14"/>
      <c r="O33" s="14"/>
      <c r="P33" s="14"/>
      <c r="Q33" s="14">
        <f t="shared" si="5"/>
        <v>-0.17399999999999999</v>
      </c>
      <c r="R33" s="16"/>
      <c r="S33" s="16"/>
      <c r="T33" s="16"/>
      <c r="U33" s="16"/>
      <c r="V33" s="16"/>
      <c r="W33" s="14"/>
      <c r="X33" s="14">
        <f t="shared" si="12"/>
        <v>0</v>
      </c>
      <c r="Y33" s="14">
        <f t="shared" si="9"/>
        <v>0</v>
      </c>
      <c r="Z33" s="14">
        <v>0.42</v>
      </c>
      <c r="AA33" s="14">
        <v>-0.433</v>
      </c>
      <c r="AB33" s="14">
        <v>-0.13800000000000001</v>
      </c>
      <c r="AC33" s="14">
        <v>0</v>
      </c>
      <c r="AD33" s="14">
        <v>-0.17799999999999999</v>
      </c>
      <c r="AE33" s="14">
        <v>-0.17799999999999999</v>
      </c>
      <c r="AF33" s="14" t="s">
        <v>51</v>
      </c>
      <c r="AG33" s="14">
        <f>ROUND(R33*G33,0)</f>
        <v>0</v>
      </c>
      <c r="AH33" s="14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3078.3150000000001</v>
      </c>
      <c r="D34" s="1">
        <v>2478.453</v>
      </c>
      <c r="E34" s="1">
        <v>3502.0479999999998</v>
      </c>
      <c r="F34" s="1">
        <v>1887.5129999999999</v>
      </c>
      <c r="G34" s="6">
        <v>1</v>
      </c>
      <c r="H34" s="1">
        <v>55</v>
      </c>
      <c r="I34" s="1" t="s">
        <v>35</v>
      </c>
      <c r="J34" s="1">
        <v>3288.8620000000001</v>
      </c>
      <c r="K34" s="1">
        <f t="shared" si="2"/>
        <v>213.18599999999969</v>
      </c>
      <c r="L34" s="1">
        <f t="shared" si="4"/>
        <v>3502.0479999999998</v>
      </c>
      <c r="M34" s="1"/>
      <c r="N34" s="1"/>
      <c r="O34" s="1">
        <v>999.74579999999969</v>
      </c>
      <c r="P34" s="1">
        <v>1200</v>
      </c>
      <c r="Q34" s="1">
        <f t="shared" si="5"/>
        <v>700.40959999999995</v>
      </c>
      <c r="R34" s="5">
        <f t="shared" ref="R34:R39" si="27">10.5*Q34-P34-O34-N34-F34</f>
        <v>3267.0419999999995</v>
      </c>
      <c r="S34" s="5">
        <v>3400</v>
      </c>
      <c r="T34" s="5">
        <f t="shared" ref="T34:T40" si="28">S34-U34</f>
        <v>1400</v>
      </c>
      <c r="U34" s="5">
        <v>2000</v>
      </c>
      <c r="V34" s="5">
        <v>3500</v>
      </c>
      <c r="W34" s="1"/>
      <c r="X34" s="1">
        <f t="shared" ref="X34:X40" si="29">(F34+N34+O34+P34+S34)/Q34</f>
        <v>10.689828922961651</v>
      </c>
      <c r="Y34" s="1">
        <f t="shared" si="9"/>
        <v>5.8355265261926732</v>
      </c>
      <c r="Z34" s="1">
        <v>549.45579999999995</v>
      </c>
      <c r="AA34" s="1">
        <v>487.3888</v>
      </c>
      <c r="AB34" s="1">
        <v>547.11879999999996</v>
      </c>
      <c r="AC34" s="1">
        <v>570.98559999999998</v>
      </c>
      <c r="AD34" s="1">
        <v>577.91059999999993</v>
      </c>
      <c r="AE34" s="1">
        <v>588.30700000000002</v>
      </c>
      <c r="AF34" s="1"/>
      <c r="AG34" s="1">
        <f t="shared" ref="AG34:AG40" si="30">ROUND(T34*G34,0)</f>
        <v>1400</v>
      </c>
      <c r="AH34" s="1">
        <f t="shared" ref="AH34:AH40" si="31">ROUND(U34*G34,0)</f>
        <v>2000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6616.3590000000004</v>
      </c>
      <c r="D35" s="1">
        <v>557.09</v>
      </c>
      <c r="E35" s="1">
        <v>4869.4009999999998</v>
      </c>
      <c r="F35" s="1">
        <v>2189.721</v>
      </c>
      <c r="G35" s="6">
        <v>1</v>
      </c>
      <c r="H35" s="1">
        <v>60</v>
      </c>
      <c r="I35" s="1" t="s">
        <v>35</v>
      </c>
      <c r="J35" s="1">
        <v>4805.585</v>
      </c>
      <c r="K35" s="1">
        <f t="shared" si="2"/>
        <v>63.815999999999804</v>
      </c>
      <c r="L35" s="1">
        <f t="shared" si="4"/>
        <v>4869.4009999999998</v>
      </c>
      <c r="M35" s="1"/>
      <c r="N35" s="1"/>
      <c r="O35" s="1">
        <v>2469.6463999999978</v>
      </c>
      <c r="P35" s="1">
        <v>3000</v>
      </c>
      <c r="Q35" s="1">
        <f t="shared" si="5"/>
        <v>973.88019999999995</v>
      </c>
      <c r="R35" s="5">
        <f t="shared" si="27"/>
        <v>2566.3747000000017</v>
      </c>
      <c r="S35" s="5">
        <v>3400</v>
      </c>
      <c r="T35" s="5">
        <f t="shared" si="28"/>
        <v>1400</v>
      </c>
      <c r="U35" s="5">
        <v>2000</v>
      </c>
      <c r="V35" s="5">
        <v>3500</v>
      </c>
      <c r="W35" s="1"/>
      <c r="X35" s="1">
        <f t="shared" si="29"/>
        <v>11.35598341561929</v>
      </c>
      <c r="Y35" s="1">
        <f t="shared" si="9"/>
        <v>7.8647942529276165</v>
      </c>
      <c r="Z35" s="1">
        <v>888.54279999999994</v>
      </c>
      <c r="AA35" s="1">
        <v>641.07320000000004</v>
      </c>
      <c r="AB35" s="1">
        <v>750.89480000000003</v>
      </c>
      <c r="AC35" s="1">
        <v>881.17819999999995</v>
      </c>
      <c r="AD35" s="1">
        <v>742.57299999999998</v>
      </c>
      <c r="AE35" s="1">
        <v>723.80559999999991</v>
      </c>
      <c r="AF35" s="1"/>
      <c r="AG35" s="1">
        <f t="shared" si="30"/>
        <v>1400</v>
      </c>
      <c r="AH35" s="1">
        <f t="shared" si="31"/>
        <v>2000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34</v>
      </c>
      <c r="C36" s="1">
        <v>1316.4079999999999</v>
      </c>
      <c r="D36" s="1">
        <v>2372.5</v>
      </c>
      <c r="E36" s="1">
        <v>2395.0859999999998</v>
      </c>
      <c r="F36" s="1">
        <v>1219.8</v>
      </c>
      <c r="G36" s="6">
        <v>1</v>
      </c>
      <c r="H36" s="1">
        <v>60</v>
      </c>
      <c r="I36" s="1" t="s">
        <v>35</v>
      </c>
      <c r="J36" s="1">
        <v>2374.69</v>
      </c>
      <c r="K36" s="1">
        <f t="shared" si="2"/>
        <v>20.395999999999731</v>
      </c>
      <c r="L36" s="1">
        <f t="shared" si="4"/>
        <v>2395.0859999999998</v>
      </c>
      <c r="M36" s="1"/>
      <c r="N36" s="1">
        <v>600</v>
      </c>
      <c r="O36" s="1">
        <v>713.9409999999998</v>
      </c>
      <c r="P36" s="1">
        <v>700</v>
      </c>
      <c r="Q36" s="1">
        <f t="shared" si="5"/>
        <v>479.01719999999995</v>
      </c>
      <c r="R36" s="5">
        <f t="shared" si="27"/>
        <v>1795.9395999999999</v>
      </c>
      <c r="S36" s="5">
        <v>1500</v>
      </c>
      <c r="T36" s="5">
        <f t="shared" si="28"/>
        <v>1500</v>
      </c>
      <c r="U36" s="5"/>
      <c r="V36" s="5">
        <v>1500</v>
      </c>
      <c r="W36" s="1"/>
      <c r="X36" s="1">
        <f t="shared" si="29"/>
        <v>9.8821942093102297</v>
      </c>
      <c r="Y36" s="1">
        <f t="shared" si="9"/>
        <v>6.750782644130525</v>
      </c>
      <c r="Z36" s="1">
        <v>408.14800000000002</v>
      </c>
      <c r="AA36" s="1">
        <v>381.08240000000001</v>
      </c>
      <c r="AB36" s="1">
        <v>339.85860000000002</v>
      </c>
      <c r="AC36" s="1">
        <v>285.60500000000002</v>
      </c>
      <c r="AD36" s="1">
        <v>330.95400000000001</v>
      </c>
      <c r="AE36" s="1">
        <v>356.83460000000002</v>
      </c>
      <c r="AF36" s="1"/>
      <c r="AG36" s="1">
        <f t="shared" si="30"/>
        <v>1500</v>
      </c>
      <c r="AH36" s="1">
        <f t="shared" si="3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470.26799999999997</v>
      </c>
      <c r="D37" s="1">
        <v>542.21</v>
      </c>
      <c r="E37" s="1">
        <v>513.56299999999999</v>
      </c>
      <c r="F37" s="1">
        <v>460.31400000000002</v>
      </c>
      <c r="G37" s="6">
        <v>1</v>
      </c>
      <c r="H37" s="1">
        <v>60</v>
      </c>
      <c r="I37" s="1" t="s">
        <v>35</v>
      </c>
      <c r="J37" s="1">
        <v>477.55200000000002</v>
      </c>
      <c r="K37" s="1">
        <f t="shared" si="2"/>
        <v>36.010999999999967</v>
      </c>
      <c r="L37" s="1">
        <f t="shared" si="4"/>
        <v>513.56299999999999</v>
      </c>
      <c r="M37" s="1"/>
      <c r="N37" s="1"/>
      <c r="O37" s="1">
        <v>241.77739999999989</v>
      </c>
      <c r="P37" s="1"/>
      <c r="Q37" s="1">
        <f t="shared" si="5"/>
        <v>102.71259999999999</v>
      </c>
      <c r="R37" s="5">
        <f t="shared" si="27"/>
        <v>376.39089999999993</v>
      </c>
      <c r="S37" s="5">
        <f t="shared" ref="S37" si="32">R37</f>
        <v>376.39089999999993</v>
      </c>
      <c r="T37" s="5">
        <f t="shared" si="28"/>
        <v>376.39089999999993</v>
      </c>
      <c r="U37" s="5"/>
      <c r="V37" s="5">
        <v>376</v>
      </c>
      <c r="W37" s="1"/>
      <c r="X37" s="1">
        <f t="shared" si="29"/>
        <v>10.5</v>
      </c>
      <c r="Y37" s="1">
        <f t="shared" si="9"/>
        <v>6.8354943794626948</v>
      </c>
      <c r="Z37" s="1">
        <v>88.582599999999999</v>
      </c>
      <c r="AA37" s="1">
        <v>87.653800000000004</v>
      </c>
      <c r="AB37" s="1">
        <v>94.517200000000003</v>
      </c>
      <c r="AC37" s="1">
        <v>96.782200000000003</v>
      </c>
      <c r="AD37" s="1">
        <v>100.1314</v>
      </c>
      <c r="AE37" s="1">
        <v>96.766199999999998</v>
      </c>
      <c r="AF37" s="1"/>
      <c r="AG37" s="1">
        <f t="shared" si="30"/>
        <v>376</v>
      </c>
      <c r="AH37" s="1">
        <f t="shared" si="3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34</v>
      </c>
      <c r="C38" s="1">
        <v>1718.8430000000001</v>
      </c>
      <c r="D38" s="1">
        <v>363.06099999999998</v>
      </c>
      <c r="E38" s="1">
        <v>1355.31</v>
      </c>
      <c r="F38" s="1">
        <v>649.20699999999999</v>
      </c>
      <c r="G38" s="6">
        <v>1</v>
      </c>
      <c r="H38" s="1">
        <v>60</v>
      </c>
      <c r="I38" s="1" t="s">
        <v>35</v>
      </c>
      <c r="J38" s="1">
        <v>1269.569</v>
      </c>
      <c r="K38" s="1">
        <f t="shared" ref="K38:K68" si="33">E38-J38</f>
        <v>85.740999999999985</v>
      </c>
      <c r="L38" s="1">
        <f t="shared" si="4"/>
        <v>1355.31</v>
      </c>
      <c r="M38" s="1"/>
      <c r="N38" s="1"/>
      <c r="O38" s="1">
        <v>458.64199999999983</v>
      </c>
      <c r="P38" s="1">
        <v>500</v>
      </c>
      <c r="Q38" s="1">
        <f t="shared" si="5"/>
        <v>271.06200000000001</v>
      </c>
      <c r="R38" s="5">
        <f t="shared" si="27"/>
        <v>1238.3020000000006</v>
      </c>
      <c r="S38" s="5">
        <v>1500</v>
      </c>
      <c r="T38" s="5">
        <f t="shared" si="28"/>
        <v>1100</v>
      </c>
      <c r="U38" s="5">
        <v>400</v>
      </c>
      <c r="V38" s="5">
        <v>1500</v>
      </c>
      <c r="W38" s="1"/>
      <c r="X38" s="1">
        <f t="shared" si="29"/>
        <v>11.465454397886829</v>
      </c>
      <c r="Y38" s="1">
        <f t="shared" si="9"/>
        <v>5.9316650803137279</v>
      </c>
      <c r="Z38" s="1">
        <v>211.119</v>
      </c>
      <c r="AA38" s="1">
        <v>181.01400000000001</v>
      </c>
      <c r="AB38" s="1">
        <v>224.00120000000001</v>
      </c>
      <c r="AC38" s="1">
        <v>228.97319999999999</v>
      </c>
      <c r="AD38" s="1">
        <v>239.92080000000001</v>
      </c>
      <c r="AE38" s="1">
        <v>234.48920000000001</v>
      </c>
      <c r="AF38" s="1"/>
      <c r="AG38" s="1">
        <f t="shared" si="30"/>
        <v>1100</v>
      </c>
      <c r="AH38" s="1">
        <f t="shared" si="31"/>
        <v>400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2510.172</v>
      </c>
      <c r="D39" s="1">
        <v>1288.644</v>
      </c>
      <c r="E39" s="1">
        <v>2267.3719999999998</v>
      </c>
      <c r="F39" s="1">
        <v>1397.5909999999999</v>
      </c>
      <c r="G39" s="6">
        <v>1</v>
      </c>
      <c r="H39" s="1">
        <v>60</v>
      </c>
      <c r="I39" s="1" t="s">
        <v>35</v>
      </c>
      <c r="J39" s="1">
        <v>2126.3290000000002</v>
      </c>
      <c r="K39" s="1">
        <f t="shared" si="33"/>
        <v>141.04299999999967</v>
      </c>
      <c r="L39" s="1">
        <f t="shared" si="4"/>
        <v>2267.3719999999998</v>
      </c>
      <c r="M39" s="1"/>
      <c r="N39" s="1"/>
      <c r="O39" s="1">
        <v>568.47540000000049</v>
      </c>
      <c r="P39" s="1">
        <v>600</v>
      </c>
      <c r="Q39" s="1">
        <f t="shared" si="5"/>
        <v>453.47439999999995</v>
      </c>
      <c r="R39" s="5">
        <f t="shared" si="27"/>
        <v>2195.4147999999991</v>
      </c>
      <c r="S39" s="5">
        <v>2400</v>
      </c>
      <c r="T39" s="5">
        <f t="shared" si="28"/>
        <v>900</v>
      </c>
      <c r="U39" s="5">
        <v>1500</v>
      </c>
      <c r="V39" s="5">
        <v>2500</v>
      </c>
      <c r="W39" s="1"/>
      <c r="X39" s="1">
        <f t="shared" si="29"/>
        <v>10.951150494934225</v>
      </c>
      <c r="Y39" s="1">
        <f t="shared" si="9"/>
        <v>5.6586797402455371</v>
      </c>
      <c r="Z39" s="1">
        <v>354.44060000000002</v>
      </c>
      <c r="AA39" s="1">
        <v>332.29480000000001</v>
      </c>
      <c r="AB39" s="1">
        <v>387.2946</v>
      </c>
      <c r="AC39" s="1">
        <v>389.56619999999998</v>
      </c>
      <c r="AD39" s="1">
        <v>411.4366</v>
      </c>
      <c r="AE39" s="1">
        <v>405.91899999999998</v>
      </c>
      <c r="AF39" s="1"/>
      <c r="AG39" s="1">
        <f t="shared" si="30"/>
        <v>900</v>
      </c>
      <c r="AH39" s="1">
        <f t="shared" si="31"/>
        <v>1500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34</v>
      </c>
      <c r="C40" s="1">
        <v>123.1</v>
      </c>
      <c r="D40" s="1"/>
      <c r="E40" s="1">
        <v>106.5</v>
      </c>
      <c r="F40" s="1">
        <v>-0.88900000000000001</v>
      </c>
      <c r="G40" s="6">
        <v>1</v>
      </c>
      <c r="H40" s="1">
        <v>35</v>
      </c>
      <c r="I40" s="1" t="s">
        <v>35</v>
      </c>
      <c r="J40" s="1">
        <v>113.012</v>
      </c>
      <c r="K40" s="1">
        <f t="shared" si="33"/>
        <v>-6.5120000000000005</v>
      </c>
      <c r="L40" s="1">
        <f t="shared" si="4"/>
        <v>106.5</v>
      </c>
      <c r="M40" s="1"/>
      <c r="N40" s="1"/>
      <c r="O40" s="1">
        <v>62.632999999999981</v>
      </c>
      <c r="P40" s="1"/>
      <c r="Q40" s="1">
        <f t="shared" si="5"/>
        <v>21.3</v>
      </c>
      <c r="R40" s="5">
        <f>8*Q40-P40-O40-N40-F40</f>
        <v>108.65600000000002</v>
      </c>
      <c r="S40" s="5">
        <v>120</v>
      </c>
      <c r="T40" s="5">
        <f t="shared" si="28"/>
        <v>120</v>
      </c>
      <c r="U40" s="5"/>
      <c r="V40" s="5">
        <v>120</v>
      </c>
      <c r="W40" s="1"/>
      <c r="X40" s="1">
        <f t="shared" si="29"/>
        <v>8.5325821596244111</v>
      </c>
      <c r="Y40" s="1">
        <f t="shared" si="9"/>
        <v>2.8987793427230035</v>
      </c>
      <c r="Z40" s="1">
        <v>14.440200000000001</v>
      </c>
      <c r="AA40" s="1">
        <v>9.821200000000001</v>
      </c>
      <c r="AB40" s="1">
        <v>12.878</v>
      </c>
      <c r="AC40" s="1">
        <v>14.286199999999999</v>
      </c>
      <c r="AD40" s="1">
        <v>14.175800000000001</v>
      </c>
      <c r="AE40" s="1">
        <v>15.728199999999999</v>
      </c>
      <c r="AF40" s="1"/>
      <c r="AG40" s="1">
        <f t="shared" si="30"/>
        <v>120</v>
      </c>
      <c r="AH40" s="1">
        <f t="shared" si="3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33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6"/>
      <c r="U41" s="16"/>
      <c r="V41" s="16"/>
      <c r="W41" s="14"/>
      <c r="X41" s="14" t="e">
        <f t="shared" si="12"/>
        <v>#DIV/0!</v>
      </c>
      <c r="Y41" s="14" t="e">
        <f t="shared" si="9"/>
        <v>#DIV/0!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51</v>
      </c>
      <c r="AG41" s="14">
        <f>ROUND(R41*G41,0)</f>
        <v>0</v>
      </c>
      <c r="AH41" s="14"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78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1417.287</v>
      </c>
      <c r="K42" s="14">
        <f t="shared" si="33"/>
        <v>-1.2999999999999545</v>
      </c>
      <c r="L42" s="14">
        <f t="shared" si="4"/>
        <v>0</v>
      </c>
      <c r="M42" s="14">
        <v>1415.9870000000001</v>
      </c>
      <c r="N42" s="14"/>
      <c r="O42" s="14"/>
      <c r="P42" s="14"/>
      <c r="Q42" s="14">
        <f t="shared" si="5"/>
        <v>0</v>
      </c>
      <c r="R42" s="16"/>
      <c r="S42" s="16"/>
      <c r="T42" s="16"/>
      <c r="U42" s="16"/>
      <c r="V42" s="16"/>
      <c r="W42" s="14"/>
      <c r="X42" s="14" t="e">
        <f t="shared" si="12"/>
        <v>#DIV/0!</v>
      </c>
      <c r="Y42" s="14" t="e">
        <f t="shared" si="9"/>
        <v>#DIV/0!</v>
      </c>
      <c r="Z42" s="14">
        <v>85.119</v>
      </c>
      <c r="AA42" s="14">
        <v>0</v>
      </c>
      <c r="AB42" s="14">
        <v>0</v>
      </c>
      <c r="AC42" s="14">
        <v>0</v>
      </c>
      <c r="AD42" s="14">
        <v>-0.14599999999999999</v>
      </c>
      <c r="AE42" s="14">
        <v>-0.40600000000000003</v>
      </c>
      <c r="AF42" s="14" t="s">
        <v>51</v>
      </c>
      <c r="AG42" s="14">
        <f>ROUND(R42*G42,0)</f>
        <v>0</v>
      </c>
      <c r="AH42" s="14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531.94399999999996</v>
      </c>
      <c r="D43" s="1">
        <v>554.23199999999997</v>
      </c>
      <c r="E43" s="1">
        <v>519.25400000000002</v>
      </c>
      <c r="F43" s="1">
        <v>462.37900000000002</v>
      </c>
      <c r="G43" s="6">
        <v>1</v>
      </c>
      <c r="H43" s="1">
        <v>30</v>
      </c>
      <c r="I43" s="1" t="s">
        <v>35</v>
      </c>
      <c r="J43" s="1">
        <v>590.84400000000005</v>
      </c>
      <c r="K43" s="1">
        <f t="shared" si="33"/>
        <v>-71.590000000000032</v>
      </c>
      <c r="L43" s="1">
        <f t="shared" si="4"/>
        <v>519.25400000000002</v>
      </c>
      <c r="M43" s="1"/>
      <c r="N43" s="1"/>
      <c r="O43" s="1">
        <v>277.57700000000011</v>
      </c>
      <c r="P43" s="1"/>
      <c r="Q43" s="1">
        <f t="shared" si="5"/>
        <v>103.85080000000001</v>
      </c>
      <c r="R43" s="5">
        <f>10*Q43-P43-O43-N43-F43</f>
        <v>298.55199999999991</v>
      </c>
      <c r="S43" s="5">
        <f>R43</f>
        <v>298.55199999999991</v>
      </c>
      <c r="T43" s="5">
        <f>S43-U43</f>
        <v>298.55199999999991</v>
      </c>
      <c r="U43" s="5"/>
      <c r="V43" s="5">
        <v>299</v>
      </c>
      <c r="W43" s="1"/>
      <c r="X43" s="1">
        <f>(F43+N43+O43+P43+S43)/Q43</f>
        <v>10</v>
      </c>
      <c r="Y43" s="1">
        <f t="shared" si="9"/>
        <v>7.1251834362373723</v>
      </c>
      <c r="Z43" s="1">
        <v>112.514</v>
      </c>
      <c r="AA43" s="1">
        <v>100.65219999999999</v>
      </c>
      <c r="AB43" s="1">
        <v>106.3828</v>
      </c>
      <c r="AC43" s="1">
        <v>109.7718</v>
      </c>
      <c r="AD43" s="1">
        <v>102.6426</v>
      </c>
      <c r="AE43" s="1">
        <v>107.6194</v>
      </c>
      <c r="AF43" s="1"/>
      <c r="AG43" s="1">
        <f>ROUND(T43*G43,0)</f>
        <v>299</v>
      </c>
      <c r="AH43" s="1">
        <f t="shared" ref="AH43" si="34">ROUND(U43*G43,0)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33"/>
        <v>0</v>
      </c>
      <c r="L44" s="14">
        <f t="shared" si="4"/>
        <v>0</v>
      </c>
      <c r="M44" s="14"/>
      <c r="N44" s="14"/>
      <c r="O44" s="14"/>
      <c r="P44" s="14"/>
      <c r="Q44" s="14">
        <f t="shared" si="5"/>
        <v>0</v>
      </c>
      <c r="R44" s="16"/>
      <c r="S44" s="16"/>
      <c r="T44" s="16"/>
      <c r="U44" s="16"/>
      <c r="V44" s="16"/>
      <c r="W44" s="14"/>
      <c r="X44" s="14" t="e">
        <f t="shared" si="12"/>
        <v>#DIV/0!</v>
      </c>
      <c r="Y44" s="14" t="e">
        <f t="shared" si="9"/>
        <v>#DIV/0!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 t="s">
        <v>51</v>
      </c>
      <c r="AG44" s="14">
        <f>ROUND(R44*G44,0)</f>
        <v>0</v>
      </c>
      <c r="AH44" s="14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7695.5510000000004</v>
      </c>
      <c r="D45" s="1">
        <v>1499.511</v>
      </c>
      <c r="E45" s="1">
        <v>5024.1009999999997</v>
      </c>
      <c r="F45" s="1">
        <v>3980.5859999999998</v>
      </c>
      <c r="G45" s="6">
        <v>1</v>
      </c>
      <c r="H45" s="1">
        <v>40</v>
      </c>
      <c r="I45" s="1" t="s">
        <v>35</v>
      </c>
      <c r="J45" s="1">
        <v>4899.1530000000002</v>
      </c>
      <c r="K45" s="1">
        <f t="shared" si="33"/>
        <v>124.94799999999941</v>
      </c>
      <c r="L45" s="1">
        <f t="shared" si="4"/>
        <v>5024.1009999999997</v>
      </c>
      <c r="M45" s="1"/>
      <c r="N45" s="1"/>
      <c r="O45" s="1">
        <v>1119.4656</v>
      </c>
      <c r="P45" s="1">
        <v>1000</v>
      </c>
      <c r="Q45" s="1">
        <f t="shared" si="5"/>
        <v>1004.8201999999999</v>
      </c>
      <c r="R45" s="5">
        <f>10.5*Q45-P45-O45-N45-F45</f>
        <v>4450.5604999999996</v>
      </c>
      <c r="S45" s="5">
        <v>6000</v>
      </c>
      <c r="T45" s="5">
        <f>S45-U45</f>
        <v>2000</v>
      </c>
      <c r="U45" s="5">
        <v>4000</v>
      </c>
      <c r="V45" s="5">
        <v>6000</v>
      </c>
      <c r="W45" s="1"/>
      <c r="X45" s="1">
        <f>(F45+N45+O45+P45+S45)/Q45</f>
        <v>12.042006719212054</v>
      </c>
      <c r="Y45" s="1">
        <f t="shared" si="9"/>
        <v>6.0707891819849964</v>
      </c>
      <c r="Z45" s="1">
        <v>886.73559999999998</v>
      </c>
      <c r="AA45" s="1">
        <v>787.66520000000003</v>
      </c>
      <c r="AB45" s="1">
        <v>957.36560000000009</v>
      </c>
      <c r="AC45" s="1">
        <v>1040.1418000000001</v>
      </c>
      <c r="AD45" s="1">
        <v>1070.18</v>
      </c>
      <c r="AE45" s="1">
        <v>1053.0183999999999</v>
      </c>
      <c r="AF45" s="1"/>
      <c r="AG45" s="1">
        <f>ROUND(T45*G45,0)</f>
        <v>2000</v>
      </c>
      <c r="AH45" s="1">
        <f t="shared" ref="AH45" si="35">ROUND(U45*G45,0)</f>
        <v>4000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33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6"/>
      <c r="U46" s="16"/>
      <c r="V46" s="16"/>
      <c r="W46" s="14"/>
      <c r="X46" s="14" t="e">
        <f t="shared" si="12"/>
        <v>#DIV/0!</v>
      </c>
      <c r="Y46" s="14" t="e">
        <f t="shared" si="9"/>
        <v>#DIV/0!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 t="s">
        <v>51</v>
      </c>
      <c r="AG46" s="14">
        <f>ROUND(R46*G46,0)</f>
        <v>0</v>
      </c>
      <c r="AH46" s="14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11.776</v>
      </c>
      <c r="D47" s="1">
        <v>24.48</v>
      </c>
      <c r="E47" s="1">
        <v>-2.5489999999999999</v>
      </c>
      <c r="F47" s="1">
        <v>24.48</v>
      </c>
      <c r="G47" s="6">
        <v>1</v>
      </c>
      <c r="H47" s="1" t="e">
        <v>#N/A</v>
      </c>
      <c r="I47" s="1" t="s">
        <v>35</v>
      </c>
      <c r="J47" s="1">
        <v>11.9</v>
      </c>
      <c r="K47" s="1">
        <f t="shared" si="33"/>
        <v>-14.449</v>
      </c>
      <c r="L47" s="1">
        <f t="shared" si="4"/>
        <v>-2.5489999999999999</v>
      </c>
      <c r="M47" s="1"/>
      <c r="N47" s="1"/>
      <c r="O47" s="1">
        <v>21.878</v>
      </c>
      <c r="P47" s="1"/>
      <c r="Q47" s="1">
        <f t="shared" si="5"/>
        <v>-0.50980000000000003</v>
      </c>
      <c r="R47" s="5"/>
      <c r="S47" s="5">
        <f>R47</f>
        <v>0</v>
      </c>
      <c r="T47" s="5">
        <f>S47-U47</f>
        <v>0</v>
      </c>
      <c r="U47" s="5"/>
      <c r="V47" s="5"/>
      <c r="W47" s="1"/>
      <c r="X47" s="1">
        <f>(F47+N47+O47+P47+S47)/Q47</f>
        <v>-90.933699489996073</v>
      </c>
      <c r="Y47" s="1">
        <f t="shared" si="9"/>
        <v>-90.933699489996073</v>
      </c>
      <c r="Z47" s="1">
        <v>4.5599999999999996</v>
      </c>
      <c r="AA47" s="1">
        <v>3.2841999999999998</v>
      </c>
      <c r="AB47" s="1">
        <v>2.6086</v>
      </c>
      <c r="AC47" s="1">
        <v>2.3513999999999999</v>
      </c>
      <c r="AD47" s="1">
        <v>4.6562000000000001</v>
      </c>
      <c r="AE47" s="1">
        <v>3.8794</v>
      </c>
      <c r="AF47" s="1"/>
      <c r="AG47" s="1">
        <f>ROUND(T47*G47,0)</f>
        <v>0</v>
      </c>
      <c r="AH47" s="1">
        <f t="shared" ref="AH47" si="36">ROUND(U47*G47,0)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33"/>
        <v>0</v>
      </c>
      <c r="L48" s="14">
        <f t="shared" si="4"/>
        <v>0</v>
      </c>
      <c r="M48" s="14"/>
      <c r="N48" s="14"/>
      <c r="O48" s="14"/>
      <c r="P48" s="14"/>
      <c r="Q48" s="14">
        <f t="shared" si="5"/>
        <v>0</v>
      </c>
      <c r="R48" s="16"/>
      <c r="S48" s="16"/>
      <c r="T48" s="16"/>
      <c r="U48" s="16"/>
      <c r="V48" s="16"/>
      <c r="W48" s="14"/>
      <c r="X48" s="14" t="e">
        <f t="shared" si="12"/>
        <v>#DIV/0!</v>
      </c>
      <c r="Y48" s="14" t="e">
        <f t="shared" si="9"/>
        <v>#DIV/0!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51</v>
      </c>
      <c r="AG48" s="14">
        <f>ROUND(R48*G48,0)</f>
        <v>0</v>
      </c>
      <c r="AH48" s="14"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85</v>
      </c>
      <c r="B49" s="10" t="s">
        <v>34</v>
      </c>
      <c r="C49" s="10">
        <v>339.279</v>
      </c>
      <c r="D49" s="10"/>
      <c r="E49" s="10">
        <v>47.558</v>
      </c>
      <c r="F49" s="10">
        <v>274.08300000000003</v>
      </c>
      <c r="G49" s="11">
        <v>0</v>
      </c>
      <c r="H49" s="10" t="e">
        <v>#N/A</v>
      </c>
      <c r="I49" s="10" t="s">
        <v>44</v>
      </c>
      <c r="J49" s="10">
        <v>43.25</v>
      </c>
      <c r="K49" s="10">
        <f t="shared" si="33"/>
        <v>4.3079999999999998</v>
      </c>
      <c r="L49" s="10">
        <f t="shared" si="4"/>
        <v>47.558</v>
      </c>
      <c r="M49" s="10"/>
      <c r="N49" s="10"/>
      <c r="O49" s="10"/>
      <c r="P49" s="10"/>
      <c r="Q49" s="10">
        <f t="shared" si="5"/>
        <v>9.5115999999999996</v>
      </c>
      <c r="R49" s="12"/>
      <c r="S49" s="12"/>
      <c r="T49" s="12"/>
      <c r="U49" s="12"/>
      <c r="V49" s="12"/>
      <c r="W49" s="10"/>
      <c r="X49" s="10">
        <f t="shared" si="12"/>
        <v>28.815656671853318</v>
      </c>
      <c r="Y49" s="10">
        <f t="shared" si="9"/>
        <v>28.815656671853318</v>
      </c>
      <c r="Z49" s="10">
        <v>10.51</v>
      </c>
      <c r="AA49" s="10">
        <v>5.2118000000000002</v>
      </c>
      <c r="AB49" s="10">
        <v>1.4490000000000001</v>
      </c>
      <c r="AC49" s="10">
        <v>1.4490000000000001</v>
      </c>
      <c r="AD49" s="10">
        <v>12.045199999999999</v>
      </c>
      <c r="AE49" s="10">
        <v>15.2598</v>
      </c>
      <c r="AF49" s="10" t="s">
        <v>86</v>
      </c>
      <c r="AG49" s="10">
        <f>ROUND(R49*G49,0)</f>
        <v>0</v>
      </c>
      <c r="AH49" s="10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87</v>
      </c>
      <c r="B50" s="14" t="s">
        <v>34</v>
      </c>
      <c r="C50" s="14"/>
      <c r="D50" s="14"/>
      <c r="E50" s="14">
        <v>-0.8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33"/>
        <v>-0.8</v>
      </c>
      <c r="L50" s="14">
        <f t="shared" si="4"/>
        <v>-0.8</v>
      </c>
      <c r="M50" s="14"/>
      <c r="N50" s="14"/>
      <c r="O50" s="14"/>
      <c r="P50" s="14"/>
      <c r="Q50" s="14">
        <f t="shared" si="5"/>
        <v>-0.16</v>
      </c>
      <c r="R50" s="16"/>
      <c r="S50" s="16"/>
      <c r="T50" s="16"/>
      <c r="U50" s="16"/>
      <c r="V50" s="16"/>
      <c r="W50" s="14"/>
      <c r="X50" s="14">
        <f t="shared" si="12"/>
        <v>0</v>
      </c>
      <c r="Y50" s="14">
        <f t="shared" si="9"/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0.71260000000000001</v>
      </c>
      <c r="AE50" s="14">
        <v>1.5908</v>
      </c>
      <c r="AF50" s="14" t="s">
        <v>51</v>
      </c>
      <c r="AG50" s="14">
        <f>ROUND(R50*G50,0)</f>
        <v>0</v>
      </c>
      <c r="AH50" s="14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64.278999999999996</v>
      </c>
      <c r="D51" s="1">
        <v>121.185</v>
      </c>
      <c r="E51" s="1">
        <v>111.057</v>
      </c>
      <c r="F51" s="1">
        <v>55.113</v>
      </c>
      <c r="G51" s="6">
        <v>1</v>
      </c>
      <c r="H51" s="1">
        <v>45</v>
      </c>
      <c r="I51" s="1" t="s">
        <v>35</v>
      </c>
      <c r="J51" s="1">
        <v>131.4</v>
      </c>
      <c r="K51" s="1">
        <f t="shared" si="33"/>
        <v>-20.343000000000004</v>
      </c>
      <c r="L51" s="1">
        <f t="shared" si="4"/>
        <v>111.057</v>
      </c>
      <c r="M51" s="1"/>
      <c r="N51" s="1"/>
      <c r="O51" s="1">
        <v>193.57220000000001</v>
      </c>
      <c r="P51" s="1"/>
      <c r="Q51" s="1">
        <f t="shared" si="5"/>
        <v>22.211400000000001</v>
      </c>
      <c r="R51" s="5"/>
      <c r="S51" s="5">
        <f t="shared" ref="S51" si="37">R51</f>
        <v>0</v>
      </c>
      <c r="T51" s="5">
        <f t="shared" ref="T51:T52" si="38">S51-U51</f>
        <v>0</v>
      </c>
      <c r="U51" s="5"/>
      <c r="V51" s="5"/>
      <c r="W51" s="1"/>
      <c r="X51" s="1">
        <f t="shared" ref="X51:X52" si="39">(F51+N51+O51+P51+S51)/Q51</f>
        <v>11.196286591570095</v>
      </c>
      <c r="Y51" s="1">
        <f t="shared" si="9"/>
        <v>11.196286591570095</v>
      </c>
      <c r="Z51" s="1">
        <v>25.9</v>
      </c>
      <c r="AA51" s="1">
        <v>14.8118</v>
      </c>
      <c r="AB51" s="1">
        <v>14.027799999999999</v>
      </c>
      <c r="AC51" s="1">
        <v>14.1676</v>
      </c>
      <c r="AD51" s="1">
        <v>12.205</v>
      </c>
      <c r="AE51" s="1">
        <v>12.200799999999999</v>
      </c>
      <c r="AF51" s="1"/>
      <c r="AG51" s="1">
        <f t="shared" ref="AG51:AG52" si="40">ROUND(T51*G51,0)</f>
        <v>0</v>
      </c>
      <c r="AH51" s="1">
        <f t="shared" ref="AH51:AH52" si="41">ROUND(U51*G51,0)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64.613</v>
      </c>
      <c r="D52" s="1">
        <v>51.612000000000002</v>
      </c>
      <c r="E52" s="1">
        <v>101.69</v>
      </c>
      <c r="F52" s="1">
        <v>11.244</v>
      </c>
      <c r="G52" s="6">
        <v>1</v>
      </c>
      <c r="H52" s="1">
        <v>45</v>
      </c>
      <c r="I52" s="1" t="s">
        <v>35</v>
      </c>
      <c r="J52" s="1">
        <v>107.3</v>
      </c>
      <c r="K52" s="1">
        <f t="shared" si="33"/>
        <v>-5.6099999999999994</v>
      </c>
      <c r="L52" s="1">
        <f t="shared" si="4"/>
        <v>101.69</v>
      </c>
      <c r="M52" s="1"/>
      <c r="N52" s="1"/>
      <c r="O52" s="1">
        <v>59.858400000000003</v>
      </c>
      <c r="P52" s="1"/>
      <c r="Q52" s="1">
        <f t="shared" si="5"/>
        <v>20.338000000000001</v>
      </c>
      <c r="R52" s="5">
        <f>9*Q52-P52-O52-N52-F52</f>
        <v>111.9396</v>
      </c>
      <c r="S52" s="5">
        <v>120</v>
      </c>
      <c r="T52" s="5">
        <f t="shared" si="38"/>
        <v>120</v>
      </c>
      <c r="U52" s="5"/>
      <c r="V52" s="5">
        <v>120</v>
      </c>
      <c r="W52" s="1"/>
      <c r="X52" s="1">
        <f t="shared" si="39"/>
        <v>9.3963221555708518</v>
      </c>
      <c r="Y52" s="1">
        <f t="shared" si="9"/>
        <v>3.4960369751204641</v>
      </c>
      <c r="Z52" s="1">
        <v>12.72</v>
      </c>
      <c r="AA52" s="1">
        <v>7.8864000000000001</v>
      </c>
      <c r="AB52" s="1">
        <v>11.4588</v>
      </c>
      <c r="AC52" s="1">
        <v>10.4556</v>
      </c>
      <c r="AD52" s="1">
        <v>8.1617999999999995</v>
      </c>
      <c r="AE52" s="1">
        <v>9.0084</v>
      </c>
      <c r="AF52" s="1"/>
      <c r="AG52" s="1">
        <f t="shared" si="40"/>
        <v>120</v>
      </c>
      <c r="AH52" s="1">
        <f t="shared" si="41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90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33"/>
        <v>0</v>
      </c>
      <c r="L53" s="14">
        <f t="shared" si="4"/>
        <v>0</v>
      </c>
      <c r="M53" s="14"/>
      <c r="N53" s="14"/>
      <c r="O53" s="14"/>
      <c r="P53" s="14"/>
      <c r="Q53" s="14">
        <f t="shared" si="5"/>
        <v>0</v>
      </c>
      <c r="R53" s="16"/>
      <c r="S53" s="16"/>
      <c r="T53" s="16"/>
      <c r="U53" s="16"/>
      <c r="V53" s="16"/>
      <c r="W53" s="14"/>
      <c r="X53" s="14" t="e">
        <f t="shared" si="12"/>
        <v>#DIV/0!</v>
      </c>
      <c r="Y53" s="14" t="e">
        <f t="shared" si="9"/>
        <v>#DIV/0!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51</v>
      </c>
      <c r="AG53" s="14">
        <f>ROUND(R53*G53,0)</f>
        <v>0</v>
      </c>
      <c r="AH53" s="14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43</v>
      </c>
      <c r="C54" s="1">
        <v>1232</v>
      </c>
      <c r="D54" s="1">
        <v>390</v>
      </c>
      <c r="E54" s="1">
        <v>1038</v>
      </c>
      <c r="F54" s="1">
        <v>509</v>
      </c>
      <c r="G54" s="6">
        <v>0.4</v>
      </c>
      <c r="H54" s="1">
        <v>45</v>
      </c>
      <c r="I54" s="1" t="s">
        <v>35</v>
      </c>
      <c r="J54" s="1">
        <v>1028</v>
      </c>
      <c r="K54" s="1">
        <f t="shared" si="33"/>
        <v>10</v>
      </c>
      <c r="L54" s="1">
        <f t="shared" si="4"/>
        <v>1038</v>
      </c>
      <c r="M54" s="1"/>
      <c r="N54" s="1"/>
      <c r="O54" s="1">
        <v>370.79999999999973</v>
      </c>
      <c r="P54" s="1">
        <v>400</v>
      </c>
      <c r="Q54" s="1">
        <f t="shared" si="5"/>
        <v>207.6</v>
      </c>
      <c r="R54" s="5">
        <f>10.5*Q54-P54-O54-N54-F54</f>
        <v>900</v>
      </c>
      <c r="S54" s="5">
        <f>R54</f>
        <v>900</v>
      </c>
      <c r="T54" s="5">
        <f>S54-U54</f>
        <v>400</v>
      </c>
      <c r="U54" s="5">
        <v>500</v>
      </c>
      <c r="V54" s="5">
        <v>900</v>
      </c>
      <c r="W54" s="1"/>
      <c r="X54" s="1">
        <f>(F54+N54+O54+P54+S54)/Q54</f>
        <v>10.499999999999998</v>
      </c>
      <c r="Y54" s="1">
        <f t="shared" si="9"/>
        <v>6.1647398843930628</v>
      </c>
      <c r="Z54" s="1">
        <v>168.6</v>
      </c>
      <c r="AA54" s="1">
        <v>140.4</v>
      </c>
      <c r="AB54" s="1">
        <v>165.4</v>
      </c>
      <c r="AC54" s="1">
        <v>168.4</v>
      </c>
      <c r="AD54" s="1">
        <v>160.4</v>
      </c>
      <c r="AE54" s="1">
        <v>155.6</v>
      </c>
      <c r="AF54" s="1"/>
      <c r="AG54" s="1">
        <f>ROUND(T54*G54,0)</f>
        <v>160</v>
      </c>
      <c r="AH54" s="1">
        <f t="shared" ref="AH54" si="42">ROUND(U54*G54,0)</f>
        <v>200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92</v>
      </c>
      <c r="B55" s="14" t="s">
        <v>43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33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6"/>
      <c r="U55" s="16"/>
      <c r="V55" s="16"/>
      <c r="W55" s="14"/>
      <c r="X55" s="14" t="e">
        <f t="shared" si="12"/>
        <v>#DIV/0!</v>
      </c>
      <c r="Y55" s="14" t="e">
        <f t="shared" si="9"/>
        <v>#DIV/0!</v>
      </c>
      <c r="Z55" s="14">
        <v>0</v>
      </c>
      <c r="AA55" s="14">
        <v>0</v>
      </c>
      <c r="AB55" s="14">
        <v>0</v>
      </c>
      <c r="AC55" s="14">
        <v>0</v>
      </c>
      <c r="AD55" s="14">
        <v>-0.2</v>
      </c>
      <c r="AE55" s="14">
        <v>-0.4</v>
      </c>
      <c r="AF55" s="14" t="s">
        <v>51</v>
      </c>
      <c r="AG55" s="14">
        <f>ROUND(R55*G55,0)</f>
        <v>0</v>
      </c>
      <c r="AH55" s="14"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252.84800000000001</v>
      </c>
      <c r="D56" s="1">
        <v>343.96699999999998</v>
      </c>
      <c r="E56" s="1">
        <v>367.14100000000002</v>
      </c>
      <c r="F56" s="1">
        <v>224.60400000000001</v>
      </c>
      <c r="G56" s="6">
        <v>1</v>
      </c>
      <c r="H56" s="1">
        <v>45</v>
      </c>
      <c r="I56" s="1" t="s">
        <v>35</v>
      </c>
      <c r="J56" s="1">
        <v>337.75</v>
      </c>
      <c r="K56" s="1">
        <f t="shared" si="33"/>
        <v>29.39100000000002</v>
      </c>
      <c r="L56" s="1">
        <f t="shared" si="4"/>
        <v>367.14100000000002</v>
      </c>
      <c r="M56" s="1"/>
      <c r="N56" s="1"/>
      <c r="O56" s="1">
        <v>155.33540000000011</v>
      </c>
      <c r="P56" s="1"/>
      <c r="Q56" s="1">
        <f t="shared" si="5"/>
        <v>73.428200000000004</v>
      </c>
      <c r="R56" s="5">
        <f>10.5*Q56-P56-O56-N56-F56</f>
        <v>391.05669999999986</v>
      </c>
      <c r="S56" s="5">
        <v>400</v>
      </c>
      <c r="T56" s="5">
        <f t="shared" ref="T56:T64" si="43">S56-U56</f>
        <v>400</v>
      </c>
      <c r="U56" s="5"/>
      <c r="V56" s="5">
        <v>400</v>
      </c>
      <c r="W56" s="1"/>
      <c r="X56" s="1">
        <f t="shared" ref="X56:X64" si="44">(F56+N56+O56+P56+S56)/Q56</f>
        <v>10.621796530488288</v>
      </c>
      <c r="Y56" s="1">
        <f t="shared" si="9"/>
        <v>5.1742981579284262</v>
      </c>
      <c r="Z56" s="1">
        <v>55.48</v>
      </c>
      <c r="AA56" s="1">
        <v>45.815399999999997</v>
      </c>
      <c r="AB56" s="1">
        <v>64.205799999999996</v>
      </c>
      <c r="AC56" s="1">
        <v>63.899000000000001</v>
      </c>
      <c r="AD56" s="1">
        <v>48.486199999999997</v>
      </c>
      <c r="AE56" s="1">
        <v>47.536000000000001</v>
      </c>
      <c r="AF56" s="1"/>
      <c r="AG56" s="1">
        <f t="shared" ref="AG56:AG64" si="45">ROUND(T56*G56,0)</f>
        <v>400</v>
      </c>
      <c r="AH56" s="1">
        <f t="shared" ref="AH56:AH64" si="46">ROUND(U56*G56,0)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43</v>
      </c>
      <c r="C57" s="1">
        <v>206</v>
      </c>
      <c r="D57" s="1">
        <v>264</v>
      </c>
      <c r="E57" s="1">
        <v>175</v>
      </c>
      <c r="F57" s="1">
        <v>239</v>
      </c>
      <c r="G57" s="6">
        <v>0.35</v>
      </c>
      <c r="H57" s="1">
        <v>40</v>
      </c>
      <c r="I57" s="1" t="s">
        <v>35</v>
      </c>
      <c r="J57" s="1">
        <v>230</v>
      </c>
      <c r="K57" s="1">
        <f t="shared" si="33"/>
        <v>-55</v>
      </c>
      <c r="L57" s="1">
        <f t="shared" si="4"/>
        <v>175</v>
      </c>
      <c r="M57" s="1"/>
      <c r="N57" s="1"/>
      <c r="O57" s="1">
        <v>193.99999999999989</v>
      </c>
      <c r="P57" s="1"/>
      <c r="Q57" s="1">
        <f t="shared" si="5"/>
        <v>35</v>
      </c>
      <c r="R57" s="5"/>
      <c r="S57" s="5">
        <f t="shared" ref="S57:S61" si="47">R57</f>
        <v>0</v>
      </c>
      <c r="T57" s="5">
        <f t="shared" si="43"/>
        <v>0</v>
      </c>
      <c r="U57" s="5"/>
      <c r="V57" s="5"/>
      <c r="W57" s="1"/>
      <c r="X57" s="1">
        <f t="shared" si="44"/>
        <v>12.371428571428568</v>
      </c>
      <c r="Y57" s="1">
        <f t="shared" si="9"/>
        <v>12.371428571428568</v>
      </c>
      <c r="Z57" s="1">
        <v>50.8</v>
      </c>
      <c r="AA57" s="1">
        <v>38.799999999999997</v>
      </c>
      <c r="AB57" s="1">
        <v>30.6</v>
      </c>
      <c r="AC57" s="1">
        <v>35</v>
      </c>
      <c r="AD57" s="1">
        <v>45.2</v>
      </c>
      <c r="AE57" s="1">
        <v>42.4</v>
      </c>
      <c r="AF57" s="1"/>
      <c r="AG57" s="1">
        <f t="shared" si="45"/>
        <v>0</v>
      </c>
      <c r="AH57" s="1">
        <f t="shared" si="4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34</v>
      </c>
      <c r="C58" s="1"/>
      <c r="D58" s="1">
        <v>13.044</v>
      </c>
      <c r="E58" s="1"/>
      <c r="F58" s="1">
        <v>13.044</v>
      </c>
      <c r="G58" s="6">
        <v>1</v>
      </c>
      <c r="H58" s="1" t="e">
        <v>#N/A</v>
      </c>
      <c r="I58" s="1" t="s">
        <v>35</v>
      </c>
      <c r="J58" s="1"/>
      <c r="K58" s="1">
        <f t="shared" si="33"/>
        <v>0</v>
      </c>
      <c r="L58" s="1">
        <f t="shared" si="4"/>
        <v>0</v>
      </c>
      <c r="M58" s="1"/>
      <c r="N58" s="1"/>
      <c r="O58" s="1">
        <v>23.856999999999999</v>
      </c>
      <c r="P58" s="1"/>
      <c r="Q58" s="1">
        <f t="shared" si="5"/>
        <v>0</v>
      </c>
      <c r="R58" s="5"/>
      <c r="S58" s="5">
        <f t="shared" si="47"/>
        <v>0</v>
      </c>
      <c r="T58" s="5">
        <f t="shared" si="43"/>
        <v>0</v>
      </c>
      <c r="U58" s="5"/>
      <c r="V58" s="5"/>
      <c r="W58" s="1"/>
      <c r="X58" s="1" t="e">
        <f t="shared" si="44"/>
        <v>#DIV/0!</v>
      </c>
      <c r="Y58" s="1" t="e">
        <f t="shared" si="9"/>
        <v>#DIV/0!</v>
      </c>
      <c r="Z58" s="1">
        <v>2.992</v>
      </c>
      <c r="AA58" s="1">
        <v>1.7210000000000001</v>
      </c>
      <c r="AB58" s="1">
        <v>0</v>
      </c>
      <c r="AC58" s="1">
        <v>0</v>
      </c>
      <c r="AD58" s="1">
        <v>2.3003999999999998</v>
      </c>
      <c r="AE58" s="1">
        <v>2.7351999999999999</v>
      </c>
      <c r="AF58" s="1"/>
      <c r="AG58" s="1">
        <f t="shared" si="45"/>
        <v>0</v>
      </c>
      <c r="AH58" s="1">
        <f t="shared" si="4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43</v>
      </c>
      <c r="C59" s="1">
        <v>356</v>
      </c>
      <c r="D59" s="1">
        <v>2592</v>
      </c>
      <c r="E59" s="1">
        <v>2406</v>
      </c>
      <c r="F59" s="1">
        <v>524</v>
      </c>
      <c r="G59" s="6">
        <v>0.4</v>
      </c>
      <c r="H59" s="1">
        <v>40</v>
      </c>
      <c r="I59" s="1" t="s">
        <v>35</v>
      </c>
      <c r="J59" s="1">
        <v>2416</v>
      </c>
      <c r="K59" s="1">
        <f t="shared" si="33"/>
        <v>-10</v>
      </c>
      <c r="L59" s="1">
        <f t="shared" si="4"/>
        <v>498</v>
      </c>
      <c r="M59" s="1">
        <v>1908</v>
      </c>
      <c r="N59" s="1"/>
      <c r="O59" s="1">
        <v>383.19999999999982</v>
      </c>
      <c r="P59" s="1"/>
      <c r="Q59" s="1">
        <f t="shared" si="5"/>
        <v>99.6</v>
      </c>
      <c r="R59" s="5">
        <f>10.5*Q59-P59-O59-N59-F59</f>
        <v>138.60000000000014</v>
      </c>
      <c r="S59" s="5">
        <f t="shared" si="47"/>
        <v>138.60000000000014</v>
      </c>
      <c r="T59" s="5">
        <f t="shared" si="43"/>
        <v>138.60000000000014</v>
      </c>
      <c r="U59" s="5"/>
      <c r="V59" s="5">
        <v>139</v>
      </c>
      <c r="W59" s="1"/>
      <c r="X59" s="1">
        <f t="shared" si="44"/>
        <v>10.5</v>
      </c>
      <c r="Y59" s="1">
        <f t="shared" si="9"/>
        <v>9.1084337349397586</v>
      </c>
      <c r="Z59" s="1">
        <v>120.6</v>
      </c>
      <c r="AA59" s="1">
        <v>78.2</v>
      </c>
      <c r="AB59" s="1">
        <v>109.2</v>
      </c>
      <c r="AC59" s="1">
        <v>106.4</v>
      </c>
      <c r="AD59" s="1">
        <v>90.2</v>
      </c>
      <c r="AE59" s="1">
        <v>87.2</v>
      </c>
      <c r="AF59" s="1"/>
      <c r="AG59" s="1">
        <f t="shared" si="45"/>
        <v>55</v>
      </c>
      <c r="AH59" s="1">
        <f t="shared" si="4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43</v>
      </c>
      <c r="C60" s="1">
        <v>612</v>
      </c>
      <c r="D60" s="1">
        <v>4248</v>
      </c>
      <c r="E60" s="1">
        <v>3973</v>
      </c>
      <c r="F60" s="1">
        <v>805</v>
      </c>
      <c r="G60" s="6">
        <v>0.4</v>
      </c>
      <c r="H60" s="1">
        <v>45</v>
      </c>
      <c r="I60" s="1" t="s">
        <v>35</v>
      </c>
      <c r="J60" s="1">
        <v>3984</v>
      </c>
      <c r="K60" s="1">
        <f t="shared" si="33"/>
        <v>-11</v>
      </c>
      <c r="L60" s="1">
        <f t="shared" si="4"/>
        <v>805</v>
      </c>
      <c r="M60" s="1">
        <v>3168</v>
      </c>
      <c r="N60" s="1"/>
      <c r="O60" s="1">
        <v>776.39999999999964</v>
      </c>
      <c r="P60" s="1">
        <v>700</v>
      </c>
      <c r="Q60" s="1">
        <f t="shared" si="5"/>
        <v>161</v>
      </c>
      <c r="R60" s="5"/>
      <c r="S60" s="5">
        <f t="shared" si="47"/>
        <v>0</v>
      </c>
      <c r="T60" s="5">
        <f t="shared" si="43"/>
        <v>0</v>
      </c>
      <c r="U60" s="5"/>
      <c r="V60" s="5"/>
      <c r="W60" s="1"/>
      <c r="X60" s="1">
        <f t="shared" si="44"/>
        <v>14.170186335403724</v>
      </c>
      <c r="Y60" s="1">
        <f t="shared" si="9"/>
        <v>14.170186335403724</v>
      </c>
      <c r="Z60" s="1">
        <v>236.6</v>
      </c>
      <c r="AA60" s="1">
        <v>145.80000000000001</v>
      </c>
      <c r="AB60" s="1">
        <v>162.6</v>
      </c>
      <c r="AC60" s="1">
        <v>165.4</v>
      </c>
      <c r="AD60" s="1">
        <v>152.19999999999999</v>
      </c>
      <c r="AE60" s="1">
        <v>152</v>
      </c>
      <c r="AF60" s="1"/>
      <c r="AG60" s="1">
        <f t="shared" si="45"/>
        <v>0</v>
      </c>
      <c r="AH60" s="1">
        <f t="shared" si="4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43</v>
      </c>
      <c r="C61" s="1">
        <v>250</v>
      </c>
      <c r="D61" s="1">
        <v>960</v>
      </c>
      <c r="E61" s="1">
        <v>999</v>
      </c>
      <c r="F61" s="1">
        <v>177</v>
      </c>
      <c r="G61" s="6">
        <v>0.4</v>
      </c>
      <c r="H61" s="1">
        <v>40</v>
      </c>
      <c r="I61" s="1" t="s">
        <v>35</v>
      </c>
      <c r="J61" s="1">
        <v>1011</v>
      </c>
      <c r="K61" s="1">
        <f t="shared" si="33"/>
        <v>-12</v>
      </c>
      <c r="L61" s="1">
        <f t="shared" si="4"/>
        <v>255</v>
      </c>
      <c r="M61" s="1">
        <v>744</v>
      </c>
      <c r="N61" s="1"/>
      <c r="O61" s="1">
        <v>519.79999999999995</v>
      </c>
      <c r="P61" s="1"/>
      <c r="Q61" s="1">
        <f t="shared" si="5"/>
        <v>51</v>
      </c>
      <c r="R61" s="5"/>
      <c r="S61" s="5">
        <f t="shared" si="47"/>
        <v>0</v>
      </c>
      <c r="T61" s="5">
        <f t="shared" si="43"/>
        <v>0</v>
      </c>
      <c r="U61" s="5"/>
      <c r="V61" s="5"/>
      <c r="W61" s="1"/>
      <c r="X61" s="1">
        <f t="shared" si="44"/>
        <v>13.662745098039215</v>
      </c>
      <c r="Y61" s="1">
        <f t="shared" si="9"/>
        <v>13.662745098039215</v>
      </c>
      <c r="Z61" s="1">
        <v>81.599999999999994</v>
      </c>
      <c r="AA61" s="1">
        <v>38.799999999999997</v>
      </c>
      <c r="AB61" s="1">
        <v>47</v>
      </c>
      <c r="AC61" s="1">
        <v>45.2</v>
      </c>
      <c r="AD61" s="1">
        <v>40</v>
      </c>
      <c r="AE61" s="1">
        <v>42.2</v>
      </c>
      <c r="AF61" s="1"/>
      <c r="AG61" s="1">
        <f t="shared" si="45"/>
        <v>0</v>
      </c>
      <c r="AH61" s="1">
        <f t="shared" si="4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34</v>
      </c>
      <c r="C62" s="1">
        <v>209.33199999999999</v>
      </c>
      <c r="D62" s="1">
        <v>107.63</v>
      </c>
      <c r="E62" s="1">
        <v>136.98400000000001</v>
      </c>
      <c r="F62" s="1">
        <v>171.501</v>
      </c>
      <c r="G62" s="6">
        <v>1</v>
      </c>
      <c r="H62" s="1">
        <v>50</v>
      </c>
      <c r="I62" s="1" t="s">
        <v>35</v>
      </c>
      <c r="J62" s="1">
        <v>130.44999999999999</v>
      </c>
      <c r="K62" s="1">
        <f t="shared" si="33"/>
        <v>6.5340000000000202</v>
      </c>
      <c r="L62" s="1">
        <f t="shared" si="4"/>
        <v>136.98400000000001</v>
      </c>
      <c r="M62" s="1"/>
      <c r="N62" s="1"/>
      <c r="O62" s="1">
        <v>61.526799999999952</v>
      </c>
      <c r="P62" s="1"/>
      <c r="Q62" s="1">
        <f t="shared" si="5"/>
        <v>27.396800000000002</v>
      </c>
      <c r="R62" s="5">
        <f t="shared" ref="R62:R64" si="48">10.5*Q62-P62-O62-N62-F62</f>
        <v>54.638600000000054</v>
      </c>
      <c r="S62" s="5">
        <v>0</v>
      </c>
      <c r="T62" s="5">
        <f t="shared" si="43"/>
        <v>0</v>
      </c>
      <c r="U62" s="5"/>
      <c r="V62" s="5">
        <v>0</v>
      </c>
      <c r="W62" s="1" t="s">
        <v>51</v>
      </c>
      <c r="X62" s="1">
        <f t="shared" si="44"/>
        <v>8.5056575950475946</v>
      </c>
      <c r="Y62" s="1">
        <f t="shared" si="9"/>
        <v>8.5056575950475946</v>
      </c>
      <c r="Z62" s="1">
        <v>25.058800000000002</v>
      </c>
      <c r="AA62" s="1">
        <v>24.611000000000001</v>
      </c>
      <c r="AB62" s="1">
        <v>28.650200000000002</v>
      </c>
      <c r="AC62" s="1">
        <v>27.203600000000002</v>
      </c>
      <c r="AD62" s="1">
        <v>18.686</v>
      </c>
      <c r="AE62" s="1">
        <v>23.835999999999999</v>
      </c>
      <c r="AF62" s="1" t="s">
        <v>160</v>
      </c>
      <c r="AG62" s="1">
        <f t="shared" si="45"/>
        <v>0</v>
      </c>
      <c r="AH62" s="1">
        <f t="shared" si="4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34</v>
      </c>
      <c r="C63" s="1">
        <v>229.548</v>
      </c>
      <c r="D63" s="1">
        <v>473.76</v>
      </c>
      <c r="E63" s="1">
        <v>403.37</v>
      </c>
      <c r="F63" s="1">
        <v>269.28500000000003</v>
      </c>
      <c r="G63" s="6">
        <v>1</v>
      </c>
      <c r="H63" s="1">
        <v>50</v>
      </c>
      <c r="I63" s="1" t="s">
        <v>35</v>
      </c>
      <c r="J63" s="1">
        <v>397.65</v>
      </c>
      <c r="K63" s="1">
        <f t="shared" si="33"/>
        <v>5.7200000000000273</v>
      </c>
      <c r="L63" s="1">
        <f t="shared" si="4"/>
        <v>403.37</v>
      </c>
      <c r="M63" s="1"/>
      <c r="N63" s="1"/>
      <c r="O63" s="1">
        <v>222.7634000000001</v>
      </c>
      <c r="P63" s="1"/>
      <c r="Q63" s="1">
        <f t="shared" si="5"/>
        <v>80.674000000000007</v>
      </c>
      <c r="R63" s="5">
        <f t="shared" si="48"/>
        <v>355.02859999999993</v>
      </c>
      <c r="S63" s="5">
        <v>400</v>
      </c>
      <c r="T63" s="5">
        <f t="shared" si="43"/>
        <v>400</v>
      </c>
      <c r="U63" s="5"/>
      <c r="V63" s="5">
        <v>400</v>
      </c>
      <c r="W63" s="1"/>
      <c r="X63" s="1">
        <f t="shared" si="44"/>
        <v>11.057446017304212</v>
      </c>
      <c r="Y63" s="1">
        <f t="shared" si="9"/>
        <v>6.0992190792572591</v>
      </c>
      <c r="Z63" s="1">
        <v>64.960000000000008</v>
      </c>
      <c r="AA63" s="1">
        <v>59.394399999999997</v>
      </c>
      <c r="AB63" s="1">
        <v>72.974800000000002</v>
      </c>
      <c r="AC63" s="1">
        <v>72.561199999999999</v>
      </c>
      <c r="AD63" s="1">
        <v>63.043999999999997</v>
      </c>
      <c r="AE63" s="1">
        <v>61.904600000000002</v>
      </c>
      <c r="AF63" s="1"/>
      <c r="AG63" s="1">
        <f t="shared" si="45"/>
        <v>400</v>
      </c>
      <c r="AH63" s="1">
        <f t="shared" si="4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34</v>
      </c>
      <c r="C64" s="1">
        <v>358.99799999999999</v>
      </c>
      <c r="D64" s="1">
        <v>254.155</v>
      </c>
      <c r="E64" s="1">
        <v>267.21199999999999</v>
      </c>
      <c r="F64" s="1">
        <v>302.90499999999997</v>
      </c>
      <c r="G64" s="6">
        <v>1</v>
      </c>
      <c r="H64" s="1">
        <v>55</v>
      </c>
      <c r="I64" s="1" t="s">
        <v>35</v>
      </c>
      <c r="J64" s="1">
        <v>256.25</v>
      </c>
      <c r="K64" s="1">
        <f t="shared" si="33"/>
        <v>10.961999999999989</v>
      </c>
      <c r="L64" s="1">
        <f t="shared" si="4"/>
        <v>267.21199999999999</v>
      </c>
      <c r="M64" s="1"/>
      <c r="N64" s="1"/>
      <c r="O64" s="1">
        <v>95.751799999999946</v>
      </c>
      <c r="P64" s="1"/>
      <c r="Q64" s="1">
        <f t="shared" si="5"/>
        <v>53.442399999999999</v>
      </c>
      <c r="R64" s="5">
        <f t="shared" si="48"/>
        <v>162.48840000000013</v>
      </c>
      <c r="S64" s="5">
        <v>180</v>
      </c>
      <c r="T64" s="5">
        <f t="shared" si="43"/>
        <v>180</v>
      </c>
      <c r="U64" s="5"/>
      <c r="V64" s="5">
        <v>180</v>
      </c>
      <c r="W64" s="1"/>
      <c r="X64" s="1">
        <f t="shared" si="44"/>
        <v>10.827672409921711</v>
      </c>
      <c r="Y64" s="1">
        <f t="shared" si="9"/>
        <v>7.4595601993922411</v>
      </c>
      <c r="Z64" s="1">
        <v>47.894399999999997</v>
      </c>
      <c r="AA64" s="1">
        <v>50.539000000000001</v>
      </c>
      <c r="AB64" s="1">
        <v>50.540599999999998</v>
      </c>
      <c r="AC64" s="1">
        <v>50.143599999999999</v>
      </c>
      <c r="AD64" s="1">
        <v>47.073599999999999</v>
      </c>
      <c r="AE64" s="1">
        <v>44.961799999999997</v>
      </c>
      <c r="AF64" s="1"/>
      <c r="AG64" s="1">
        <f t="shared" si="45"/>
        <v>180</v>
      </c>
      <c r="AH64" s="1">
        <f t="shared" si="4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102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33"/>
        <v>0</v>
      </c>
      <c r="L65" s="14">
        <f t="shared" si="4"/>
        <v>0</v>
      </c>
      <c r="M65" s="14"/>
      <c r="N65" s="14"/>
      <c r="O65" s="14"/>
      <c r="P65" s="14"/>
      <c r="Q65" s="14">
        <f t="shared" si="5"/>
        <v>0</v>
      </c>
      <c r="R65" s="16"/>
      <c r="S65" s="16"/>
      <c r="T65" s="16"/>
      <c r="U65" s="16"/>
      <c r="V65" s="16"/>
      <c r="W65" s="14"/>
      <c r="X65" s="14" t="e">
        <f t="shared" si="12"/>
        <v>#DIV/0!</v>
      </c>
      <c r="Y65" s="14" t="e">
        <f t="shared" si="9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51</v>
      </c>
      <c r="AG65" s="14">
        <f>ROUND(R65*G65,0)</f>
        <v>0</v>
      </c>
      <c r="AH65" s="14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103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33"/>
        <v>0</v>
      </c>
      <c r="L66" s="14">
        <f t="shared" si="4"/>
        <v>0</v>
      </c>
      <c r="M66" s="14"/>
      <c r="N66" s="14"/>
      <c r="O66" s="14"/>
      <c r="P66" s="14"/>
      <c r="Q66" s="14">
        <f t="shared" si="5"/>
        <v>0</v>
      </c>
      <c r="R66" s="16"/>
      <c r="S66" s="16"/>
      <c r="T66" s="16"/>
      <c r="U66" s="16"/>
      <c r="V66" s="16"/>
      <c r="W66" s="14"/>
      <c r="X66" s="14" t="e">
        <f t="shared" si="12"/>
        <v>#DIV/0!</v>
      </c>
      <c r="Y66" s="14" t="e">
        <f t="shared" si="9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51</v>
      </c>
      <c r="AG66" s="14">
        <f>ROUND(R66*G66,0)</f>
        <v>0</v>
      </c>
      <c r="AH66" s="14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104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33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6"/>
      <c r="U67" s="16"/>
      <c r="V67" s="16"/>
      <c r="W67" s="14"/>
      <c r="X67" s="14" t="e">
        <f t="shared" si="12"/>
        <v>#DIV/0!</v>
      </c>
      <c r="Y67" s="14" t="e">
        <f t="shared" si="9"/>
        <v>#DIV/0!</v>
      </c>
      <c r="Z67" s="14">
        <v>0</v>
      </c>
      <c r="AA67" s="14">
        <v>-0.33860000000000001</v>
      </c>
      <c r="AB67" s="14">
        <v>-0.47599999999999998</v>
      </c>
      <c r="AC67" s="14">
        <v>-0.13739999999999999</v>
      </c>
      <c r="AD67" s="14">
        <v>0</v>
      </c>
      <c r="AE67" s="14">
        <v>-0.17399999999999999</v>
      </c>
      <c r="AF67" s="14" t="s">
        <v>105</v>
      </c>
      <c r="AG67" s="14">
        <f>ROUND(R67*G67,0)</f>
        <v>0</v>
      </c>
      <c r="AH67" s="14"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43</v>
      </c>
      <c r="C68" s="1">
        <v>781</v>
      </c>
      <c r="D68" s="1">
        <v>504</v>
      </c>
      <c r="E68" s="1">
        <v>739.6</v>
      </c>
      <c r="F68" s="1">
        <v>482.4</v>
      </c>
      <c r="G68" s="6">
        <v>0.4</v>
      </c>
      <c r="H68" s="1">
        <v>45</v>
      </c>
      <c r="I68" s="1" t="s">
        <v>35</v>
      </c>
      <c r="J68" s="1">
        <v>739</v>
      </c>
      <c r="K68" s="1">
        <f t="shared" si="33"/>
        <v>0.60000000000002274</v>
      </c>
      <c r="L68" s="1">
        <f t="shared" si="4"/>
        <v>739.6</v>
      </c>
      <c r="M68" s="1"/>
      <c r="N68" s="1"/>
      <c r="O68" s="1">
        <v>513.59999999999991</v>
      </c>
      <c r="P68" s="1"/>
      <c r="Q68" s="1">
        <f t="shared" si="5"/>
        <v>147.92000000000002</v>
      </c>
      <c r="R68" s="5">
        <f>10.5*Q68-P68-O68-N68-F68</f>
        <v>557.1600000000002</v>
      </c>
      <c r="S68" s="5">
        <v>600</v>
      </c>
      <c r="T68" s="5">
        <f>S68-U68</f>
        <v>300</v>
      </c>
      <c r="U68" s="5">
        <v>300</v>
      </c>
      <c r="V68" s="5">
        <v>600</v>
      </c>
      <c r="W68" s="1"/>
      <c r="X68" s="1">
        <f>(F68+N68+O68+P68+S68)/Q68</f>
        <v>10.789616008653326</v>
      </c>
      <c r="Y68" s="1">
        <f t="shared" si="9"/>
        <v>6.7333693888588408</v>
      </c>
      <c r="Z68" s="1">
        <v>126.6</v>
      </c>
      <c r="AA68" s="1">
        <v>110.6</v>
      </c>
      <c r="AB68" s="1">
        <v>133.80000000000001</v>
      </c>
      <c r="AC68" s="1">
        <v>139.4</v>
      </c>
      <c r="AD68" s="1">
        <v>125.6</v>
      </c>
      <c r="AE68" s="1">
        <v>118.8</v>
      </c>
      <c r="AF68" s="1"/>
      <c r="AG68" s="1">
        <f>ROUND(T68*G68,0)</f>
        <v>120</v>
      </c>
      <c r="AH68" s="1">
        <f t="shared" ref="AH68" si="49">ROUND(U68*G68,0)</f>
        <v>120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107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ref="K69:K100" si="50">E69-J69</f>
        <v>0</v>
      </c>
      <c r="L69" s="14">
        <f t="shared" si="4"/>
        <v>0</v>
      </c>
      <c r="M69" s="14"/>
      <c r="N69" s="14"/>
      <c r="O69" s="14"/>
      <c r="P69" s="14"/>
      <c r="Q69" s="14">
        <f t="shared" si="5"/>
        <v>0</v>
      </c>
      <c r="R69" s="16"/>
      <c r="S69" s="16"/>
      <c r="T69" s="16"/>
      <c r="U69" s="16"/>
      <c r="V69" s="16"/>
      <c r="W69" s="14"/>
      <c r="X69" s="14" t="e">
        <f t="shared" si="12"/>
        <v>#DIV/0!</v>
      </c>
      <c r="Y69" s="14" t="e">
        <f t="shared" si="9"/>
        <v>#DIV/0!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51</v>
      </c>
      <c r="AG69" s="14">
        <f>ROUND(R69*G69,0)</f>
        <v>0</v>
      </c>
      <c r="AH69" s="14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43</v>
      </c>
      <c r="C70" s="1">
        <v>91</v>
      </c>
      <c r="D70" s="1">
        <v>413</v>
      </c>
      <c r="E70" s="1">
        <v>118</v>
      </c>
      <c r="F70" s="1">
        <v>330</v>
      </c>
      <c r="G70" s="6">
        <v>0.35</v>
      </c>
      <c r="H70" s="1">
        <v>40</v>
      </c>
      <c r="I70" s="1" t="s">
        <v>35</v>
      </c>
      <c r="J70" s="1">
        <v>197</v>
      </c>
      <c r="K70" s="1">
        <f t="shared" si="50"/>
        <v>-79</v>
      </c>
      <c r="L70" s="1">
        <f t="shared" ref="L70:L113" si="51">E70-M70</f>
        <v>118</v>
      </c>
      <c r="M70" s="1"/>
      <c r="N70" s="1"/>
      <c r="O70" s="1">
        <v>295.8</v>
      </c>
      <c r="P70" s="1"/>
      <c r="Q70" s="1">
        <f t="shared" ref="Q70:Q113" si="52">L70/5</f>
        <v>23.6</v>
      </c>
      <c r="R70" s="5"/>
      <c r="S70" s="5">
        <f t="shared" ref="S70:S71" si="53">R70</f>
        <v>0</v>
      </c>
      <c r="T70" s="5">
        <f t="shared" ref="T70:T71" si="54">S70-U70</f>
        <v>0</v>
      </c>
      <c r="U70" s="5"/>
      <c r="V70" s="5"/>
      <c r="W70" s="1"/>
      <c r="X70" s="1">
        <f t="shared" ref="X70:X71" si="55">(F70+N70+O70+P70+S70)/Q70</f>
        <v>26.51694915254237</v>
      </c>
      <c r="Y70" s="1">
        <f t="shared" ref="Y70:Y113" si="56">(F70+N70+O70+P70)/Q70</f>
        <v>26.51694915254237</v>
      </c>
      <c r="Z70" s="1">
        <v>63.6</v>
      </c>
      <c r="AA70" s="1">
        <v>49.2</v>
      </c>
      <c r="AB70" s="1">
        <v>25.8</v>
      </c>
      <c r="AC70" s="1">
        <v>29</v>
      </c>
      <c r="AD70" s="1">
        <v>44</v>
      </c>
      <c r="AE70" s="1">
        <v>42.4</v>
      </c>
      <c r="AF70" s="1"/>
      <c r="AG70" s="1">
        <f t="shared" ref="AG70:AG71" si="57">ROUND(T70*G70,0)</f>
        <v>0</v>
      </c>
      <c r="AH70" s="1">
        <f t="shared" ref="AH70:AH71" si="58">ROUND(U70*G70,0)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43</v>
      </c>
      <c r="C71" s="1">
        <v>66</v>
      </c>
      <c r="D71" s="1">
        <v>92</v>
      </c>
      <c r="E71" s="1">
        <v>57</v>
      </c>
      <c r="F71" s="1">
        <v>90</v>
      </c>
      <c r="G71" s="6">
        <v>0.4</v>
      </c>
      <c r="H71" s="1" t="e">
        <v>#N/A</v>
      </c>
      <c r="I71" s="1" t="s">
        <v>35</v>
      </c>
      <c r="J71" s="1">
        <v>68</v>
      </c>
      <c r="K71" s="1">
        <f t="shared" si="50"/>
        <v>-11</v>
      </c>
      <c r="L71" s="1">
        <f t="shared" si="51"/>
        <v>57</v>
      </c>
      <c r="M71" s="1"/>
      <c r="N71" s="1"/>
      <c r="O71" s="1">
        <v>166</v>
      </c>
      <c r="P71" s="1"/>
      <c r="Q71" s="1">
        <f t="shared" si="52"/>
        <v>11.4</v>
      </c>
      <c r="R71" s="5"/>
      <c r="S71" s="5">
        <f t="shared" si="53"/>
        <v>0</v>
      </c>
      <c r="T71" s="5">
        <f t="shared" si="54"/>
        <v>0</v>
      </c>
      <c r="U71" s="5"/>
      <c r="V71" s="5"/>
      <c r="W71" s="1"/>
      <c r="X71" s="1">
        <f t="shared" si="55"/>
        <v>22.456140350877192</v>
      </c>
      <c r="Y71" s="1">
        <f t="shared" si="56"/>
        <v>22.456140350877192</v>
      </c>
      <c r="Z71" s="1">
        <v>22</v>
      </c>
      <c r="AA71" s="1">
        <v>13</v>
      </c>
      <c r="AB71" s="1">
        <v>4</v>
      </c>
      <c r="AC71" s="1">
        <v>10.8</v>
      </c>
      <c r="AD71" s="1">
        <v>17.8</v>
      </c>
      <c r="AE71" s="1">
        <v>14.6</v>
      </c>
      <c r="AF71" s="1"/>
      <c r="AG71" s="1">
        <f t="shared" si="57"/>
        <v>0</v>
      </c>
      <c r="AH71" s="1">
        <f t="shared" si="5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110</v>
      </c>
      <c r="B72" s="10" t="s">
        <v>43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44</v>
      </c>
      <c r="J72" s="10">
        <v>860</v>
      </c>
      <c r="K72" s="10">
        <f t="shared" si="50"/>
        <v>0</v>
      </c>
      <c r="L72" s="10">
        <f t="shared" si="51"/>
        <v>0</v>
      </c>
      <c r="M72" s="10">
        <v>860</v>
      </c>
      <c r="N72" s="10"/>
      <c r="O72" s="10"/>
      <c r="P72" s="10"/>
      <c r="Q72" s="10">
        <f t="shared" si="52"/>
        <v>0</v>
      </c>
      <c r="R72" s="12"/>
      <c r="S72" s="12"/>
      <c r="T72" s="12"/>
      <c r="U72" s="12"/>
      <c r="V72" s="12"/>
      <c r="W72" s="10"/>
      <c r="X72" s="10" t="e">
        <f t="shared" ref="X72:X113" si="59">(F72+N72+O72+P72+R72)/Q72</f>
        <v>#DIV/0!</v>
      </c>
      <c r="Y72" s="10" t="e">
        <f t="shared" si="56"/>
        <v>#DIV/0!</v>
      </c>
      <c r="Z72" s="10">
        <v>44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/>
      <c r="AG72" s="10">
        <f>ROUND(R72*G72,0)</f>
        <v>0</v>
      </c>
      <c r="AH72" s="10"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111</v>
      </c>
      <c r="B73" s="10" t="s">
        <v>43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44</v>
      </c>
      <c r="J73" s="10">
        <v>960</v>
      </c>
      <c r="K73" s="10">
        <f t="shared" si="50"/>
        <v>0</v>
      </c>
      <c r="L73" s="10">
        <f t="shared" si="51"/>
        <v>0</v>
      </c>
      <c r="M73" s="10">
        <v>960</v>
      </c>
      <c r="N73" s="10"/>
      <c r="O73" s="10"/>
      <c r="P73" s="10"/>
      <c r="Q73" s="10">
        <f t="shared" si="52"/>
        <v>0</v>
      </c>
      <c r="R73" s="12"/>
      <c r="S73" s="12"/>
      <c r="T73" s="12"/>
      <c r="U73" s="12"/>
      <c r="V73" s="12"/>
      <c r="W73" s="10"/>
      <c r="X73" s="10" t="e">
        <f t="shared" si="59"/>
        <v>#DIV/0!</v>
      </c>
      <c r="Y73" s="10" t="e">
        <f t="shared" si="56"/>
        <v>#DIV/0!</v>
      </c>
      <c r="Z73" s="10">
        <v>52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/>
      <c r="AG73" s="10">
        <f>ROUND(R73*G73,0)</f>
        <v>0</v>
      </c>
      <c r="AH73" s="10"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112</v>
      </c>
      <c r="B74" s="14" t="s">
        <v>43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50"/>
        <v>-4</v>
      </c>
      <c r="L74" s="14">
        <f t="shared" si="51"/>
        <v>0</v>
      </c>
      <c r="M74" s="14">
        <v>684</v>
      </c>
      <c r="N74" s="14"/>
      <c r="O74" s="14"/>
      <c r="P74" s="14"/>
      <c r="Q74" s="14">
        <f t="shared" si="52"/>
        <v>0</v>
      </c>
      <c r="R74" s="16"/>
      <c r="S74" s="16"/>
      <c r="T74" s="16"/>
      <c r="U74" s="16"/>
      <c r="V74" s="16"/>
      <c r="W74" s="14"/>
      <c r="X74" s="14" t="e">
        <f t="shared" si="59"/>
        <v>#DIV/0!</v>
      </c>
      <c r="Y74" s="14" t="e">
        <f t="shared" si="56"/>
        <v>#DIV/0!</v>
      </c>
      <c r="Z74" s="14">
        <v>36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51</v>
      </c>
      <c r="AG74" s="14">
        <f>ROUND(R74*G74,0)</f>
        <v>0</v>
      </c>
      <c r="AH74" s="14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0" t="s">
        <v>43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44</v>
      </c>
      <c r="J75" s="10">
        <v>588</v>
      </c>
      <c r="K75" s="10">
        <f t="shared" si="50"/>
        <v>0</v>
      </c>
      <c r="L75" s="10">
        <f t="shared" si="51"/>
        <v>0</v>
      </c>
      <c r="M75" s="10">
        <v>588</v>
      </c>
      <c r="N75" s="10"/>
      <c r="O75" s="10"/>
      <c r="P75" s="10"/>
      <c r="Q75" s="10">
        <f t="shared" si="52"/>
        <v>0</v>
      </c>
      <c r="R75" s="12"/>
      <c r="S75" s="12"/>
      <c r="T75" s="12"/>
      <c r="U75" s="12"/>
      <c r="V75" s="12"/>
      <c r="W75" s="10"/>
      <c r="X75" s="10" t="e">
        <f t="shared" si="59"/>
        <v>#DIV/0!</v>
      </c>
      <c r="Y75" s="10" t="e">
        <f t="shared" si="56"/>
        <v>#DIV/0!</v>
      </c>
      <c r="Z75" s="10">
        <v>37.200000000000003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/>
      <c r="AG75" s="10">
        <f>ROUND(R75*G75,0)</f>
        <v>0</v>
      </c>
      <c r="AH75" s="10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43</v>
      </c>
      <c r="C76" s="1">
        <v>275</v>
      </c>
      <c r="D76" s="1">
        <v>1212</v>
      </c>
      <c r="E76" s="1">
        <v>1369</v>
      </c>
      <c r="F76" s="1">
        <v>97</v>
      </c>
      <c r="G76" s="6">
        <v>0.4</v>
      </c>
      <c r="H76" s="1">
        <v>40</v>
      </c>
      <c r="I76" s="1" t="s">
        <v>35</v>
      </c>
      <c r="J76" s="1">
        <v>1367</v>
      </c>
      <c r="K76" s="1">
        <f t="shared" si="50"/>
        <v>2</v>
      </c>
      <c r="L76" s="1">
        <f t="shared" si="51"/>
        <v>157</v>
      </c>
      <c r="M76" s="1">
        <v>1212</v>
      </c>
      <c r="N76" s="1"/>
      <c r="O76" s="1">
        <v>240</v>
      </c>
      <c r="P76" s="1">
        <v>200</v>
      </c>
      <c r="Q76" s="1">
        <f t="shared" si="52"/>
        <v>31.4</v>
      </c>
      <c r="R76" s="5"/>
      <c r="S76" s="5">
        <f>R76</f>
        <v>0</v>
      </c>
      <c r="T76" s="5">
        <f>S76-U76</f>
        <v>0</v>
      </c>
      <c r="U76" s="5"/>
      <c r="V76" s="5"/>
      <c r="W76" s="1"/>
      <c r="X76" s="1">
        <f>(F76+N76+O76+P76+S76)/Q76</f>
        <v>17.101910828025478</v>
      </c>
      <c r="Y76" s="1">
        <f t="shared" si="56"/>
        <v>17.101910828025478</v>
      </c>
      <c r="Z76" s="1">
        <v>65.599999999999994</v>
      </c>
      <c r="AA76" s="1">
        <v>18.8</v>
      </c>
      <c r="AB76" s="1">
        <v>29.8</v>
      </c>
      <c r="AC76" s="1">
        <v>30.6</v>
      </c>
      <c r="AD76" s="1">
        <v>22.6</v>
      </c>
      <c r="AE76" s="1">
        <v>21.4</v>
      </c>
      <c r="AF76" s="1"/>
      <c r="AG76" s="1">
        <f>ROUND(T76*G76,0)</f>
        <v>0</v>
      </c>
      <c r="AH76" s="1">
        <f t="shared" ref="AH76" si="60">ROUND(U76*G76,0)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43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44</v>
      </c>
      <c r="J77" s="10">
        <v>1284</v>
      </c>
      <c r="K77" s="10">
        <f t="shared" si="50"/>
        <v>0</v>
      </c>
      <c r="L77" s="10">
        <f t="shared" si="51"/>
        <v>0</v>
      </c>
      <c r="M77" s="10">
        <v>1284</v>
      </c>
      <c r="N77" s="10"/>
      <c r="O77" s="10"/>
      <c r="P77" s="10"/>
      <c r="Q77" s="10">
        <f t="shared" si="52"/>
        <v>0</v>
      </c>
      <c r="R77" s="12"/>
      <c r="S77" s="12"/>
      <c r="T77" s="12"/>
      <c r="U77" s="12"/>
      <c r="V77" s="12"/>
      <c r="W77" s="10"/>
      <c r="X77" s="10" t="e">
        <f t="shared" si="59"/>
        <v>#DIV/0!</v>
      </c>
      <c r="Y77" s="10" t="e">
        <f t="shared" si="56"/>
        <v>#DIV/0!</v>
      </c>
      <c r="Z77" s="10">
        <v>68.400000000000006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/>
      <c r="AG77" s="10">
        <f>ROUND(R77*G77,0)</f>
        <v>0</v>
      </c>
      <c r="AH77" s="10"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51.792000000000002</v>
      </c>
      <c r="D78" s="1"/>
      <c r="E78" s="1">
        <v>47.460999999999999</v>
      </c>
      <c r="F78" s="1">
        <v>3.6110000000000002</v>
      </c>
      <c r="G78" s="6">
        <v>1</v>
      </c>
      <c r="H78" s="1">
        <v>40</v>
      </c>
      <c r="I78" s="1" t="s">
        <v>35</v>
      </c>
      <c r="J78" s="1">
        <v>52.07</v>
      </c>
      <c r="K78" s="1">
        <f t="shared" si="50"/>
        <v>-4.6090000000000018</v>
      </c>
      <c r="L78" s="1">
        <f t="shared" si="51"/>
        <v>47.460999999999999</v>
      </c>
      <c r="M78" s="1"/>
      <c r="N78" s="1"/>
      <c r="O78" s="1"/>
      <c r="P78" s="1"/>
      <c r="Q78" s="1">
        <f t="shared" si="52"/>
        <v>9.4922000000000004</v>
      </c>
      <c r="R78" s="5">
        <f>6*Q78-P78-O78-N78-F78</f>
        <v>53.342200000000005</v>
      </c>
      <c r="S78" s="5">
        <v>60</v>
      </c>
      <c r="T78" s="5">
        <f t="shared" ref="T78:T80" si="61">S78-U78</f>
        <v>60</v>
      </c>
      <c r="U78" s="5"/>
      <c r="V78" s="5">
        <v>60</v>
      </c>
      <c r="W78" s="1"/>
      <c r="X78" s="1">
        <f t="shared" ref="X78:X80" si="62">(F78+N78+O78+P78+S78)/Q78</f>
        <v>6.7013969364320172</v>
      </c>
      <c r="Y78" s="1">
        <f t="shared" si="56"/>
        <v>0.38041760603442826</v>
      </c>
      <c r="Z78" s="1">
        <v>0.89399999999999991</v>
      </c>
      <c r="AA78" s="1">
        <v>2.028</v>
      </c>
      <c r="AB78" s="1">
        <v>8.2284000000000006</v>
      </c>
      <c r="AC78" s="1">
        <v>7.2080000000000002</v>
      </c>
      <c r="AD78" s="1">
        <v>2.4373999999999998</v>
      </c>
      <c r="AE78" s="1">
        <v>2.149</v>
      </c>
      <c r="AF78" s="1"/>
      <c r="AG78" s="1">
        <f t="shared" ref="AG78:AG80" si="63">ROUND(T78*G78,0)</f>
        <v>60</v>
      </c>
      <c r="AH78" s="1">
        <f t="shared" ref="AH78:AH80" si="64">ROUND(U78*G78,0)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59.509</v>
      </c>
      <c r="D79" s="1">
        <v>129.14400000000001</v>
      </c>
      <c r="E79" s="1">
        <v>94.528999999999996</v>
      </c>
      <c r="F79" s="1">
        <v>87.325000000000003</v>
      </c>
      <c r="G79" s="6">
        <v>1</v>
      </c>
      <c r="H79" s="1" t="e">
        <v>#N/A</v>
      </c>
      <c r="I79" s="1" t="s">
        <v>35</v>
      </c>
      <c r="J79" s="1">
        <v>94.528999999999996</v>
      </c>
      <c r="K79" s="1">
        <f t="shared" si="50"/>
        <v>0</v>
      </c>
      <c r="L79" s="1">
        <f t="shared" si="51"/>
        <v>94.528999999999996</v>
      </c>
      <c r="M79" s="1"/>
      <c r="N79" s="1"/>
      <c r="O79" s="1">
        <v>41.54439999999996</v>
      </c>
      <c r="P79" s="1"/>
      <c r="Q79" s="1">
        <f t="shared" si="52"/>
        <v>18.905799999999999</v>
      </c>
      <c r="R79" s="5">
        <f>10.5*Q79-P79-O79-N79-F79</f>
        <v>69.641500000000022</v>
      </c>
      <c r="S79" s="5">
        <f t="shared" ref="S79" si="65">R79</f>
        <v>69.641500000000022</v>
      </c>
      <c r="T79" s="5">
        <f t="shared" si="61"/>
        <v>69.641500000000022</v>
      </c>
      <c r="U79" s="5"/>
      <c r="V79" s="5">
        <v>70</v>
      </c>
      <c r="W79" s="1"/>
      <c r="X79" s="1">
        <f t="shared" si="62"/>
        <v>10.5</v>
      </c>
      <c r="Y79" s="1">
        <f t="shared" si="56"/>
        <v>6.8163949687397496</v>
      </c>
      <c r="Z79" s="1">
        <v>15.712400000000001</v>
      </c>
      <c r="AA79" s="1">
        <v>15.4994</v>
      </c>
      <c r="AB79" s="1">
        <v>13.7288</v>
      </c>
      <c r="AC79" s="1">
        <v>10.9064</v>
      </c>
      <c r="AD79" s="1">
        <v>12.2988</v>
      </c>
      <c r="AE79" s="1">
        <v>15.957800000000001</v>
      </c>
      <c r="AF79" s="1"/>
      <c r="AG79" s="1">
        <f t="shared" si="63"/>
        <v>70</v>
      </c>
      <c r="AH79" s="1">
        <f t="shared" si="6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118</v>
      </c>
      <c r="B80" s="1" t="s">
        <v>43</v>
      </c>
      <c r="C80" s="1"/>
      <c r="D80" s="1"/>
      <c r="E80" s="20">
        <f>E81</f>
        <v>112</v>
      </c>
      <c r="F80" s="20">
        <f>F81</f>
        <v>48</v>
      </c>
      <c r="G80" s="6">
        <v>0.45</v>
      </c>
      <c r="H80" s="1" t="e">
        <v>#N/A</v>
      </c>
      <c r="I80" s="1" t="s">
        <v>35</v>
      </c>
      <c r="J80" s="1"/>
      <c r="K80" s="1">
        <f t="shared" si="50"/>
        <v>112</v>
      </c>
      <c r="L80" s="1">
        <f t="shared" si="51"/>
        <v>112</v>
      </c>
      <c r="M80" s="1"/>
      <c r="N80" s="1"/>
      <c r="O80" s="1"/>
      <c r="P80" s="1"/>
      <c r="Q80" s="1">
        <f t="shared" si="52"/>
        <v>22.4</v>
      </c>
      <c r="R80" s="5">
        <f>8*Q80-P80-O80-N80-F80</f>
        <v>131.19999999999999</v>
      </c>
      <c r="S80" s="5">
        <v>60</v>
      </c>
      <c r="T80" s="5">
        <f t="shared" si="61"/>
        <v>60</v>
      </c>
      <c r="U80" s="5"/>
      <c r="V80" s="5">
        <v>60</v>
      </c>
      <c r="W80" s="1"/>
      <c r="X80" s="1">
        <f t="shared" si="62"/>
        <v>4.8214285714285721</v>
      </c>
      <c r="Y80" s="1">
        <f t="shared" si="56"/>
        <v>2.1428571428571428</v>
      </c>
      <c r="Z80" s="1">
        <v>0</v>
      </c>
      <c r="AA80" s="1">
        <v>4.8</v>
      </c>
      <c r="AB80" s="1">
        <v>18</v>
      </c>
      <c r="AC80" s="1">
        <v>17.600000000000001</v>
      </c>
      <c r="AD80" s="1">
        <v>8</v>
      </c>
      <c r="AE80" s="1">
        <v>4.2</v>
      </c>
      <c r="AF80" s="1" t="s">
        <v>119</v>
      </c>
      <c r="AG80" s="1">
        <f t="shared" si="63"/>
        <v>27</v>
      </c>
      <c r="AH80" s="1">
        <f t="shared" si="6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120</v>
      </c>
      <c r="B81" s="10" t="s">
        <v>43</v>
      </c>
      <c r="C81" s="10">
        <v>120</v>
      </c>
      <c r="D81" s="13">
        <v>40</v>
      </c>
      <c r="E81" s="20">
        <v>112</v>
      </c>
      <c r="F81" s="20">
        <v>48</v>
      </c>
      <c r="G81" s="11">
        <v>0</v>
      </c>
      <c r="H81" s="10" t="e">
        <v>#N/A</v>
      </c>
      <c r="I81" s="10" t="s">
        <v>44</v>
      </c>
      <c r="J81" s="10">
        <v>117</v>
      </c>
      <c r="K81" s="10">
        <f t="shared" si="50"/>
        <v>-5</v>
      </c>
      <c r="L81" s="10">
        <f t="shared" si="51"/>
        <v>112</v>
      </c>
      <c r="M81" s="10"/>
      <c r="N81" s="10"/>
      <c r="O81" s="10"/>
      <c r="P81" s="10"/>
      <c r="Q81" s="10">
        <f t="shared" si="52"/>
        <v>22.4</v>
      </c>
      <c r="R81" s="12"/>
      <c r="S81" s="12"/>
      <c r="T81" s="12"/>
      <c r="U81" s="12"/>
      <c r="V81" s="12"/>
      <c r="W81" s="10"/>
      <c r="X81" s="10">
        <f t="shared" si="59"/>
        <v>2.1428571428571428</v>
      </c>
      <c r="Y81" s="10">
        <f t="shared" si="56"/>
        <v>2.1428571428571428</v>
      </c>
      <c r="Z81" s="10">
        <v>3.6</v>
      </c>
      <c r="AA81" s="10">
        <v>4.8</v>
      </c>
      <c r="AB81" s="10">
        <v>18</v>
      </c>
      <c r="AC81" s="10">
        <v>17.600000000000001</v>
      </c>
      <c r="AD81" s="10">
        <v>8</v>
      </c>
      <c r="AE81" s="10">
        <v>4.2</v>
      </c>
      <c r="AF81" s="18" t="s">
        <v>156</v>
      </c>
      <c r="AG81" s="10">
        <f>ROUND(R81*G81,0)</f>
        <v>0</v>
      </c>
      <c r="AH81" s="10"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34</v>
      </c>
      <c r="C82" s="1">
        <v>175.892</v>
      </c>
      <c r="D82" s="1">
        <v>333.59699999999998</v>
      </c>
      <c r="E82" s="1">
        <v>261.40899999999999</v>
      </c>
      <c r="F82" s="1">
        <v>219.709</v>
      </c>
      <c r="G82" s="6">
        <v>1</v>
      </c>
      <c r="H82" s="1">
        <v>50</v>
      </c>
      <c r="I82" s="1" t="s">
        <v>35</v>
      </c>
      <c r="J82" s="1">
        <v>248.5</v>
      </c>
      <c r="K82" s="1">
        <f t="shared" si="50"/>
        <v>12.908999999999992</v>
      </c>
      <c r="L82" s="1">
        <f t="shared" si="51"/>
        <v>261.40899999999999</v>
      </c>
      <c r="M82" s="1"/>
      <c r="N82" s="1"/>
      <c r="O82" s="1">
        <v>120.5435999999999</v>
      </c>
      <c r="P82" s="1"/>
      <c r="Q82" s="1">
        <f t="shared" si="52"/>
        <v>52.281799999999997</v>
      </c>
      <c r="R82" s="5">
        <f>10.5*Q82-P82-O82-N82-F82</f>
        <v>208.70630000000006</v>
      </c>
      <c r="S82" s="5">
        <v>80</v>
      </c>
      <c r="T82" s="5">
        <f t="shared" ref="T82:T86" si="66">S82-U82</f>
        <v>80</v>
      </c>
      <c r="U82" s="5"/>
      <c r="V82" s="5">
        <v>80</v>
      </c>
      <c r="W82" s="1"/>
      <c r="X82" s="1">
        <f t="shared" ref="X82:X86" si="67">(F82+N82+O82+P82+S82)/Q82</f>
        <v>8.0382198011545114</v>
      </c>
      <c r="Y82" s="1">
        <f t="shared" si="56"/>
        <v>6.5080506026953922</v>
      </c>
      <c r="Z82" s="1">
        <v>44.318800000000003</v>
      </c>
      <c r="AA82" s="1">
        <v>44.518999999999998</v>
      </c>
      <c r="AB82" s="1">
        <v>41.837200000000003</v>
      </c>
      <c r="AC82" s="1">
        <v>38.837000000000003</v>
      </c>
      <c r="AD82" s="1">
        <v>38.1404</v>
      </c>
      <c r="AE82" s="1">
        <v>39.738</v>
      </c>
      <c r="AF82" s="1"/>
      <c r="AG82" s="1">
        <f t="shared" ref="AG82:AG86" si="68">ROUND(T82*G82,0)</f>
        <v>80</v>
      </c>
      <c r="AH82" s="1">
        <f t="shared" ref="AH82:AH86" si="69">ROUND(U82*G82,0)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34</v>
      </c>
      <c r="C83" s="1"/>
      <c r="D83" s="1">
        <v>21.946000000000002</v>
      </c>
      <c r="E83" s="1"/>
      <c r="F83" s="1">
        <v>21.946000000000002</v>
      </c>
      <c r="G83" s="6">
        <v>1</v>
      </c>
      <c r="H83" s="1">
        <v>50</v>
      </c>
      <c r="I83" s="1" t="s">
        <v>35</v>
      </c>
      <c r="J83" s="1">
        <v>11.7</v>
      </c>
      <c r="K83" s="1">
        <f t="shared" si="50"/>
        <v>-11.7</v>
      </c>
      <c r="L83" s="1">
        <f t="shared" si="51"/>
        <v>0</v>
      </c>
      <c r="M83" s="1"/>
      <c r="N83" s="1"/>
      <c r="O83" s="1">
        <v>46.544200000000018</v>
      </c>
      <c r="P83" s="1"/>
      <c r="Q83" s="1">
        <f t="shared" si="52"/>
        <v>0</v>
      </c>
      <c r="R83" s="5"/>
      <c r="S83" s="5">
        <f t="shared" ref="S83" si="70">R83</f>
        <v>0</v>
      </c>
      <c r="T83" s="5">
        <f t="shared" si="66"/>
        <v>0</v>
      </c>
      <c r="U83" s="5"/>
      <c r="V83" s="5"/>
      <c r="W83" s="1"/>
      <c r="X83" s="1" t="e">
        <f t="shared" si="67"/>
        <v>#DIV/0!</v>
      </c>
      <c r="Y83" s="1" t="e">
        <f t="shared" si="56"/>
        <v>#DIV/0!</v>
      </c>
      <c r="Z83" s="1">
        <v>7.1400000000000006</v>
      </c>
      <c r="AA83" s="1">
        <v>4.3377999999999997</v>
      </c>
      <c r="AB83" s="1">
        <v>0</v>
      </c>
      <c r="AC83" s="1">
        <v>4.6608000000000001</v>
      </c>
      <c r="AD83" s="1">
        <v>9.0366</v>
      </c>
      <c r="AE83" s="1">
        <v>5.4833999999999996</v>
      </c>
      <c r="AF83" s="1"/>
      <c r="AG83" s="1">
        <f t="shared" si="68"/>
        <v>0</v>
      </c>
      <c r="AH83" s="1">
        <f t="shared" si="6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43</v>
      </c>
      <c r="C84" s="1">
        <v>936</v>
      </c>
      <c r="D84" s="1">
        <v>570</v>
      </c>
      <c r="E84" s="1">
        <v>823</v>
      </c>
      <c r="F84" s="1">
        <v>609</v>
      </c>
      <c r="G84" s="6">
        <v>0.4</v>
      </c>
      <c r="H84" s="1">
        <v>40</v>
      </c>
      <c r="I84" s="1" t="s">
        <v>35</v>
      </c>
      <c r="J84" s="1">
        <v>818</v>
      </c>
      <c r="K84" s="1">
        <f t="shared" si="50"/>
        <v>5</v>
      </c>
      <c r="L84" s="1">
        <f t="shared" si="51"/>
        <v>823</v>
      </c>
      <c r="M84" s="1"/>
      <c r="N84" s="1"/>
      <c r="O84" s="1">
        <v>175.7999999999997</v>
      </c>
      <c r="P84" s="1">
        <v>200</v>
      </c>
      <c r="Q84" s="1">
        <f t="shared" si="52"/>
        <v>164.6</v>
      </c>
      <c r="R84" s="5">
        <f t="shared" ref="R84:R85" si="71">10.5*Q84-P84-O84-N84-F84</f>
        <v>743.50000000000023</v>
      </c>
      <c r="S84" s="5">
        <v>1000</v>
      </c>
      <c r="T84" s="5">
        <f t="shared" si="66"/>
        <v>500</v>
      </c>
      <c r="U84" s="5">
        <v>500</v>
      </c>
      <c r="V84" s="5">
        <v>1000</v>
      </c>
      <c r="W84" s="1"/>
      <c r="X84" s="1">
        <f t="shared" si="67"/>
        <v>12.058323207776427</v>
      </c>
      <c r="Y84" s="1">
        <f t="shared" si="56"/>
        <v>5.9829890643985406</v>
      </c>
      <c r="Z84" s="1">
        <v>144.6</v>
      </c>
      <c r="AA84" s="1">
        <v>129.80000000000001</v>
      </c>
      <c r="AB84" s="1">
        <v>141.4</v>
      </c>
      <c r="AC84" s="1">
        <v>136.80000000000001</v>
      </c>
      <c r="AD84" s="1">
        <v>137</v>
      </c>
      <c r="AE84" s="1">
        <v>139.4</v>
      </c>
      <c r="AF84" s="1"/>
      <c r="AG84" s="1">
        <f t="shared" si="68"/>
        <v>200</v>
      </c>
      <c r="AH84" s="1">
        <f t="shared" si="69"/>
        <v>200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43</v>
      </c>
      <c r="C85" s="1">
        <v>873</v>
      </c>
      <c r="D85" s="1">
        <v>294</v>
      </c>
      <c r="E85" s="1">
        <v>684</v>
      </c>
      <c r="F85" s="1">
        <v>414</v>
      </c>
      <c r="G85" s="6">
        <v>0.4</v>
      </c>
      <c r="H85" s="1">
        <v>40</v>
      </c>
      <c r="I85" s="1" t="s">
        <v>35</v>
      </c>
      <c r="J85" s="1">
        <v>698</v>
      </c>
      <c r="K85" s="1">
        <f t="shared" si="50"/>
        <v>-14</v>
      </c>
      <c r="L85" s="1">
        <f t="shared" si="51"/>
        <v>684</v>
      </c>
      <c r="M85" s="1"/>
      <c r="N85" s="1"/>
      <c r="O85" s="1">
        <v>222</v>
      </c>
      <c r="P85" s="1">
        <v>100</v>
      </c>
      <c r="Q85" s="1">
        <f t="shared" si="52"/>
        <v>136.80000000000001</v>
      </c>
      <c r="R85" s="5">
        <f t="shared" si="71"/>
        <v>700.40000000000009</v>
      </c>
      <c r="S85" s="5">
        <v>1000</v>
      </c>
      <c r="T85" s="5">
        <f t="shared" si="66"/>
        <v>500</v>
      </c>
      <c r="U85" s="5">
        <v>500</v>
      </c>
      <c r="V85" s="5">
        <v>1000</v>
      </c>
      <c r="W85" s="1"/>
      <c r="X85" s="1">
        <f t="shared" si="67"/>
        <v>12.690058479532162</v>
      </c>
      <c r="Y85" s="1">
        <f t="shared" si="56"/>
        <v>5.3801169590643267</v>
      </c>
      <c r="Z85" s="1">
        <v>113.4</v>
      </c>
      <c r="AA85" s="1">
        <v>99.4</v>
      </c>
      <c r="AB85" s="1">
        <v>117</v>
      </c>
      <c r="AC85" s="1">
        <v>118.2</v>
      </c>
      <c r="AD85" s="1">
        <v>106.6</v>
      </c>
      <c r="AE85" s="1">
        <v>106.6</v>
      </c>
      <c r="AF85" s="1"/>
      <c r="AG85" s="1">
        <f t="shared" si="68"/>
        <v>200</v>
      </c>
      <c r="AH85" s="1">
        <f t="shared" si="69"/>
        <v>200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125</v>
      </c>
      <c r="B86" s="1" t="s">
        <v>43</v>
      </c>
      <c r="C86" s="1"/>
      <c r="D86" s="1"/>
      <c r="E86" s="20">
        <f>E104</f>
        <v>7</v>
      </c>
      <c r="F86" s="1"/>
      <c r="G86" s="6">
        <v>0.45</v>
      </c>
      <c r="H86" s="1" t="e">
        <v>#N/A</v>
      </c>
      <c r="I86" s="1" t="s">
        <v>35</v>
      </c>
      <c r="J86" s="1"/>
      <c r="K86" s="1">
        <f t="shared" si="50"/>
        <v>7</v>
      </c>
      <c r="L86" s="1">
        <f t="shared" si="51"/>
        <v>7</v>
      </c>
      <c r="M86" s="1"/>
      <c r="N86" s="1"/>
      <c r="O86" s="1"/>
      <c r="P86" s="1"/>
      <c r="Q86" s="1">
        <f t="shared" si="52"/>
        <v>1.4</v>
      </c>
      <c r="R86" s="5">
        <v>10</v>
      </c>
      <c r="S86" s="5">
        <v>0</v>
      </c>
      <c r="T86" s="5">
        <f t="shared" si="66"/>
        <v>0</v>
      </c>
      <c r="U86" s="5"/>
      <c r="V86" s="5">
        <v>0</v>
      </c>
      <c r="W86" s="1" t="s">
        <v>51</v>
      </c>
      <c r="X86" s="1">
        <f t="shared" si="67"/>
        <v>0</v>
      </c>
      <c r="Y86" s="1">
        <f t="shared" si="56"/>
        <v>0</v>
      </c>
      <c r="Z86" s="1">
        <v>0</v>
      </c>
      <c r="AA86" s="1">
        <v>0.2</v>
      </c>
      <c r="AB86" s="1">
        <v>0.4</v>
      </c>
      <c r="AC86" s="1">
        <v>1</v>
      </c>
      <c r="AD86" s="1">
        <v>1.2</v>
      </c>
      <c r="AE86" s="1">
        <v>1</v>
      </c>
      <c r="AF86" s="19" t="s">
        <v>161</v>
      </c>
      <c r="AG86" s="1">
        <f t="shared" si="68"/>
        <v>0</v>
      </c>
      <c r="AH86" s="1">
        <f t="shared" si="6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126</v>
      </c>
      <c r="B87" s="10" t="s">
        <v>43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44</v>
      </c>
      <c r="J87" s="10">
        <v>684</v>
      </c>
      <c r="K87" s="10">
        <f t="shared" si="50"/>
        <v>0</v>
      </c>
      <c r="L87" s="10">
        <f t="shared" si="51"/>
        <v>0</v>
      </c>
      <c r="M87" s="10">
        <v>684</v>
      </c>
      <c r="N87" s="10"/>
      <c r="O87" s="10"/>
      <c r="P87" s="10"/>
      <c r="Q87" s="10">
        <f t="shared" si="52"/>
        <v>0</v>
      </c>
      <c r="R87" s="12"/>
      <c r="S87" s="12"/>
      <c r="T87" s="12"/>
      <c r="U87" s="12"/>
      <c r="V87" s="12"/>
      <c r="W87" s="10"/>
      <c r="X87" s="10" t="e">
        <f t="shared" si="59"/>
        <v>#DIV/0!</v>
      </c>
      <c r="Y87" s="10" t="e">
        <f t="shared" si="56"/>
        <v>#DIV/0!</v>
      </c>
      <c r="Z87" s="10">
        <v>39.6</v>
      </c>
      <c r="AA87" s="10">
        <v>0</v>
      </c>
      <c r="AB87" s="10">
        <v>0.2</v>
      </c>
      <c r="AC87" s="10">
        <v>0.2</v>
      </c>
      <c r="AD87" s="10">
        <v>0</v>
      </c>
      <c r="AE87" s="10">
        <v>0</v>
      </c>
      <c r="AF87" s="10"/>
      <c r="AG87" s="10">
        <f>ROUND(R87*G87,0)</f>
        <v>0</v>
      </c>
      <c r="AH87" s="10"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127</v>
      </c>
      <c r="B88" s="10" t="s">
        <v>43</v>
      </c>
      <c r="C88" s="10">
        <v>19</v>
      </c>
      <c r="D88" s="10">
        <v>672</v>
      </c>
      <c r="E88" s="10">
        <v>673</v>
      </c>
      <c r="F88" s="10"/>
      <c r="G88" s="11">
        <v>0</v>
      </c>
      <c r="H88" s="10" t="e">
        <v>#N/A</v>
      </c>
      <c r="I88" s="10" t="s">
        <v>44</v>
      </c>
      <c r="J88" s="10">
        <v>675</v>
      </c>
      <c r="K88" s="10">
        <f t="shared" si="50"/>
        <v>-2</v>
      </c>
      <c r="L88" s="10">
        <f t="shared" si="51"/>
        <v>1</v>
      </c>
      <c r="M88" s="10">
        <v>672</v>
      </c>
      <c r="N88" s="10"/>
      <c r="O88" s="10"/>
      <c r="P88" s="10"/>
      <c r="Q88" s="10">
        <f t="shared" si="52"/>
        <v>0.2</v>
      </c>
      <c r="R88" s="12"/>
      <c r="S88" s="12"/>
      <c r="T88" s="12"/>
      <c r="U88" s="12"/>
      <c r="V88" s="12"/>
      <c r="W88" s="10"/>
      <c r="X88" s="10">
        <f t="shared" si="59"/>
        <v>0</v>
      </c>
      <c r="Y88" s="10">
        <f t="shared" si="56"/>
        <v>0</v>
      </c>
      <c r="Z88" s="10">
        <v>21.2</v>
      </c>
      <c r="AA88" s="10">
        <v>0.4</v>
      </c>
      <c r="AB88" s="10">
        <v>0.2</v>
      </c>
      <c r="AC88" s="10">
        <v>1</v>
      </c>
      <c r="AD88" s="10">
        <v>0</v>
      </c>
      <c r="AE88" s="10">
        <v>-0.2</v>
      </c>
      <c r="AF88" s="10" t="s">
        <v>128</v>
      </c>
      <c r="AG88" s="10">
        <f>ROUND(R88*G88,0)</f>
        <v>0</v>
      </c>
      <c r="AH88" s="10"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129</v>
      </c>
      <c r="B89" s="10" t="s">
        <v>43</v>
      </c>
      <c r="C89" s="10"/>
      <c r="D89" s="10">
        <v>1424</v>
      </c>
      <c r="E89" s="10">
        <v>1381</v>
      </c>
      <c r="F89" s="10">
        <v>43</v>
      </c>
      <c r="G89" s="11">
        <v>0</v>
      </c>
      <c r="H89" s="10" t="e">
        <v>#N/A</v>
      </c>
      <c r="I89" s="10" t="s">
        <v>44</v>
      </c>
      <c r="J89" s="10">
        <v>1380</v>
      </c>
      <c r="K89" s="10">
        <f t="shared" si="50"/>
        <v>1</v>
      </c>
      <c r="L89" s="10">
        <f t="shared" si="51"/>
        <v>13</v>
      </c>
      <c r="M89" s="10">
        <v>1368</v>
      </c>
      <c r="N89" s="10"/>
      <c r="O89" s="10"/>
      <c r="P89" s="10"/>
      <c r="Q89" s="10">
        <f t="shared" si="52"/>
        <v>2.6</v>
      </c>
      <c r="R89" s="12"/>
      <c r="S89" s="12"/>
      <c r="T89" s="12"/>
      <c r="U89" s="12"/>
      <c r="V89" s="12"/>
      <c r="W89" s="10"/>
      <c r="X89" s="10">
        <f t="shared" si="59"/>
        <v>16.538461538461537</v>
      </c>
      <c r="Y89" s="10">
        <f t="shared" si="56"/>
        <v>16.538461538461537</v>
      </c>
      <c r="Z89" s="10">
        <v>14.4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/>
      <c r="AG89" s="10">
        <f>ROUND(R89*G89,0)</f>
        <v>0</v>
      </c>
      <c r="AH89" s="10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130</v>
      </c>
      <c r="B90" s="10" t="s">
        <v>43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44</v>
      </c>
      <c r="J90" s="10">
        <v>728</v>
      </c>
      <c r="K90" s="10">
        <f t="shared" si="50"/>
        <v>0</v>
      </c>
      <c r="L90" s="10">
        <f t="shared" si="51"/>
        <v>0</v>
      </c>
      <c r="M90" s="10">
        <v>728</v>
      </c>
      <c r="N90" s="10"/>
      <c r="O90" s="10"/>
      <c r="P90" s="10"/>
      <c r="Q90" s="10">
        <f t="shared" si="52"/>
        <v>0</v>
      </c>
      <c r="R90" s="12"/>
      <c r="S90" s="12"/>
      <c r="T90" s="12"/>
      <c r="U90" s="12"/>
      <c r="V90" s="12"/>
      <c r="W90" s="10"/>
      <c r="X90" s="10" t="e">
        <f t="shared" si="59"/>
        <v>#DIV/0!</v>
      </c>
      <c r="Y90" s="10" t="e">
        <f t="shared" si="56"/>
        <v>#DIV/0!</v>
      </c>
      <c r="Z90" s="10">
        <v>29.6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/>
      <c r="AG90" s="10">
        <f>ROUND(R90*G90,0)</f>
        <v>0</v>
      </c>
      <c r="AH90" s="10"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43</v>
      </c>
      <c r="C91" s="1">
        <v>163</v>
      </c>
      <c r="D91" s="1">
        <v>18</v>
      </c>
      <c r="E91" s="1">
        <v>119</v>
      </c>
      <c r="F91" s="1">
        <v>54</v>
      </c>
      <c r="G91" s="6">
        <v>0.4</v>
      </c>
      <c r="H91" s="1">
        <v>40</v>
      </c>
      <c r="I91" s="1" t="s">
        <v>35</v>
      </c>
      <c r="J91" s="1">
        <v>119</v>
      </c>
      <c r="K91" s="1">
        <f t="shared" si="50"/>
        <v>0</v>
      </c>
      <c r="L91" s="1">
        <f t="shared" si="51"/>
        <v>119</v>
      </c>
      <c r="M91" s="1"/>
      <c r="N91" s="1"/>
      <c r="O91" s="1">
        <v>74.199999999999989</v>
      </c>
      <c r="P91" s="1"/>
      <c r="Q91" s="1">
        <f t="shared" si="52"/>
        <v>23.8</v>
      </c>
      <c r="R91" s="5">
        <f>10.5*Q91-P91-O91-N91-F91</f>
        <v>121.70000000000002</v>
      </c>
      <c r="S91" s="5">
        <v>80</v>
      </c>
      <c r="T91" s="5">
        <f t="shared" ref="T91:T93" si="72">S91-U91</f>
        <v>80</v>
      </c>
      <c r="U91" s="5"/>
      <c r="V91" s="5">
        <v>80</v>
      </c>
      <c r="W91" s="1"/>
      <c r="X91" s="1">
        <f t="shared" ref="X91:X93" si="73">(F91+N91+O91+P91+S91)/Q91</f>
        <v>8.7478991596638647</v>
      </c>
      <c r="Y91" s="1">
        <f t="shared" si="56"/>
        <v>5.386554621848739</v>
      </c>
      <c r="Z91" s="1">
        <v>20</v>
      </c>
      <c r="AA91" s="1">
        <v>15.8</v>
      </c>
      <c r="AB91" s="1">
        <v>23.4</v>
      </c>
      <c r="AC91" s="1">
        <v>22.4</v>
      </c>
      <c r="AD91" s="1">
        <v>16.600000000000001</v>
      </c>
      <c r="AE91" s="1">
        <v>16.8</v>
      </c>
      <c r="AF91" s="1"/>
      <c r="AG91" s="1">
        <f t="shared" ref="AG91:AG93" si="74">ROUND(T91*G91,0)</f>
        <v>32</v>
      </c>
      <c r="AH91" s="1">
        <f t="shared" ref="AH91:AH93" si="75">ROUND(U91*G91,0)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34</v>
      </c>
      <c r="C92" s="1">
        <v>128.81200000000001</v>
      </c>
      <c r="D92" s="1">
        <v>215.95</v>
      </c>
      <c r="E92" s="1">
        <v>119.126</v>
      </c>
      <c r="F92" s="1">
        <v>190.054</v>
      </c>
      <c r="G92" s="6">
        <v>1</v>
      </c>
      <c r="H92" s="1">
        <v>40</v>
      </c>
      <c r="I92" s="1" t="s">
        <v>35</v>
      </c>
      <c r="J92" s="1">
        <v>159.58600000000001</v>
      </c>
      <c r="K92" s="1">
        <f t="shared" si="50"/>
        <v>-40.460000000000008</v>
      </c>
      <c r="L92" s="1">
        <f t="shared" si="51"/>
        <v>119.126</v>
      </c>
      <c r="M92" s="1"/>
      <c r="N92" s="1"/>
      <c r="O92" s="1">
        <v>190.97800000000001</v>
      </c>
      <c r="P92" s="1"/>
      <c r="Q92" s="1">
        <f t="shared" si="52"/>
        <v>23.825200000000002</v>
      </c>
      <c r="R92" s="5"/>
      <c r="S92" s="5">
        <f t="shared" ref="S92:S93" si="76">R92</f>
        <v>0</v>
      </c>
      <c r="T92" s="5">
        <f t="shared" si="72"/>
        <v>0</v>
      </c>
      <c r="U92" s="5"/>
      <c r="V92" s="5"/>
      <c r="W92" s="1"/>
      <c r="X92" s="1">
        <f t="shared" si="73"/>
        <v>15.992814331044441</v>
      </c>
      <c r="Y92" s="1">
        <f t="shared" si="56"/>
        <v>15.992814331044441</v>
      </c>
      <c r="Z92" s="1">
        <v>38.4</v>
      </c>
      <c r="AA92" s="1">
        <v>29.986799999999999</v>
      </c>
      <c r="AB92" s="1">
        <v>32.525799999999997</v>
      </c>
      <c r="AC92" s="1">
        <v>30.103400000000001</v>
      </c>
      <c r="AD92" s="1">
        <v>28.403199999999998</v>
      </c>
      <c r="AE92" s="1">
        <v>30.038599999999999</v>
      </c>
      <c r="AF92" s="1"/>
      <c r="AG92" s="1">
        <f t="shared" si="74"/>
        <v>0</v>
      </c>
      <c r="AH92" s="1">
        <f t="shared" si="7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34</v>
      </c>
      <c r="C93" s="1">
        <v>81.718000000000004</v>
      </c>
      <c r="D93" s="1">
        <v>161.11500000000001</v>
      </c>
      <c r="E93" s="1">
        <v>103.069</v>
      </c>
      <c r="F93" s="1">
        <v>108.467</v>
      </c>
      <c r="G93" s="6">
        <v>1</v>
      </c>
      <c r="H93" s="1">
        <v>40</v>
      </c>
      <c r="I93" s="1" t="s">
        <v>35</v>
      </c>
      <c r="J93" s="1">
        <v>124.49</v>
      </c>
      <c r="K93" s="1">
        <f t="shared" si="50"/>
        <v>-21.420999999999992</v>
      </c>
      <c r="L93" s="1">
        <f t="shared" si="51"/>
        <v>103.069</v>
      </c>
      <c r="M93" s="1"/>
      <c r="N93" s="1"/>
      <c r="O93" s="1">
        <v>141.80359999999999</v>
      </c>
      <c r="P93" s="1"/>
      <c r="Q93" s="1">
        <f t="shared" si="52"/>
        <v>20.613800000000001</v>
      </c>
      <c r="R93" s="5"/>
      <c r="S93" s="5">
        <f t="shared" si="76"/>
        <v>0</v>
      </c>
      <c r="T93" s="5">
        <f t="shared" si="72"/>
        <v>0</v>
      </c>
      <c r="U93" s="5"/>
      <c r="V93" s="5"/>
      <c r="W93" s="1"/>
      <c r="X93" s="1">
        <f t="shared" si="73"/>
        <v>12.14092501140013</v>
      </c>
      <c r="Y93" s="1">
        <f t="shared" si="56"/>
        <v>12.14092501140013</v>
      </c>
      <c r="Z93" s="1">
        <v>26.96</v>
      </c>
      <c r="AA93" s="1">
        <v>18.854399999999998</v>
      </c>
      <c r="AB93" s="1">
        <v>17.265799999999999</v>
      </c>
      <c r="AC93" s="1">
        <v>15.1958</v>
      </c>
      <c r="AD93" s="1">
        <v>12.6106</v>
      </c>
      <c r="AE93" s="1">
        <v>14.7332</v>
      </c>
      <c r="AF93" s="1"/>
      <c r="AG93" s="1">
        <f t="shared" si="74"/>
        <v>0</v>
      </c>
      <c r="AH93" s="1">
        <f t="shared" si="7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134</v>
      </c>
      <c r="B94" s="14" t="s">
        <v>43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50"/>
        <v>0</v>
      </c>
      <c r="L94" s="14">
        <f t="shared" si="51"/>
        <v>0</v>
      </c>
      <c r="M94" s="14"/>
      <c r="N94" s="14"/>
      <c r="O94" s="14"/>
      <c r="P94" s="14"/>
      <c r="Q94" s="14">
        <f t="shared" si="52"/>
        <v>0</v>
      </c>
      <c r="R94" s="16"/>
      <c r="S94" s="16"/>
      <c r="T94" s="16"/>
      <c r="U94" s="16"/>
      <c r="V94" s="16"/>
      <c r="W94" s="14"/>
      <c r="X94" s="14" t="e">
        <f t="shared" si="59"/>
        <v>#DIV/0!</v>
      </c>
      <c r="Y94" s="14" t="e">
        <f t="shared" si="56"/>
        <v>#DIV/0!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 t="s">
        <v>51</v>
      </c>
      <c r="AG94" s="14">
        <f>ROUND(R94*G94,0)</f>
        <v>0</v>
      </c>
      <c r="AH94" s="14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135</v>
      </c>
      <c r="B95" s="14" t="s">
        <v>43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50"/>
        <v>0</v>
      </c>
      <c r="L95" s="14">
        <f t="shared" si="51"/>
        <v>0</v>
      </c>
      <c r="M95" s="14"/>
      <c r="N95" s="14"/>
      <c r="O95" s="14"/>
      <c r="P95" s="14"/>
      <c r="Q95" s="14">
        <f t="shared" si="52"/>
        <v>0</v>
      </c>
      <c r="R95" s="16"/>
      <c r="S95" s="16"/>
      <c r="T95" s="16"/>
      <c r="U95" s="16"/>
      <c r="V95" s="16"/>
      <c r="W95" s="14"/>
      <c r="X95" s="14" t="e">
        <f t="shared" si="59"/>
        <v>#DIV/0!</v>
      </c>
      <c r="Y95" s="14" t="e">
        <f t="shared" si="56"/>
        <v>#DIV/0!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 t="s">
        <v>51</v>
      </c>
      <c r="AG95" s="14">
        <f>ROUND(R95*G95,0)</f>
        <v>0</v>
      </c>
      <c r="AH95" s="14"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1" t="s">
        <v>136</v>
      </c>
      <c r="B96" s="1" t="s">
        <v>43</v>
      </c>
      <c r="C96" s="1"/>
      <c r="D96" s="1"/>
      <c r="E96" s="20">
        <f>E102</f>
        <v>47</v>
      </c>
      <c r="F96" s="20">
        <f>F102</f>
        <v>38</v>
      </c>
      <c r="G96" s="6">
        <v>0.4</v>
      </c>
      <c r="H96" s="1" t="e">
        <v>#N/A</v>
      </c>
      <c r="I96" s="1" t="s">
        <v>35</v>
      </c>
      <c r="J96" s="1"/>
      <c r="K96" s="1">
        <f t="shared" si="50"/>
        <v>47</v>
      </c>
      <c r="L96" s="1">
        <f t="shared" si="51"/>
        <v>47</v>
      </c>
      <c r="M96" s="1"/>
      <c r="N96" s="1"/>
      <c r="O96" s="1"/>
      <c r="P96" s="1"/>
      <c r="Q96" s="1">
        <f t="shared" si="52"/>
        <v>9.4</v>
      </c>
      <c r="R96" s="5">
        <f>10*Q96-P96-O96-N96-F96</f>
        <v>56</v>
      </c>
      <c r="S96" s="5">
        <v>0</v>
      </c>
      <c r="T96" s="5">
        <f>S96-U96</f>
        <v>0</v>
      </c>
      <c r="U96" s="5"/>
      <c r="V96" s="5">
        <v>0</v>
      </c>
      <c r="W96" s="1" t="s">
        <v>51</v>
      </c>
      <c r="X96" s="1">
        <f>(F96+N96+O96+P96+S96)/Q96</f>
        <v>4.042553191489362</v>
      </c>
      <c r="Y96" s="1">
        <f t="shared" si="56"/>
        <v>4.042553191489362</v>
      </c>
      <c r="Z96" s="1">
        <v>0</v>
      </c>
      <c r="AA96" s="1">
        <v>5</v>
      </c>
      <c r="AB96" s="1">
        <v>4</v>
      </c>
      <c r="AC96" s="1">
        <v>6.8</v>
      </c>
      <c r="AD96" s="1">
        <v>7.8</v>
      </c>
      <c r="AE96" s="1">
        <v>4.8</v>
      </c>
      <c r="AF96" s="1" t="s">
        <v>162</v>
      </c>
      <c r="AG96" s="1">
        <f>ROUND(T96*G96,0)</f>
        <v>0</v>
      </c>
      <c r="AH96" s="1">
        <f t="shared" ref="AH96" si="77">ROUND(U96*G96,0)</f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137</v>
      </c>
      <c r="B97" s="14" t="s">
        <v>43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50"/>
        <v>0</v>
      </c>
      <c r="L97" s="14">
        <f t="shared" si="51"/>
        <v>0</v>
      </c>
      <c r="M97" s="14"/>
      <c r="N97" s="14"/>
      <c r="O97" s="14"/>
      <c r="P97" s="14"/>
      <c r="Q97" s="14">
        <f t="shared" si="52"/>
        <v>0</v>
      </c>
      <c r="R97" s="16"/>
      <c r="S97" s="16"/>
      <c r="T97" s="16"/>
      <c r="U97" s="16"/>
      <c r="V97" s="16"/>
      <c r="W97" s="14"/>
      <c r="X97" s="14" t="e">
        <f t="shared" si="59"/>
        <v>#DIV/0!</v>
      </c>
      <c r="Y97" s="14" t="e">
        <f t="shared" si="56"/>
        <v>#DIV/0!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 t="s">
        <v>51</v>
      </c>
      <c r="AG97" s="14">
        <f>ROUND(R97*G97,0)</f>
        <v>0</v>
      </c>
      <c r="AH97" s="14"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43</v>
      </c>
      <c r="C98" s="1">
        <v>16</v>
      </c>
      <c r="D98" s="1"/>
      <c r="E98" s="1">
        <v>15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50"/>
        <v>15</v>
      </c>
      <c r="L98" s="1">
        <f t="shared" si="51"/>
        <v>15</v>
      </c>
      <c r="M98" s="1"/>
      <c r="N98" s="1"/>
      <c r="O98" s="1"/>
      <c r="P98" s="1"/>
      <c r="Q98" s="1">
        <f t="shared" si="52"/>
        <v>3</v>
      </c>
      <c r="R98" s="5">
        <f>5*Q98-P98-O98-N98-F98</f>
        <v>15</v>
      </c>
      <c r="S98" s="5">
        <v>0</v>
      </c>
      <c r="T98" s="5">
        <f>S98-U98</f>
        <v>0</v>
      </c>
      <c r="U98" s="5"/>
      <c r="V98" s="5">
        <v>0</v>
      </c>
      <c r="W98" s="1" t="s">
        <v>51</v>
      </c>
      <c r="X98" s="1">
        <f>(F98+N98+O98+P98+S98)/Q98</f>
        <v>0</v>
      </c>
      <c r="Y98" s="1">
        <f t="shared" si="56"/>
        <v>0</v>
      </c>
      <c r="Z98" s="1">
        <v>0</v>
      </c>
      <c r="AA98" s="1">
        <v>0</v>
      </c>
      <c r="AB98" s="1">
        <v>0.4</v>
      </c>
      <c r="AC98" s="1">
        <v>0.8</v>
      </c>
      <c r="AD98" s="1">
        <v>0.6</v>
      </c>
      <c r="AE98" s="1">
        <v>0.6</v>
      </c>
      <c r="AF98" s="1" t="s">
        <v>160</v>
      </c>
      <c r="AG98" s="1">
        <f>ROUND(T98*G98,0)</f>
        <v>0</v>
      </c>
      <c r="AH98" s="1">
        <f t="shared" ref="AH98" si="78">ROUND(U98*G98,0)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139</v>
      </c>
      <c r="B99" s="14" t="s">
        <v>43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50"/>
        <v>0</v>
      </c>
      <c r="L99" s="14">
        <f t="shared" si="51"/>
        <v>0</v>
      </c>
      <c r="M99" s="14"/>
      <c r="N99" s="14"/>
      <c r="O99" s="14"/>
      <c r="P99" s="14"/>
      <c r="Q99" s="14">
        <f t="shared" si="52"/>
        <v>0</v>
      </c>
      <c r="R99" s="16"/>
      <c r="S99" s="16"/>
      <c r="T99" s="16"/>
      <c r="U99" s="16"/>
      <c r="V99" s="16"/>
      <c r="W99" s="14"/>
      <c r="X99" s="14" t="e">
        <f t="shared" si="59"/>
        <v>#DIV/0!</v>
      </c>
      <c r="Y99" s="14" t="e">
        <f t="shared" si="56"/>
        <v>#DIV/0!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 t="s">
        <v>51</v>
      </c>
      <c r="AG99" s="14">
        <f>ROUND(R99*G99,0)</f>
        <v>0</v>
      </c>
      <c r="AH99" s="14"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140</v>
      </c>
      <c r="B100" s="14" t="s">
        <v>43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50"/>
        <v>0</v>
      </c>
      <c r="L100" s="14">
        <f t="shared" si="51"/>
        <v>0</v>
      </c>
      <c r="M100" s="14"/>
      <c r="N100" s="14"/>
      <c r="O100" s="14"/>
      <c r="P100" s="14"/>
      <c r="Q100" s="14">
        <f t="shared" si="52"/>
        <v>0</v>
      </c>
      <c r="R100" s="16"/>
      <c r="S100" s="16"/>
      <c r="T100" s="16"/>
      <c r="U100" s="16"/>
      <c r="V100" s="16"/>
      <c r="W100" s="14"/>
      <c r="X100" s="14" t="e">
        <f t="shared" si="59"/>
        <v>#DIV/0!</v>
      </c>
      <c r="Y100" s="14" t="e">
        <f t="shared" si="56"/>
        <v>#DIV/0!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 t="s">
        <v>51</v>
      </c>
      <c r="AG100" s="14">
        <f>ROUND(R100*G100,0)</f>
        <v>0</v>
      </c>
      <c r="AH100" s="14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141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ref="K101:K113" si="79">E101-J101</f>
        <v>0</v>
      </c>
      <c r="L101" s="14">
        <f t="shared" si="51"/>
        <v>0</v>
      </c>
      <c r="M101" s="14"/>
      <c r="N101" s="14"/>
      <c r="O101" s="14"/>
      <c r="P101" s="14"/>
      <c r="Q101" s="14">
        <f t="shared" si="52"/>
        <v>0</v>
      </c>
      <c r="R101" s="16"/>
      <c r="S101" s="16"/>
      <c r="T101" s="16"/>
      <c r="U101" s="16"/>
      <c r="V101" s="16"/>
      <c r="W101" s="14"/>
      <c r="X101" s="14" t="e">
        <f t="shared" si="59"/>
        <v>#DIV/0!</v>
      </c>
      <c r="Y101" s="14" t="e">
        <f t="shared" si="56"/>
        <v>#DIV/0!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 t="s">
        <v>51</v>
      </c>
      <c r="AG101" s="14">
        <f>ROUND(R101*G101,0)</f>
        <v>0</v>
      </c>
      <c r="AH101" s="14"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142</v>
      </c>
      <c r="B102" s="10" t="s">
        <v>43</v>
      </c>
      <c r="C102" s="10">
        <v>60</v>
      </c>
      <c r="D102" s="13">
        <v>31</v>
      </c>
      <c r="E102" s="20">
        <v>47</v>
      </c>
      <c r="F102" s="20">
        <v>38</v>
      </c>
      <c r="G102" s="11">
        <v>0</v>
      </c>
      <c r="H102" s="10" t="e">
        <v>#N/A</v>
      </c>
      <c r="I102" s="10" t="s">
        <v>44</v>
      </c>
      <c r="J102" s="10">
        <v>47</v>
      </c>
      <c r="K102" s="10">
        <f t="shared" si="79"/>
        <v>0</v>
      </c>
      <c r="L102" s="10">
        <f t="shared" si="51"/>
        <v>47</v>
      </c>
      <c r="M102" s="10"/>
      <c r="N102" s="10"/>
      <c r="O102" s="10"/>
      <c r="P102" s="10"/>
      <c r="Q102" s="10">
        <f t="shared" si="52"/>
        <v>9.4</v>
      </c>
      <c r="R102" s="12"/>
      <c r="S102" s="12"/>
      <c r="T102" s="12"/>
      <c r="U102" s="12"/>
      <c r="V102" s="12"/>
      <c r="W102" s="10"/>
      <c r="X102" s="10">
        <f t="shared" si="59"/>
        <v>4.042553191489362</v>
      </c>
      <c r="Y102" s="10">
        <f t="shared" si="56"/>
        <v>4.042553191489362</v>
      </c>
      <c r="Z102" s="10">
        <v>8</v>
      </c>
      <c r="AA102" s="10">
        <v>5</v>
      </c>
      <c r="AB102" s="10">
        <v>4</v>
      </c>
      <c r="AC102" s="10">
        <v>6.8</v>
      </c>
      <c r="AD102" s="10">
        <v>7.8</v>
      </c>
      <c r="AE102" s="10">
        <v>4.8</v>
      </c>
      <c r="AF102" s="10" t="s">
        <v>143</v>
      </c>
      <c r="AG102" s="10">
        <f>ROUND(R102*G102,0)</f>
        <v>0</v>
      </c>
      <c r="AH102" s="10"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144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79"/>
        <v>0</v>
      </c>
      <c r="L103" s="14">
        <f t="shared" si="51"/>
        <v>0</v>
      </c>
      <c r="M103" s="14"/>
      <c r="N103" s="14"/>
      <c r="O103" s="14"/>
      <c r="P103" s="14"/>
      <c r="Q103" s="14">
        <f t="shared" si="52"/>
        <v>0</v>
      </c>
      <c r="R103" s="16"/>
      <c r="S103" s="16"/>
      <c r="T103" s="16"/>
      <c r="U103" s="16"/>
      <c r="V103" s="16"/>
      <c r="W103" s="14"/>
      <c r="X103" s="14" t="e">
        <f t="shared" si="59"/>
        <v>#DIV/0!</v>
      </c>
      <c r="Y103" s="14" t="e">
        <f t="shared" si="56"/>
        <v>#DIV/0!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 t="s">
        <v>51</v>
      </c>
      <c r="AG103" s="14">
        <f>ROUND(R103*G103,0)</f>
        <v>0</v>
      </c>
      <c r="AH103" s="14"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145</v>
      </c>
      <c r="B104" s="10" t="s">
        <v>43</v>
      </c>
      <c r="C104" s="10">
        <v>9</v>
      </c>
      <c r="D104" s="10"/>
      <c r="E104" s="20">
        <v>7</v>
      </c>
      <c r="F104" s="10"/>
      <c r="G104" s="11">
        <v>0</v>
      </c>
      <c r="H104" s="10" t="e">
        <v>#N/A</v>
      </c>
      <c r="I104" s="10" t="s">
        <v>44</v>
      </c>
      <c r="J104" s="10">
        <v>2</v>
      </c>
      <c r="K104" s="10">
        <f t="shared" si="79"/>
        <v>5</v>
      </c>
      <c r="L104" s="10">
        <f t="shared" si="51"/>
        <v>7</v>
      </c>
      <c r="M104" s="10"/>
      <c r="N104" s="10"/>
      <c r="O104" s="10"/>
      <c r="P104" s="10"/>
      <c r="Q104" s="10">
        <f t="shared" si="52"/>
        <v>1.4</v>
      </c>
      <c r="R104" s="12"/>
      <c r="S104" s="12"/>
      <c r="T104" s="12"/>
      <c r="U104" s="12"/>
      <c r="V104" s="12"/>
      <c r="W104" s="10"/>
      <c r="X104" s="10">
        <f t="shared" si="59"/>
        <v>0</v>
      </c>
      <c r="Y104" s="10">
        <f t="shared" si="56"/>
        <v>0</v>
      </c>
      <c r="Z104" s="10">
        <v>0.2</v>
      </c>
      <c r="AA104" s="10">
        <v>0.2</v>
      </c>
      <c r="AB104" s="10">
        <v>0.4</v>
      </c>
      <c r="AC104" s="10">
        <v>1</v>
      </c>
      <c r="AD104" s="10">
        <v>1.2</v>
      </c>
      <c r="AE104" s="10">
        <v>1</v>
      </c>
      <c r="AF104" s="17" t="s">
        <v>157</v>
      </c>
      <c r="AG104" s="10">
        <f>ROUND(R104*G104,0)</f>
        <v>0</v>
      </c>
      <c r="AH104" s="10"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146</v>
      </c>
      <c r="B105" s="14" t="s">
        <v>43</v>
      </c>
      <c r="C105" s="14">
        <v>1</v>
      </c>
      <c r="D105" s="14">
        <v>432</v>
      </c>
      <c r="E105" s="14">
        <v>431</v>
      </c>
      <c r="F105" s="14"/>
      <c r="G105" s="15">
        <v>0</v>
      </c>
      <c r="H105" s="14">
        <v>40</v>
      </c>
      <c r="I105" s="14" t="s">
        <v>35</v>
      </c>
      <c r="J105" s="14">
        <v>432</v>
      </c>
      <c r="K105" s="14">
        <f t="shared" si="79"/>
        <v>-1</v>
      </c>
      <c r="L105" s="14">
        <f t="shared" si="51"/>
        <v>-1</v>
      </c>
      <c r="M105" s="14">
        <v>432</v>
      </c>
      <c r="N105" s="14"/>
      <c r="O105" s="14"/>
      <c r="P105" s="14"/>
      <c r="Q105" s="14">
        <f t="shared" si="52"/>
        <v>-0.2</v>
      </c>
      <c r="R105" s="16"/>
      <c r="S105" s="16"/>
      <c r="T105" s="16"/>
      <c r="U105" s="16"/>
      <c r="V105" s="16"/>
      <c r="W105" s="14"/>
      <c r="X105" s="14">
        <f t="shared" si="59"/>
        <v>0</v>
      </c>
      <c r="Y105" s="14">
        <f t="shared" si="56"/>
        <v>0</v>
      </c>
      <c r="Z105" s="14">
        <v>43.6</v>
      </c>
      <c r="AA105" s="14">
        <v>0.4</v>
      </c>
      <c r="AB105" s="14">
        <v>0.8</v>
      </c>
      <c r="AC105" s="14">
        <v>0.8</v>
      </c>
      <c r="AD105" s="14">
        <v>1.4</v>
      </c>
      <c r="AE105" s="14">
        <v>1.4</v>
      </c>
      <c r="AF105" s="14" t="s">
        <v>51</v>
      </c>
      <c r="AG105" s="14">
        <f>ROUND(R105*G105,0)</f>
        <v>0</v>
      </c>
      <c r="AH105" s="14">
        <f>ROUND(S105*H105,0)</f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147</v>
      </c>
      <c r="B106" s="14" t="s">
        <v>43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79"/>
        <v>0</v>
      </c>
      <c r="L106" s="14">
        <f t="shared" si="51"/>
        <v>0</v>
      </c>
      <c r="M106" s="14">
        <v>420</v>
      </c>
      <c r="N106" s="14"/>
      <c r="O106" s="14"/>
      <c r="P106" s="14"/>
      <c r="Q106" s="14">
        <f t="shared" si="52"/>
        <v>0</v>
      </c>
      <c r="R106" s="16"/>
      <c r="S106" s="16"/>
      <c r="T106" s="16"/>
      <c r="U106" s="16"/>
      <c r="V106" s="16"/>
      <c r="W106" s="14"/>
      <c r="X106" s="14" t="e">
        <f t="shared" si="59"/>
        <v>#DIV/0!</v>
      </c>
      <c r="Y106" s="14" t="e">
        <f t="shared" si="56"/>
        <v>#DIV/0!</v>
      </c>
      <c r="Z106" s="14">
        <v>42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 t="s">
        <v>51</v>
      </c>
      <c r="AG106" s="14">
        <f>ROUND(R106*G106,0)</f>
        <v>0</v>
      </c>
      <c r="AH106" s="14">
        <f>ROUND(S106*H106,0)</f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43</v>
      </c>
      <c r="C107" s="1">
        <v>127</v>
      </c>
      <c r="D107" s="1"/>
      <c r="E107" s="1">
        <v>60</v>
      </c>
      <c r="F107" s="1">
        <v>59</v>
      </c>
      <c r="G107" s="6">
        <v>0.11</v>
      </c>
      <c r="H107" s="1" t="e">
        <v>#N/A</v>
      </c>
      <c r="I107" s="1" t="s">
        <v>37</v>
      </c>
      <c r="J107" s="1">
        <v>60</v>
      </c>
      <c r="K107" s="1">
        <f t="shared" si="79"/>
        <v>0</v>
      </c>
      <c r="L107" s="1">
        <f t="shared" si="51"/>
        <v>60</v>
      </c>
      <c r="M107" s="1"/>
      <c r="N107" s="1"/>
      <c r="O107" s="1"/>
      <c r="P107" s="1"/>
      <c r="Q107" s="1">
        <f t="shared" si="52"/>
        <v>12</v>
      </c>
      <c r="R107" s="5">
        <f t="shared" ref="R107:R109" si="80">10.5*Q107-P107-O107-N107-F107</f>
        <v>67</v>
      </c>
      <c r="S107" s="5">
        <f t="shared" ref="S107:S112" si="81">R107</f>
        <v>67</v>
      </c>
      <c r="T107" s="5">
        <f t="shared" ref="T107:T112" si="82">S107-U107</f>
        <v>67</v>
      </c>
      <c r="U107" s="5"/>
      <c r="V107" s="5">
        <v>67</v>
      </c>
      <c r="W107" s="1"/>
      <c r="X107" s="1">
        <f t="shared" ref="X107:X112" si="83">(F107+N107+O107+P107+S107)/Q107</f>
        <v>10.5</v>
      </c>
      <c r="Y107" s="1">
        <f t="shared" si="56"/>
        <v>4.916666666666667</v>
      </c>
      <c r="Z107" s="1">
        <v>8</v>
      </c>
      <c r="AA107" s="1">
        <v>5</v>
      </c>
      <c r="AB107" s="1">
        <v>6.2</v>
      </c>
      <c r="AC107" s="1">
        <v>13.4</v>
      </c>
      <c r="AD107" s="1">
        <v>11</v>
      </c>
      <c r="AE107" s="1">
        <v>5.4</v>
      </c>
      <c r="AF107" s="1"/>
      <c r="AG107" s="1">
        <f t="shared" ref="AG107:AG112" si="84">ROUND(T107*G107,0)</f>
        <v>7</v>
      </c>
      <c r="AH107" s="1">
        <f t="shared" ref="AH107:AH112" si="85">ROUND(U107*G107,0)</f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149</v>
      </c>
      <c r="B108" s="1" t="s">
        <v>34</v>
      </c>
      <c r="C108" s="1">
        <v>166.08</v>
      </c>
      <c r="D108" s="1"/>
      <c r="E108" s="1">
        <v>70.772000000000006</v>
      </c>
      <c r="F108" s="1">
        <v>87.72</v>
      </c>
      <c r="G108" s="6">
        <v>1</v>
      </c>
      <c r="H108" s="1">
        <v>50</v>
      </c>
      <c r="I108" s="1" t="s">
        <v>35</v>
      </c>
      <c r="J108" s="1">
        <v>66.650000000000006</v>
      </c>
      <c r="K108" s="1">
        <f t="shared" si="79"/>
        <v>4.1219999999999999</v>
      </c>
      <c r="L108" s="1">
        <f t="shared" si="51"/>
        <v>70.772000000000006</v>
      </c>
      <c r="M108" s="1"/>
      <c r="N108" s="1"/>
      <c r="O108" s="1">
        <v>58.625800000000041</v>
      </c>
      <c r="P108" s="1"/>
      <c r="Q108" s="1">
        <f t="shared" si="52"/>
        <v>14.154400000000001</v>
      </c>
      <c r="R108" s="5">
        <v>10</v>
      </c>
      <c r="S108" s="5">
        <v>0</v>
      </c>
      <c r="T108" s="5">
        <f t="shared" si="82"/>
        <v>0</v>
      </c>
      <c r="U108" s="5"/>
      <c r="V108" s="5">
        <v>0</v>
      </c>
      <c r="W108" s="1" t="s">
        <v>51</v>
      </c>
      <c r="X108" s="1">
        <f t="shared" si="83"/>
        <v>10.339244333917371</v>
      </c>
      <c r="Y108" s="1">
        <f t="shared" si="56"/>
        <v>10.339244333917371</v>
      </c>
      <c r="Z108" s="1">
        <v>15.4764</v>
      </c>
      <c r="AA108" s="1">
        <v>10.980399999999999</v>
      </c>
      <c r="AB108" s="1">
        <v>15.014799999999999</v>
      </c>
      <c r="AC108" s="1">
        <v>18.942799999999998</v>
      </c>
      <c r="AD108" s="1">
        <v>15.106199999999999</v>
      </c>
      <c r="AE108" s="1">
        <v>14.8126</v>
      </c>
      <c r="AF108" s="1" t="s">
        <v>160</v>
      </c>
      <c r="AG108" s="1">
        <f t="shared" si="84"/>
        <v>0</v>
      </c>
      <c r="AH108" s="1">
        <f t="shared" si="85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150</v>
      </c>
      <c r="B109" s="1" t="s">
        <v>34</v>
      </c>
      <c r="C109" s="1">
        <v>383.84300000000002</v>
      </c>
      <c r="D109" s="1"/>
      <c r="E109" s="1">
        <v>209.58699999999999</v>
      </c>
      <c r="F109" s="1">
        <v>150.88900000000001</v>
      </c>
      <c r="G109" s="6">
        <v>1</v>
      </c>
      <c r="H109" s="1" t="e">
        <v>#N/A</v>
      </c>
      <c r="I109" s="1" t="s">
        <v>35</v>
      </c>
      <c r="J109" s="1">
        <v>192.1</v>
      </c>
      <c r="K109" s="1">
        <f t="shared" si="79"/>
        <v>17.486999999999995</v>
      </c>
      <c r="L109" s="1">
        <f t="shared" si="51"/>
        <v>209.58699999999999</v>
      </c>
      <c r="M109" s="1"/>
      <c r="N109" s="1"/>
      <c r="O109" s="1">
        <v>170.06100000000001</v>
      </c>
      <c r="P109" s="1"/>
      <c r="Q109" s="1">
        <f t="shared" si="52"/>
        <v>41.917400000000001</v>
      </c>
      <c r="R109" s="5">
        <f t="shared" si="80"/>
        <v>119.18269999999995</v>
      </c>
      <c r="S109" s="5">
        <f t="shared" si="81"/>
        <v>119.18269999999995</v>
      </c>
      <c r="T109" s="5">
        <f t="shared" si="82"/>
        <v>119.18269999999995</v>
      </c>
      <c r="U109" s="5"/>
      <c r="V109" s="5">
        <v>119</v>
      </c>
      <c r="W109" s="1"/>
      <c r="X109" s="1">
        <f t="shared" si="83"/>
        <v>10.5</v>
      </c>
      <c r="Y109" s="1">
        <f t="shared" si="56"/>
        <v>7.6567248922881674</v>
      </c>
      <c r="Z109" s="1">
        <v>36.652000000000001</v>
      </c>
      <c r="AA109" s="1">
        <v>22.316400000000002</v>
      </c>
      <c r="AB109" s="1">
        <v>13.546799999999999</v>
      </c>
      <c r="AC109" s="1">
        <v>29.779599999999999</v>
      </c>
      <c r="AD109" s="1">
        <v>32.231000000000002</v>
      </c>
      <c r="AE109" s="1">
        <v>16.094200000000001</v>
      </c>
      <c r="AF109" s="1"/>
      <c r="AG109" s="1">
        <f t="shared" si="84"/>
        <v>119</v>
      </c>
      <c r="AH109" s="1">
        <f t="shared" si="85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151</v>
      </c>
      <c r="B110" s="1" t="s">
        <v>34</v>
      </c>
      <c r="C110" s="1">
        <v>138.82</v>
      </c>
      <c r="D110" s="1"/>
      <c r="E110" s="1">
        <v>117.42400000000001</v>
      </c>
      <c r="F110" s="1">
        <v>20.536000000000001</v>
      </c>
      <c r="G110" s="6">
        <v>1</v>
      </c>
      <c r="H110" s="1" t="e">
        <v>#N/A</v>
      </c>
      <c r="I110" s="1" t="s">
        <v>35</v>
      </c>
      <c r="J110" s="1">
        <v>110.5</v>
      </c>
      <c r="K110" s="1">
        <f t="shared" si="79"/>
        <v>6.9240000000000066</v>
      </c>
      <c r="L110" s="1">
        <f t="shared" si="51"/>
        <v>117.42400000000001</v>
      </c>
      <c r="M110" s="1"/>
      <c r="N110" s="1"/>
      <c r="O110" s="1"/>
      <c r="P110" s="1"/>
      <c r="Q110" s="1">
        <f t="shared" si="52"/>
        <v>23.4848</v>
      </c>
      <c r="R110" s="5">
        <f>7*Q110-P110-O110-N110-F110</f>
        <v>143.85759999999999</v>
      </c>
      <c r="S110" s="5">
        <f t="shared" si="81"/>
        <v>143.85759999999999</v>
      </c>
      <c r="T110" s="5">
        <f t="shared" si="82"/>
        <v>143.85759999999999</v>
      </c>
      <c r="U110" s="5"/>
      <c r="V110" s="5">
        <v>144</v>
      </c>
      <c r="W110" s="1"/>
      <c r="X110" s="1">
        <f t="shared" si="83"/>
        <v>7</v>
      </c>
      <c r="Y110" s="1">
        <f t="shared" si="56"/>
        <v>0.87443793432347738</v>
      </c>
      <c r="Z110" s="1">
        <v>26.05</v>
      </c>
      <c r="AA110" s="1">
        <v>28.363399999999999</v>
      </c>
      <c r="AB110" s="1">
        <v>11.267799999999999</v>
      </c>
      <c r="AC110" s="1">
        <v>17.441800000000001</v>
      </c>
      <c r="AD110" s="1">
        <v>39.828000000000003</v>
      </c>
      <c r="AE110" s="1">
        <v>17.0136</v>
      </c>
      <c r="AF110" s="1" t="s">
        <v>152</v>
      </c>
      <c r="AG110" s="1">
        <f>ROUND(T110*G110,0)</f>
        <v>144</v>
      </c>
      <c r="AH110" s="1">
        <f t="shared" si="85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153</v>
      </c>
      <c r="B111" s="1" t="s">
        <v>43</v>
      </c>
      <c r="C111" s="1">
        <v>114</v>
      </c>
      <c r="D111" s="1">
        <v>140</v>
      </c>
      <c r="E111" s="1">
        <v>91</v>
      </c>
      <c r="F111" s="1">
        <v>144</v>
      </c>
      <c r="G111" s="6">
        <v>0.4</v>
      </c>
      <c r="H111" s="1" t="e">
        <v>#N/A</v>
      </c>
      <c r="I111" s="1" t="s">
        <v>35</v>
      </c>
      <c r="J111" s="1">
        <v>96</v>
      </c>
      <c r="K111" s="1">
        <f t="shared" si="79"/>
        <v>-5</v>
      </c>
      <c r="L111" s="1">
        <f t="shared" si="51"/>
        <v>91</v>
      </c>
      <c r="M111" s="1"/>
      <c r="N111" s="1"/>
      <c r="O111" s="1">
        <v>122.4</v>
      </c>
      <c r="P111" s="1"/>
      <c r="Q111" s="1">
        <f t="shared" si="52"/>
        <v>18.2</v>
      </c>
      <c r="R111" s="5"/>
      <c r="S111" s="5">
        <f t="shared" si="81"/>
        <v>0</v>
      </c>
      <c r="T111" s="5">
        <f t="shared" si="82"/>
        <v>0</v>
      </c>
      <c r="U111" s="5"/>
      <c r="V111" s="5"/>
      <c r="W111" s="1"/>
      <c r="X111" s="1">
        <f t="shared" si="83"/>
        <v>14.637362637362637</v>
      </c>
      <c r="Y111" s="1">
        <f t="shared" si="56"/>
        <v>14.637362637362637</v>
      </c>
      <c r="Z111" s="1">
        <v>27.2</v>
      </c>
      <c r="AA111" s="1">
        <v>21</v>
      </c>
      <c r="AB111" s="1">
        <v>6.4</v>
      </c>
      <c r="AC111" s="1">
        <v>6</v>
      </c>
      <c r="AD111" s="1">
        <v>15.2</v>
      </c>
      <c r="AE111" s="1">
        <v>21.8</v>
      </c>
      <c r="AF111" s="1"/>
      <c r="AG111" s="1">
        <f t="shared" si="84"/>
        <v>0</v>
      </c>
      <c r="AH111" s="1">
        <f t="shared" si="85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154</v>
      </c>
      <c r="B112" s="1" t="s">
        <v>43</v>
      </c>
      <c r="C112" s="1">
        <v>50</v>
      </c>
      <c r="D112" s="1">
        <v>60</v>
      </c>
      <c r="E112" s="1">
        <v>49</v>
      </c>
      <c r="F112" s="1">
        <v>60</v>
      </c>
      <c r="G112" s="6">
        <v>0.4</v>
      </c>
      <c r="H112" s="1" t="e">
        <v>#N/A</v>
      </c>
      <c r="I112" s="1" t="s">
        <v>35</v>
      </c>
      <c r="J112" s="1">
        <v>56</v>
      </c>
      <c r="K112" s="1">
        <f t="shared" si="79"/>
        <v>-7</v>
      </c>
      <c r="L112" s="1">
        <f t="shared" si="51"/>
        <v>49</v>
      </c>
      <c r="M112" s="1"/>
      <c r="N112" s="1"/>
      <c r="O112" s="1">
        <v>74.800000000000011</v>
      </c>
      <c r="P112" s="1"/>
      <c r="Q112" s="1">
        <f t="shared" si="52"/>
        <v>9.8000000000000007</v>
      </c>
      <c r="R112" s="5"/>
      <c r="S112" s="5">
        <f t="shared" si="81"/>
        <v>0</v>
      </c>
      <c r="T112" s="5">
        <f t="shared" si="82"/>
        <v>0</v>
      </c>
      <c r="U112" s="5"/>
      <c r="V112" s="5"/>
      <c r="W112" s="1"/>
      <c r="X112" s="1">
        <f t="shared" si="83"/>
        <v>13.755102040816327</v>
      </c>
      <c r="Y112" s="1">
        <f t="shared" si="56"/>
        <v>13.755102040816327</v>
      </c>
      <c r="Z112" s="1">
        <v>14.4</v>
      </c>
      <c r="AA112" s="1">
        <v>10</v>
      </c>
      <c r="AB112" s="1">
        <v>0.2</v>
      </c>
      <c r="AC112" s="1">
        <v>0</v>
      </c>
      <c r="AD112" s="1">
        <v>5.6</v>
      </c>
      <c r="AE112" s="1">
        <v>6</v>
      </c>
      <c r="AF112" s="1"/>
      <c r="AG112" s="1">
        <f t="shared" si="84"/>
        <v>0</v>
      </c>
      <c r="AH112" s="1">
        <f t="shared" si="85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155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79"/>
        <v>0</v>
      </c>
      <c r="L113" s="14">
        <f t="shared" si="51"/>
        <v>0</v>
      </c>
      <c r="M113" s="14"/>
      <c r="N113" s="14"/>
      <c r="O113" s="14"/>
      <c r="P113" s="14"/>
      <c r="Q113" s="14">
        <f t="shared" si="52"/>
        <v>0</v>
      </c>
      <c r="R113" s="16"/>
      <c r="S113" s="16"/>
      <c r="T113" s="16"/>
      <c r="U113" s="16"/>
      <c r="V113" s="16"/>
      <c r="W113" s="14"/>
      <c r="X113" s="14" t="e">
        <f t="shared" si="59"/>
        <v>#DIV/0!</v>
      </c>
      <c r="Y113" s="14" t="e">
        <f t="shared" si="56"/>
        <v>#DIV/0!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 t="s">
        <v>67</v>
      </c>
      <c r="AG113" s="14">
        <f>ROUND(R113*G113,0)</f>
        <v>0</v>
      </c>
      <c r="AH113" s="14">
        <f>ROUND(S113*H113,0)</f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13" xr:uid="{026F48AF-A430-4EDD-9DC2-7C91D8FFF01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2024-05-01T07:10:26Z</dcterms:created>
  <dcterms:modified xsi:type="dcterms:W3CDTF">2024-05-02T08:23:39Z</dcterms:modified>
</cp:coreProperties>
</file>