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филиалы\"/>
    </mc:Choice>
  </mc:AlternateContent>
  <xr:revisionPtr revIDLastSave="0" documentId="13_ncr:1_{F08E8012-92E2-4EA1-A405-5CAEE9EF1B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1" i="1" l="1"/>
  <c r="AD92" i="1"/>
  <c r="F96" i="1"/>
  <c r="E96" i="1"/>
  <c r="L96" i="1" s="1"/>
  <c r="Q96" i="1" s="1"/>
  <c r="E86" i="1"/>
  <c r="L86" i="1" s="1"/>
  <c r="Q86" i="1" s="1"/>
  <c r="F80" i="1"/>
  <c r="E80" i="1"/>
  <c r="L80" i="1" s="1"/>
  <c r="Q80" i="1" s="1"/>
  <c r="AD11" i="1"/>
  <c r="AD12" i="1"/>
  <c r="AD15" i="1"/>
  <c r="AD16" i="1"/>
  <c r="AD17" i="1"/>
  <c r="AD18" i="1"/>
  <c r="AD20" i="1"/>
  <c r="AD22" i="1"/>
  <c r="AD23" i="1"/>
  <c r="AD24" i="1"/>
  <c r="AD25" i="1"/>
  <c r="AD26" i="1"/>
  <c r="AD29" i="1"/>
  <c r="AD31" i="1"/>
  <c r="AD33" i="1"/>
  <c r="AD41" i="1"/>
  <c r="AD42" i="1"/>
  <c r="AD44" i="1"/>
  <c r="AD46" i="1"/>
  <c r="AD48" i="1"/>
  <c r="AD49" i="1"/>
  <c r="AD50" i="1"/>
  <c r="AD53" i="1"/>
  <c r="AD55" i="1"/>
  <c r="AD58" i="1"/>
  <c r="AD60" i="1"/>
  <c r="AD65" i="1"/>
  <c r="AD66" i="1"/>
  <c r="AD67" i="1"/>
  <c r="AD69" i="1"/>
  <c r="AD70" i="1"/>
  <c r="AD72" i="1"/>
  <c r="AD73" i="1"/>
  <c r="AD74" i="1"/>
  <c r="AD75" i="1"/>
  <c r="AD76" i="1"/>
  <c r="AD77" i="1"/>
  <c r="AD81" i="1"/>
  <c r="AD87" i="1"/>
  <c r="AD88" i="1"/>
  <c r="AD89" i="1"/>
  <c r="AD90" i="1"/>
  <c r="AD94" i="1"/>
  <c r="AD95" i="1"/>
  <c r="AD97" i="1"/>
  <c r="AD99" i="1"/>
  <c r="AD100" i="1"/>
  <c r="AD101" i="1"/>
  <c r="AD102" i="1"/>
  <c r="AD103" i="1"/>
  <c r="AD104" i="1"/>
  <c r="AD105" i="1"/>
  <c r="AD106" i="1"/>
  <c r="AD113" i="1"/>
  <c r="L7" i="1"/>
  <c r="Q7" i="1" s="1"/>
  <c r="R7" i="1" s="1"/>
  <c r="L8" i="1"/>
  <c r="Q8" i="1" s="1"/>
  <c r="R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R14" i="1" s="1"/>
  <c r="L15" i="1"/>
  <c r="Q15" i="1" s="1"/>
  <c r="L16" i="1"/>
  <c r="Q16" i="1" s="1"/>
  <c r="U16" i="1" s="1"/>
  <c r="L17" i="1"/>
  <c r="Q17" i="1" s="1"/>
  <c r="L18" i="1"/>
  <c r="Q18" i="1" s="1"/>
  <c r="U18" i="1" s="1"/>
  <c r="L19" i="1"/>
  <c r="Q19" i="1" s="1"/>
  <c r="L20" i="1"/>
  <c r="Q20" i="1" s="1"/>
  <c r="U20" i="1" s="1"/>
  <c r="L21" i="1"/>
  <c r="Q21" i="1" s="1"/>
  <c r="L22" i="1"/>
  <c r="Q22" i="1" s="1"/>
  <c r="U22" i="1" s="1"/>
  <c r="L23" i="1"/>
  <c r="Q23" i="1" s="1"/>
  <c r="L24" i="1"/>
  <c r="Q24" i="1" s="1"/>
  <c r="U24" i="1" s="1"/>
  <c r="L25" i="1"/>
  <c r="Q25" i="1" s="1"/>
  <c r="L26" i="1"/>
  <c r="Q26" i="1" s="1"/>
  <c r="U26" i="1" s="1"/>
  <c r="L27" i="1"/>
  <c r="Q27" i="1" s="1"/>
  <c r="L28" i="1"/>
  <c r="Q28" i="1" s="1"/>
  <c r="R28" i="1" s="1"/>
  <c r="L29" i="1"/>
  <c r="Q29" i="1" s="1"/>
  <c r="L30" i="1"/>
  <c r="Q30" i="1" s="1"/>
  <c r="R30" i="1" s="1"/>
  <c r="L31" i="1"/>
  <c r="Q31" i="1" s="1"/>
  <c r="L32" i="1"/>
  <c r="Q32" i="1" s="1"/>
  <c r="R32" i="1" s="1"/>
  <c r="L33" i="1"/>
  <c r="Q33" i="1" s="1"/>
  <c r="L34" i="1"/>
  <c r="Q34" i="1" s="1"/>
  <c r="R34" i="1" s="1"/>
  <c r="L35" i="1"/>
  <c r="Q35" i="1" s="1"/>
  <c r="L36" i="1"/>
  <c r="Q36" i="1" s="1"/>
  <c r="R36" i="1" s="1"/>
  <c r="L37" i="1"/>
  <c r="Q37" i="1" s="1"/>
  <c r="L38" i="1"/>
  <c r="Q38" i="1" s="1"/>
  <c r="R38" i="1" s="1"/>
  <c r="L39" i="1"/>
  <c r="Q39" i="1" s="1"/>
  <c r="L40" i="1"/>
  <c r="Q40" i="1" s="1"/>
  <c r="R40" i="1" s="1"/>
  <c r="L41" i="1"/>
  <c r="Q41" i="1" s="1"/>
  <c r="L42" i="1"/>
  <c r="Q42" i="1" s="1"/>
  <c r="U42" i="1" s="1"/>
  <c r="L43" i="1"/>
  <c r="Q43" i="1" s="1"/>
  <c r="R43" i="1" s="1"/>
  <c r="L44" i="1"/>
  <c r="Q44" i="1" s="1"/>
  <c r="U44" i="1" s="1"/>
  <c r="L45" i="1"/>
  <c r="Q45" i="1" s="1"/>
  <c r="R45" i="1" s="1"/>
  <c r="L46" i="1"/>
  <c r="Q46" i="1" s="1"/>
  <c r="U46" i="1" s="1"/>
  <c r="L47" i="1"/>
  <c r="Q47" i="1" s="1"/>
  <c r="L48" i="1"/>
  <c r="Q48" i="1" s="1"/>
  <c r="U48" i="1" s="1"/>
  <c r="L49" i="1"/>
  <c r="Q49" i="1" s="1"/>
  <c r="U49" i="1" s="1"/>
  <c r="L50" i="1"/>
  <c r="Q50" i="1" s="1"/>
  <c r="U50" i="1" s="1"/>
  <c r="L51" i="1"/>
  <c r="Q51" i="1" s="1"/>
  <c r="L52" i="1"/>
  <c r="Q52" i="1" s="1"/>
  <c r="L53" i="1"/>
  <c r="Q53" i="1" s="1"/>
  <c r="U53" i="1" s="1"/>
  <c r="L54" i="1"/>
  <c r="Q54" i="1" s="1"/>
  <c r="R54" i="1" s="1"/>
  <c r="L55" i="1"/>
  <c r="Q55" i="1" s="1"/>
  <c r="U55" i="1" s="1"/>
  <c r="L56" i="1"/>
  <c r="Q56" i="1" s="1"/>
  <c r="R56" i="1" s="1"/>
  <c r="L57" i="1"/>
  <c r="Q57" i="1" s="1"/>
  <c r="L58" i="1"/>
  <c r="Q58" i="1" s="1"/>
  <c r="L59" i="1"/>
  <c r="Q59" i="1" s="1"/>
  <c r="R59" i="1" s="1"/>
  <c r="L60" i="1"/>
  <c r="Q60" i="1" s="1"/>
  <c r="L61" i="1"/>
  <c r="Q61" i="1" s="1"/>
  <c r="L62" i="1"/>
  <c r="Q62" i="1" s="1"/>
  <c r="R62" i="1" s="1"/>
  <c r="L63" i="1"/>
  <c r="Q63" i="1" s="1"/>
  <c r="R63" i="1" s="1"/>
  <c r="L64" i="1"/>
  <c r="Q64" i="1" s="1"/>
  <c r="R64" i="1" s="1"/>
  <c r="L65" i="1"/>
  <c r="Q65" i="1" s="1"/>
  <c r="U65" i="1" s="1"/>
  <c r="L66" i="1"/>
  <c r="Q66" i="1" s="1"/>
  <c r="U66" i="1" s="1"/>
  <c r="L67" i="1"/>
  <c r="Q67" i="1" s="1"/>
  <c r="U67" i="1" s="1"/>
  <c r="L68" i="1"/>
  <c r="Q68" i="1" s="1"/>
  <c r="R68" i="1" s="1"/>
  <c r="L69" i="1"/>
  <c r="Q69" i="1" s="1"/>
  <c r="U69" i="1" s="1"/>
  <c r="L70" i="1"/>
  <c r="Q70" i="1" s="1"/>
  <c r="L71" i="1"/>
  <c r="Q71" i="1" s="1"/>
  <c r="L72" i="1"/>
  <c r="Q72" i="1" s="1"/>
  <c r="U72" i="1" s="1"/>
  <c r="L73" i="1"/>
  <c r="Q73" i="1" s="1"/>
  <c r="U73" i="1" s="1"/>
  <c r="L74" i="1"/>
  <c r="Q74" i="1" s="1"/>
  <c r="U74" i="1" s="1"/>
  <c r="L75" i="1"/>
  <c r="Q75" i="1" s="1"/>
  <c r="U75" i="1" s="1"/>
  <c r="L76" i="1"/>
  <c r="Q76" i="1" s="1"/>
  <c r="L77" i="1"/>
  <c r="Q77" i="1" s="1"/>
  <c r="U77" i="1" s="1"/>
  <c r="L78" i="1"/>
  <c r="Q78" i="1" s="1"/>
  <c r="R78" i="1" s="1"/>
  <c r="L79" i="1"/>
  <c r="Q79" i="1" s="1"/>
  <c r="R79" i="1" s="1"/>
  <c r="L81" i="1"/>
  <c r="Q81" i="1" s="1"/>
  <c r="U81" i="1" s="1"/>
  <c r="L82" i="1"/>
  <c r="Q82" i="1" s="1"/>
  <c r="L83" i="1"/>
  <c r="Q83" i="1" s="1"/>
  <c r="L84" i="1"/>
  <c r="Q84" i="1" s="1"/>
  <c r="L85" i="1"/>
  <c r="Q85" i="1" s="1"/>
  <c r="R85" i="1" s="1"/>
  <c r="L87" i="1"/>
  <c r="Q87" i="1" s="1"/>
  <c r="U87" i="1" s="1"/>
  <c r="L88" i="1"/>
  <c r="Q88" i="1" s="1"/>
  <c r="U88" i="1" s="1"/>
  <c r="L89" i="1"/>
  <c r="Q89" i="1" s="1"/>
  <c r="U89" i="1" s="1"/>
  <c r="L90" i="1"/>
  <c r="Q90" i="1" s="1"/>
  <c r="U90" i="1" s="1"/>
  <c r="L91" i="1"/>
  <c r="Q91" i="1" s="1"/>
  <c r="R91" i="1" s="1"/>
  <c r="L92" i="1"/>
  <c r="Q92" i="1" s="1"/>
  <c r="L93" i="1"/>
  <c r="Q93" i="1" s="1"/>
  <c r="L94" i="1"/>
  <c r="Q94" i="1" s="1"/>
  <c r="U94" i="1" s="1"/>
  <c r="L95" i="1"/>
  <c r="Q95" i="1" s="1"/>
  <c r="U95" i="1" s="1"/>
  <c r="L97" i="1"/>
  <c r="Q97" i="1" s="1"/>
  <c r="U97" i="1" s="1"/>
  <c r="L98" i="1"/>
  <c r="Q98" i="1" s="1"/>
  <c r="R98" i="1" s="1"/>
  <c r="L99" i="1"/>
  <c r="Q99" i="1" s="1"/>
  <c r="U99" i="1" s="1"/>
  <c r="L100" i="1"/>
  <c r="Q100" i="1" s="1"/>
  <c r="U100" i="1" s="1"/>
  <c r="L101" i="1"/>
  <c r="Q101" i="1" s="1"/>
  <c r="U101" i="1" s="1"/>
  <c r="L102" i="1"/>
  <c r="Q102" i="1" s="1"/>
  <c r="U102" i="1" s="1"/>
  <c r="L103" i="1"/>
  <c r="Q103" i="1" s="1"/>
  <c r="U103" i="1" s="1"/>
  <c r="L104" i="1"/>
  <c r="Q104" i="1" s="1"/>
  <c r="U104" i="1" s="1"/>
  <c r="L105" i="1"/>
  <c r="Q105" i="1" s="1"/>
  <c r="U105" i="1" s="1"/>
  <c r="L106" i="1"/>
  <c r="Q106" i="1" s="1"/>
  <c r="U106" i="1" s="1"/>
  <c r="L107" i="1"/>
  <c r="Q107" i="1" s="1"/>
  <c r="L108" i="1"/>
  <c r="Q108" i="1" s="1"/>
  <c r="L109" i="1"/>
  <c r="Q109" i="1" s="1"/>
  <c r="L110" i="1"/>
  <c r="Q110" i="1" s="1"/>
  <c r="R110" i="1" s="1"/>
  <c r="L111" i="1"/>
  <c r="Q111" i="1" s="1"/>
  <c r="L112" i="1"/>
  <c r="Q112" i="1" s="1"/>
  <c r="L113" i="1"/>
  <c r="Q113" i="1" s="1"/>
  <c r="U113" i="1" s="1"/>
  <c r="L6" i="1"/>
  <c r="Q6" i="1" s="1"/>
  <c r="R6" i="1" s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R96" i="1" l="1"/>
  <c r="U96" i="1" s="1"/>
  <c r="R13" i="1"/>
  <c r="AD13" i="1" s="1"/>
  <c r="R21" i="1"/>
  <c r="AD21" i="1" s="1"/>
  <c r="R35" i="1"/>
  <c r="AD35" i="1" s="1"/>
  <c r="R37" i="1"/>
  <c r="U37" i="1" s="1"/>
  <c r="R39" i="1"/>
  <c r="AD39" i="1" s="1"/>
  <c r="R84" i="1"/>
  <c r="AD84" i="1" s="1"/>
  <c r="AD7" i="1"/>
  <c r="R9" i="1"/>
  <c r="AD9" i="1" s="1"/>
  <c r="AD19" i="1"/>
  <c r="R27" i="1"/>
  <c r="AD27" i="1" s="1"/>
  <c r="AD43" i="1"/>
  <c r="R82" i="1"/>
  <c r="AD82" i="1" s="1"/>
  <c r="R107" i="1"/>
  <c r="AD107" i="1" s="1"/>
  <c r="R109" i="1"/>
  <c r="AD109" i="1" s="1"/>
  <c r="AD64" i="1"/>
  <c r="AD62" i="1"/>
  <c r="AD56" i="1"/>
  <c r="AD32" i="1"/>
  <c r="AD28" i="1"/>
  <c r="R80" i="1"/>
  <c r="U80" i="1" s="1"/>
  <c r="R52" i="1"/>
  <c r="AD52" i="1" s="1"/>
  <c r="AD14" i="1"/>
  <c r="AD86" i="1"/>
  <c r="AD80" i="1"/>
  <c r="V6" i="1"/>
  <c r="AD6" i="1"/>
  <c r="AD112" i="1"/>
  <c r="AD110" i="1"/>
  <c r="AD108" i="1"/>
  <c r="AD98" i="1"/>
  <c r="AD93" i="1"/>
  <c r="AD91" i="1"/>
  <c r="AD79" i="1"/>
  <c r="AD71" i="1"/>
  <c r="AD63" i="1"/>
  <c r="AD61" i="1"/>
  <c r="AD59" i="1"/>
  <c r="AD57" i="1"/>
  <c r="AD51" i="1"/>
  <c r="AD47" i="1"/>
  <c r="AD45" i="1"/>
  <c r="AD85" i="1"/>
  <c r="AD83" i="1"/>
  <c r="K80" i="1"/>
  <c r="K86" i="1"/>
  <c r="F5" i="1"/>
  <c r="AD8" i="1"/>
  <c r="AD10" i="1"/>
  <c r="AD30" i="1"/>
  <c r="AD34" i="1"/>
  <c r="AD36" i="1"/>
  <c r="AD38" i="1"/>
  <c r="AD40" i="1"/>
  <c r="AD54" i="1"/>
  <c r="AD68" i="1"/>
  <c r="AD78" i="1"/>
  <c r="U111" i="1"/>
  <c r="U92" i="1"/>
  <c r="U76" i="1"/>
  <c r="U70" i="1"/>
  <c r="U64" i="1"/>
  <c r="U62" i="1"/>
  <c r="U60" i="1"/>
  <c r="U58" i="1"/>
  <c r="U56" i="1"/>
  <c r="U32" i="1"/>
  <c r="U28" i="1"/>
  <c r="U14" i="1"/>
  <c r="U12" i="1"/>
  <c r="K96" i="1"/>
  <c r="E5" i="1"/>
  <c r="V105" i="1"/>
  <c r="V113" i="1"/>
  <c r="V97" i="1"/>
  <c r="V109" i="1"/>
  <c r="V101" i="1"/>
  <c r="V93" i="1"/>
  <c r="V111" i="1"/>
  <c r="V107" i="1"/>
  <c r="V103" i="1"/>
  <c r="V99" i="1"/>
  <c r="V95" i="1"/>
  <c r="V91" i="1"/>
  <c r="V43" i="1"/>
  <c r="U41" i="1"/>
  <c r="V41" i="1"/>
  <c r="V39" i="1"/>
  <c r="V37" i="1"/>
  <c r="V35" i="1"/>
  <c r="U33" i="1"/>
  <c r="V33" i="1"/>
  <c r="U31" i="1"/>
  <c r="V31" i="1"/>
  <c r="U29" i="1"/>
  <c r="V29" i="1"/>
  <c r="V27" i="1"/>
  <c r="U25" i="1"/>
  <c r="V25" i="1"/>
  <c r="U23" i="1"/>
  <c r="V23" i="1"/>
  <c r="V21" i="1"/>
  <c r="V19" i="1"/>
  <c r="U17" i="1"/>
  <c r="V17" i="1"/>
  <c r="U15" i="1"/>
  <c r="V15" i="1"/>
  <c r="V13" i="1"/>
  <c r="U11" i="1"/>
  <c r="V11" i="1"/>
  <c r="V9" i="1"/>
  <c r="V7" i="1"/>
  <c r="V112" i="1"/>
  <c r="V110" i="1"/>
  <c r="V108" i="1"/>
  <c r="V106" i="1"/>
  <c r="V104" i="1"/>
  <c r="V102" i="1"/>
  <c r="V100" i="1"/>
  <c r="V98" i="1"/>
  <c r="V96" i="1"/>
  <c r="V94" i="1"/>
  <c r="V92" i="1"/>
  <c r="V90" i="1"/>
  <c r="V86" i="1"/>
  <c r="V82" i="1"/>
  <c r="V78" i="1"/>
  <c r="V74" i="1"/>
  <c r="V70" i="1"/>
  <c r="V66" i="1"/>
  <c r="V62" i="1"/>
  <c r="V58" i="1"/>
  <c r="V54" i="1"/>
  <c r="V51" i="1"/>
  <c r="V47" i="1"/>
  <c r="V88" i="1"/>
  <c r="V84" i="1"/>
  <c r="V80" i="1"/>
  <c r="V76" i="1"/>
  <c r="V72" i="1"/>
  <c r="V68" i="1"/>
  <c r="V64" i="1"/>
  <c r="V60" i="1"/>
  <c r="V56" i="1"/>
  <c r="V53" i="1"/>
  <c r="V49" i="1"/>
  <c r="V45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L5" i="1"/>
  <c r="Q5" i="1"/>
  <c r="U82" i="1" l="1"/>
  <c r="U13" i="1"/>
  <c r="U35" i="1"/>
  <c r="U9" i="1"/>
  <c r="U27" i="1"/>
  <c r="U84" i="1"/>
  <c r="U109" i="1"/>
  <c r="AD96" i="1"/>
  <c r="U39" i="1"/>
  <c r="AD37" i="1"/>
  <c r="AD5" i="1" s="1"/>
  <c r="U7" i="1"/>
  <c r="U19" i="1"/>
  <c r="U21" i="1"/>
  <c r="U43" i="1"/>
  <c r="U52" i="1"/>
  <c r="U107" i="1"/>
  <c r="U6" i="1"/>
  <c r="U86" i="1"/>
  <c r="K5" i="1"/>
  <c r="U8" i="1"/>
  <c r="U30" i="1"/>
  <c r="U36" i="1"/>
  <c r="U40" i="1"/>
  <c r="U68" i="1"/>
  <c r="R5" i="1"/>
  <c r="U10" i="1"/>
  <c r="U34" i="1"/>
  <c r="U38" i="1"/>
  <c r="U54" i="1"/>
  <c r="U78" i="1"/>
  <c r="U83" i="1"/>
  <c r="U85" i="1"/>
  <c r="U45" i="1"/>
  <c r="U47" i="1"/>
  <c r="U51" i="1"/>
  <c r="U57" i="1"/>
  <c r="U59" i="1"/>
  <c r="U61" i="1"/>
  <c r="U63" i="1"/>
  <c r="U71" i="1"/>
  <c r="U79" i="1"/>
  <c r="U91" i="1"/>
  <c r="U93" i="1"/>
  <c r="U98" i="1"/>
  <c r="U108" i="1"/>
  <c r="U110" i="1"/>
  <c r="U112" i="1"/>
</calcChain>
</file>

<file path=xl/sharedStrings.xml><?xml version="1.0" encoding="utf-8"?>
<sst xmlns="http://schemas.openxmlformats.org/spreadsheetml/2006/main" count="404" uniqueCount="160">
  <si>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</si>
  <si>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</si>
  <si>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</si>
  <si>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</si>
  <si>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</si>
  <si>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</si>
  <si>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</si>
  <si>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</si>
  <si>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</si>
  <si>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</si>
  <si>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</si>
  <si>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</si>
  <si>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</si>
  <si>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</si>
  <si>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</si>
  <si>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</si>
  <si>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</si>
  <si>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</si>
  <si>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</si>
  <si>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</si>
  <si>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</si>
  <si>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</si>
  <si>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</si>
  <si>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</si>
  <si>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29,04,</t>
  </si>
  <si>
    <t>30,04,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</si>
  <si>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</si>
  <si>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</si>
  <si>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</si>
  <si>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</si>
  <si>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</si>
  <si>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</si>
  <si>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</si>
  <si>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</si>
  <si>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</si>
  <si>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</si>
  <si>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</si>
  <si>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</si>
  <si>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</si>
  <si>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</si>
  <si>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</si>
  <si>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</si>
  <si>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</si>
  <si>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</si>
  <si>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</si>
  <si>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</si>
  <si>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</si>
  <si>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</si>
  <si>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</si>
  <si>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</si>
  <si>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</si>
  <si>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</si>
  <si>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</si>
  <si>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</si>
  <si>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</si>
  <si>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</si>
  <si>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</si>
  <si>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</si>
  <si>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</si>
  <si>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</si>
  <si>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</si>
  <si>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</si>
  <si>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</si>
  <si>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</si>
  <si>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</si>
  <si>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</si>
  <si>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</si>
  <si>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</si>
  <si>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</si>
  <si>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</si>
  <si>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</si>
  <si>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</si>
  <si>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</si>
  <si>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</si>
  <si>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</si>
  <si>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</si>
  <si>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</si>
  <si>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</si>
  <si>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</si>
  <si>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</si>
  <si>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</si>
  <si>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</si>
  <si>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</si>
  <si>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</si>
  <si>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</si>
  <si>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</si>
  <si>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</si>
  <si>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</si>
  <si>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</si>
  <si>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</si>
  <si>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</si>
  <si>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</si>
  <si>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</si>
  <si>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</si>
  <si>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</si>
  <si>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</si>
  <si>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</si>
  <si>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</si>
  <si>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</si>
  <si>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</si>
  <si>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</si>
  <si>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</si>
  <si>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</si>
  <si>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</si>
  <si>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</si>
  <si>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</si>
  <si>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</si>
  <si>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</si>
  <si>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</si>
  <si>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</si>
  <si>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</si>
  <si>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</si>
  <si>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</si>
  <si>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</si>
  <si>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</si>
  <si>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</si>
  <si>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</si>
  <si>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</si>
  <si>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</si>
  <si>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</si>
  <si>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</si>
  <si>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</si>
  <si>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</si>
  <si>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</si>
  <si>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</si>
  <si>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</si>
  <si>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</si>
  <si>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</si>
  <si>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</si>
  <si>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</si>
  <si>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</si>
  <si>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</si>
  <si>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</si>
  <si>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</si>
  <si>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</si>
  <si>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</si>
  <si>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</si>
  <si>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</si>
  <si>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</si>
  <si>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</si>
  <si>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</si>
  <si>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</si>
  <si>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</si>
  <si>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</si>
  <si>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</si>
  <si>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</si>
  <si>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</si>
  <si>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</si>
  <si>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</si>
  <si>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</si>
  <si>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</si>
  <si>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</si>
  <si>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</si>
  <si>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</si>
  <si>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</si>
  <si>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</si>
  <si>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</si>
  <si>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367 (задвоенное СКЮ)</t>
    </r>
  </si>
  <si>
    <t>то же что и 431</t>
  </si>
  <si>
    <t>то же что и 373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</si>
</sst>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2.85546875" customWidth="1"/>
    <col min="10" max="19" width="6.85546875" customWidth="1"/>
    <col min="20" max="20" width="21.85546875" customWidth="1"/>
    <col min="21" max="22" width="4.42578125" customWidth="1"/>
    <col min="23" max="28" width="6.140625" customWidth="1"/>
    <col min="29" max="29" width="46.140625" customWidth="1"/>
    <col min="30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SUM(E6:E499)</f>
        <v>73395.778999999995</v>
      </c>
      <c r="F5" s="4">
        <f>SUM(F6:F499)</f>
        <v>31998.253000000001</v>
      </c>
      <c r="G5" s="6"/>
      <c r="H5" s="1"/>
      <c r="I5" s="1"/>
      <c r="J5" s="4">
        <f t="shared" ref="J5:S5" si="0">SUM(J6:J499)</f>
        <v>72488.475000000006</v>
      </c>
      <c r="K5" s="4">
        <f t="shared" si="0"/>
        <v>907.30399999999736</v>
      </c>
      <c r="L5" s="4">
        <f t="shared" si="0"/>
        <v>49791.792000000001</v>
      </c>
      <c r="M5" s="4">
        <f t="shared" si="0"/>
        <v>23603.987000000001</v>
      </c>
      <c r="N5" s="4">
        <f t="shared" si="0"/>
        <v>2400</v>
      </c>
      <c r="O5" s="4">
        <f t="shared" si="0"/>
        <v>19869.082199999997</v>
      </c>
      <c r="P5" s="4">
        <f t="shared" si="0"/>
        <v>18250</v>
      </c>
      <c r="Q5" s="4">
        <f t="shared" si="0"/>
        <v>9958.3583999999992</v>
      </c>
      <c r="R5" s="4">
        <f t="shared" si="0"/>
        <v>33708.588499999991</v>
      </c>
      <c r="S5" s="4">
        <f t="shared" si="0"/>
        <v>0</v>
      </c>
      <c r="T5" s="1"/>
      <c r="U5" s="1"/>
      <c r="V5" s="1"/>
      <c r="W5" s="4">
        <f t="shared" ref="W5:AB5" si="1">SUM(W6:W499)</f>
        <v>9987.5282000000007</v>
      </c>
      <c r="X5" s="4">
        <f t="shared" si="1"/>
        <v>7526.273000000001</v>
      </c>
      <c r="Y5" s="4">
        <f t="shared" si="1"/>
        <v>8336.5769999999993</v>
      </c>
      <c r="Z5" s="4">
        <f t="shared" si="1"/>
        <v>8641.2455999999966</v>
      </c>
      <c r="AA5" s="4">
        <f t="shared" si="1"/>
        <v>8315.8092000000015</v>
      </c>
      <c r="AB5" s="4">
        <f t="shared" si="1"/>
        <v>8494.2851999999948</v>
      </c>
      <c r="AC5" s="1"/>
      <c r="AD5" s="4">
        <f>SUM(AD6:AD499)</f>
        <v>31382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33</v>
      </c>
      <c r="B6" s="1" t="s">
        <v>34</v>
      </c>
      <c r="C6" s="1">
        <v>217.00800000000001</v>
      </c>
      <c r="D6" s="1">
        <v>262.02199999999999</v>
      </c>
      <c r="E6" s="1">
        <v>212.703</v>
      </c>
      <c r="F6" s="1">
        <v>236.40100000000001</v>
      </c>
      <c r="G6" s="6">
        <v>1</v>
      </c>
      <c r="H6" s="1">
        <v>50</v>
      </c>
      <c r="I6" s="1" t="s">
        <v>35</v>
      </c>
      <c r="J6" s="1">
        <v>230.8</v>
      </c>
      <c r="K6" s="1">
        <f t="shared" ref="K6:K37" si="2">E6-J6</f>
        <v>-18.097000000000008</v>
      </c>
      <c r="L6" s="1">
        <f>E6-M6</f>
        <v>212.703</v>
      </c>
      <c r="M6" s="1"/>
      <c r="N6" s="1"/>
      <c r="O6" s="1">
        <v>170.58260000000001</v>
      </c>
      <c r="P6" s="1"/>
      <c r="Q6" s="1">
        <f>L6/5</f>
        <v>42.540599999999998</v>
      </c>
      <c r="R6" s="5">
        <f>10.5*Q6-P6-O6-N6-F6</f>
        <v>39.692699999999945</v>
      </c>
      <c r="S6" s="5"/>
      <c r="T6" s="1"/>
      <c r="U6" s="1">
        <f>(F6+N6+O6+P6+R6)/Q6</f>
        <v>10.5</v>
      </c>
      <c r="V6" s="1">
        <f>(F6+N6+O6+P6)/Q6</f>
        <v>9.5669454591613672</v>
      </c>
      <c r="W6" s="1">
        <v>45.7072</v>
      </c>
      <c r="X6" s="1">
        <v>42.568800000000003</v>
      </c>
      <c r="Y6" s="1">
        <v>44.278599999999997</v>
      </c>
      <c r="Z6" s="1">
        <v>46.187199999999997</v>
      </c>
      <c r="AA6" s="1">
        <v>44.581000000000003</v>
      </c>
      <c r="AB6" s="1">
        <v>44.306399999999996</v>
      </c>
      <c r="AC6" s="1"/>
      <c r="AD6" s="1">
        <f t="shared" ref="AD6:AD37" si="3">ROUND(R6*G6,0)</f>
        <v>40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36</v>
      </c>
      <c r="B7" s="1" t="s">
        <v>34</v>
      </c>
      <c r="C7" s="1">
        <v>214.86699999999999</v>
      </c>
      <c r="D7" s="1">
        <v>117.705</v>
      </c>
      <c r="E7" s="1">
        <v>169.67</v>
      </c>
      <c r="F7" s="1">
        <v>128.10599999999999</v>
      </c>
      <c r="G7" s="6">
        <v>1</v>
      </c>
      <c r="H7" s="1">
        <v>30</v>
      </c>
      <c r="I7" s="1" t="s">
        <v>37</v>
      </c>
      <c r="J7" s="1">
        <v>173</v>
      </c>
      <c r="K7" s="1">
        <f t="shared" si="2"/>
        <v>-3.3300000000000125</v>
      </c>
      <c r="L7" s="1">
        <f t="shared" ref="L7:L69" si="4">E7-M7</f>
        <v>169.67</v>
      </c>
      <c r="M7" s="1"/>
      <c r="N7" s="1"/>
      <c r="O7" s="1">
        <v>52.58899999999997</v>
      </c>
      <c r="P7" s="1"/>
      <c r="Q7" s="1">
        <f t="shared" ref="Q7:Q69" si="5">L7/5</f>
        <v>33.933999999999997</v>
      </c>
      <c r="R7" s="5">
        <f>10*Q7-P7-O7-N7-F7</f>
        <v>158.64499999999998</v>
      </c>
      <c r="S7" s="5"/>
      <c r="T7" s="1"/>
      <c r="U7" s="1">
        <f t="shared" ref="U7:U69" si="6">(F7+N7+O7+P7+R7)/Q7</f>
        <v>9.9999999999999982</v>
      </c>
      <c r="V7" s="1">
        <f t="shared" ref="V7:V69" si="7">(F7+N7+O7+P7)/Q7</f>
        <v>5.3248953851594267</v>
      </c>
      <c r="W7" s="1">
        <v>31.924600000000002</v>
      </c>
      <c r="X7" s="1">
        <v>30.59</v>
      </c>
      <c r="Y7" s="1">
        <v>31.1646</v>
      </c>
      <c r="Z7" s="1">
        <v>35.546599999999998</v>
      </c>
      <c r="AA7" s="1">
        <v>28.286200000000001</v>
      </c>
      <c r="AB7" s="1">
        <v>24.966999999999999</v>
      </c>
      <c r="AC7" s="1" t="s">
        <v>38</v>
      </c>
      <c r="AD7" s="1">
        <f t="shared" si="3"/>
        <v>159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39</v>
      </c>
      <c r="B8" s="1" t="s">
        <v>34</v>
      </c>
      <c r="C8" s="1">
        <v>229.84800000000001</v>
      </c>
      <c r="D8" s="1">
        <v>271.29000000000002</v>
      </c>
      <c r="E8" s="1">
        <v>206.53899999999999</v>
      </c>
      <c r="F8" s="1">
        <v>268.08300000000003</v>
      </c>
      <c r="G8" s="6">
        <v>1</v>
      </c>
      <c r="H8" s="1">
        <v>45</v>
      </c>
      <c r="I8" s="1" t="s">
        <v>35</v>
      </c>
      <c r="J8" s="1">
        <v>206.2</v>
      </c>
      <c r="K8" s="1">
        <f t="shared" si="2"/>
        <v>0.33899999999999864</v>
      </c>
      <c r="L8" s="1">
        <f t="shared" si="4"/>
        <v>206.53899999999999</v>
      </c>
      <c r="M8" s="1"/>
      <c r="N8" s="1"/>
      <c r="O8" s="1">
        <v>88.982599999999962</v>
      </c>
      <c r="P8" s="1"/>
      <c r="Q8" s="1">
        <f t="shared" si="5"/>
        <v>41.3078</v>
      </c>
      <c r="R8" s="5">
        <f t="shared" ref="R8:R9" si="8">10.5*Q8-P8-O8-N8-F8</f>
        <v>76.666300000000035</v>
      </c>
      <c r="S8" s="5"/>
      <c r="T8" s="1"/>
      <c r="U8" s="1">
        <f t="shared" si="6"/>
        <v>10.500000000000002</v>
      </c>
      <c r="V8" s="1">
        <f t="shared" si="7"/>
        <v>8.6440236468657261</v>
      </c>
      <c r="W8" s="1">
        <v>40.380399999999987</v>
      </c>
      <c r="X8" s="1">
        <v>41.7682</v>
      </c>
      <c r="Y8" s="1">
        <v>41.366399999999999</v>
      </c>
      <c r="Z8" s="1">
        <v>38.376800000000003</v>
      </c>
      <c r="AA8" s="1">
        <v>31.452999999999999</v>
      </c>
      <c r="AB8" s="1">
        <v>34.463999999999999</v>
      </c>
      <c r="AC8" s="1"/>
      <c r="AD8" s="1">
        <f t="shared" si="3"/>
        <v>77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34</v>
      </c>
      <c r="C9" s="1">
        <v>445.13299999999998</v>
      </c>
      <c r="D9" s="1">
        <v>582.13599999999997</v>
      </c>
      <c r="E9" s="1">
        <v>565.19100000000003</v>
      </c>
      <c r="F9" s="1">
        <v>428.07400000000001</v>
      </c>
      <c r="G9" s="6">
        <v>1</v>
      </c>
      <c r="H9" s="1">
        <v>45</v>
      </c>
      <c r="I9" s="1" t="s">
        <v>35</v>
      </c>
      <c r="J9" s="1">
        <v>524.5</v>
      </c>
      <c r="K9" s="1">
        <f t="shared" si="2"/>
        <v>40.691000000000031</v>
      </c>
      <c r="L9" s="1">
        <f t="shared" si="4"/>
        <v>565.19100000000003</v>
      </c>
      <c r="M9" s="1"/>
      <c r="N9" s="1"/>
      <c r="O9" s="1">
        <v>163.87880000000001</v>
      </c>
      <c r="P9" s="1">
        <v>200</v>
      </c>
      <c r="Q9" s="1">
        <f t="shared" si="5"/>
        <v>113.0382</v>
      </c>
      <c r="R9" s="5">
        <f t="shared" si="8"/>
        <v>394.94830000000007</v>
      </c>
      <c r="S9" s="5"/>
      <c r="T9" s="1"/>
      <c r="U9" s="1">
        <f t="shared" si="6"/>
        <v>10.5</v>
      </c>
      <c r="V9" s="1">
        <f t="shared" si="7"/>
        <v>7.0060634369620178</v>
      </c>
      <c r="W9" s="1">
        <v>98.468800000000002</v>
      </c>
      <c r="X9" s="1">
        <v>89.023800000000008</v>
      </c>
      <c r="Y9" s="1">
        <v>89.078400000000002</v>
      </c>
      <c r="Z9" s="1">
        <v>84.831600000000009</v>
      </c>
      <c r="AA9" s="1">
        <v>76.045000000000002</v>
      </c>
      <c r="AB9" s="1">
        <v>83.335999999999999</v>
      </c>
      <c r="AC9" s="1"/>
      <c r="AD9" s="1">
        <f t="shared" si="3"/>
        <v>395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34</v>
      </c>
      <c r="C10" s="1">
        <v>36.691000000000003</v>
      </c>
      <c r="D10" s="1">
        <v>77.896000000000001</v>
      </c>
      <c r="E10" s="1">
        <v>30.31</v>
      </c>
      <c r="F10" s="1">
        <v>79.013999999999996</v>
      </c>
      <c r="G10" s="6">
        <v>1</v>
      </c>
      <c r="H10" s="1" t="e">
        <v>#N/A</v>
      </c>
      <c r="I10" s="1" t="s">
        <v>35</v>
      </c>
      <c r="J10" s="1">
        <v>29.9</v>
      </c>
      <c r="K10" s="1">
        <f t="shared" si="2"/>
        <v>0.41000000000000014</v>
      </c>
      <c r="L10" s="1">
        <f t="shared" si="4"/>
        <v>30.31</v>
      </c>
      <c r="M10" s="1"/>
      <c r="N10" s="1"/>
      <c r="O10" s="1">
        <v>42.882599999999982</v>
      </c>
      <c r="P10" s="1"/>
      <c r="Q10" s="1">
        <f t="shared" si="5"/>
        <v>6.0619999999999994</v>
      </c>
      <c r="R10" s="5"/>
      <c r="S10" s="5"/>
      <c r="T10" s="1"/>
      <c r="U10" s="1">
        <f t="shared" si="6"/>
        <v>20.108314087759812</v>
      </c>
      <c r="V10" s="1">
        <f t="shared" si="7"/>
        <v>20.108314087759812</v>
      </c>
      <c r="W10" s="1">
        <v>9.658199999999999</v>
      </c>
      <c r="X10" s="1">
        <v>8.4458000000000002</v>
      </c>
      <c r="Y10" s="1">
        <v>8.0721999999999987</v>
      </c>
      <c r="Z10" s="1">
        <v>7.5989999999999993</v>
      </c>
      <c r="AA10" s="1">
        <v>8.583400000000001</v>
      </c>
      <c r="AB10" s="1">
        <v>8.0839999999999996</v>
      </c>
      <c r="AC10" s="1"/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0" t="s">
        <v>42</v>
      </c>
      <c r="B11" s="10" t="s">
        <v>43</v>
      </c>
      <c r="C11" s="10"/>
      <c r="D11" s="10">
        <v>780</v>
      </c>
      <c r="E11" s="10">
        <v>780</v>
      </c>
      <c r="F11" s="10"/>
      <c r="G11" s="11">
        <v>0</v>
      </c>
      <c r="H11" s="10" t="e">
        <v>#N/A</v>
      </c>
      <c r="I11" s="10" t="s">
        <v>44</v>
      </c>
      <c r="J11" s="10">
        <v>782</v>
      </c>
      <c r="K11" s="10">
        <f t="shared" si="2"/>
        <v>-2</v>
      </c>
      <c r="L11" s="10">
        <f t="shared" si="4"/>
        <v>0</v>
      </c>
      <c r="M11" s="10">
        <v>780</v>
      </c>
      <c r="N11" s="10"/>
      <c r="O11" s="10"/>
      <c r="P11" s="10"/>
      <c r="Q11" s="10">
        <f t="shared" si="5"/>
        <v>0</v>
      </c>
      <c r="R11" s="12"/>
      <c r="S11" s="12"/>
      <c r="T11" s="10"/>
      <c r="U11" s="10" t="e">
        <f t="shared" si="6"/>
        <v>#DIV/0!</v>
      </c>
      <c r="V11" s="10" t="e">
        <f t="shared" si="7"/>
        <v>#DIV/0!</v>
      </c>
      <c r="W11" s="10">
        <v>81.599999999999994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45</v>
      </c>
      <c r="B12" s="1" t="s">
        <v>43</v>
      </c>
      <c r="C12" s="1">
        <v>388</v>
      </c>
      <c r="D12" s="1">
        <v>636</v>
      </c>
      <c r="E12" s="1">
        <v>394</v>
      </c>
      <c r="F12" s="1">
        <v>592</v>
      </c>
      <c r="G12" s="6">
        <v>0.45</v>
      </c>
      <c r="H12" s="1">
        <v>45</v>
      </c>
      <c r="I12" s="1" t="s">
        <v>35</v>
      </c>
      <c r="J12" s="1">
        <v>503</v>
      </c>
      <c r="K12" s="1">
        <f t="shared" si="2"/>
        <v>-109</v>
      </c>
      <c r="L12" s="1">
        <f t="shared" si="4"/>
        <v>394</v>
      </c>
      <c r="M12" s="1"/>
      <c r="N12" s="1"/>
      <c r="O12" s="1">
        <v>152.80000000000001</v>
      </c>
      <c r="P12" s="1">
        <v>150</v>
      </c>
      <c r="Q12" s="1">
        <f t="shared" si="5"/>
        <v>78.8</v>
      </c>
      <c r="R12" s="5"/>
      <c r="S12" s="5"/>
      <c r="T12" s="1"/>
      <c r="U12" s="1">
        <f t="shared" si="6"/>
        <v>11.355329949238579</v>
      </c>
      <c r="V12" s="1">
        <f t="shared" si="7"/>
        <v>11.355329949238579</v>
      </c>
      <c r="W12" s="1">
        <v>95.8</v>
      </c>
      <c r="X12" s="1">
        <v>89.8</v>
      </c>
      <c r="Y12" s="1">
        <v>100.6</v>
      </c>
      <c r="Z12" s="1">
        <v>95.8</v>
      </c>
      <c r="AA12" s="1">
        <v>114.6</v>
      </c>
      <c r="AB12" s="1">
        <v>119.2</v>
      </c>
      <c r="AC12" s="1" t="s">
        <v>46</v>
      </c>
      <c r="AD12" s="1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43</v>
      </c>
      <c r="C13" s="1">
        <v>702</v>
      </c>
      <c r="D13" s="1">
        <v>918</v>
      </c>
      <c r="E13" s="1">
        <v>739.75800000000004</v>
      </c>
      <c r="F13" s="1">
        <v>826</v>
      </c>
      <c r="G13" s="6">
        <v>0.45</v>
      </c>
      <c r="H13" s="1">
        <v>45</v>
      </c>
      <c r="I13" s="1" t="s">
        <v>35</v>
      </c>
      <c r="J13" s="1">
        <v>818</v>
      </c>
      <c r="K13" s="1">
        <f t="shared" si="2"/>
        <v>-78.241999999999962</v>
      </c>
      <c r="L13" s="1">
        <f t="shared" si="4"/>
        <v>739.75800000000004</v>
      </c>
      <c r="M13" s="1"/>
      <c r="N13" s="1"/>
      <c r="O13" s="1">
        <v>251.8</v>
      </c>
      <c r="P13" s="1">
        <v>300</v>
      </c>
      <c r="Q13" s="1">
        <f t="shared" si="5"/>
        <v>147.95160000000001</v>
      </c>
      <c r="R13" s="5">
        <f>10.5*Q13-P13-O13-N13-F13</f>
        <v>175.69180000000028</v>
      </c>
      <c r="S13" s="5"/>
      <c r="T13" s="1"/>
      <c r="U13" s="1">
        <f t="shared" si="6"/>
        <v>10.5</v>
      </c>
      <c r="V13" s="1">
        <f t="shared" si="7"/>
        <v>9.3125049002511613</v>
      </c>
      <c r="W13" s="1">
        <v>157.19999999999999</v>
      </c>
      <c r="X13" s="1">
        <v>142.6</v>
      </c>
      <c r="Y13" s="1">
        <v>147.4</v>
      </c>
      <c r="Z13" s="1">
        <v>145.80000000000001</v>
      </c>
      <c r="AA13" s="1">
        <v>158.6</v>
      </c>
      <c r="AB13" s="1">
        <v>152.4</v>
      </c>
      <c r="AC13" s="1"/>
      <c r="AD13" s="1">
        <f t="shared" si="3"/>
        <v>79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48</v>
      </c>
      <c r="B14" s="1" t="s">
        <v>43</v>
      </c>
      <c r="C14" s="1">
        <v>60</v>
      </c>
      <c r="D14" s="1">
        <v>30</v>
      </c>
      <c r="E14" s="1">
        <v>58</v>
      </c>
      <c r="F14" s="1">
        <v>32</v>
      </c>
      <c r="G14" s="6">
        <v>0.17</v>
      </c>
      <c r="H14" s="1">
        <v>180</v>
      </c>
      <c r="I14" s="1" t="s">
        <v>35</v>
      </c>
      <c r="J14" s="1">
        <v>58</v>
      </c>
      <c r="K14" s="1">
        <f t="shared" si="2"/>
        <v>0</v>
      </c>
      <c r="L14" s="1">
        <f t="shared" si="4"/>
        <v>58</v>
      </c>
      <c r="M14" s="1"/>
      <c r="N14" s="1"/>
      <c r="O14" s="1"/>
      <c r="P14" s="1"/>
      <c r="Q14" s="1">
        <f t="shared" si="5"/>
        <v>11.6</v>
      </c>
      <c r="R14" s="5">
        <f>9*Q14-P14-O14-N14-F14</f>
        <v>72.399999999999991</v>
      </c>
      <c r="S14" s="5"/>
      <c r="T14" s="1"/>
      <c r="U14" s="1">
        <f t="shared" si="6"/>
        <v>9</v>
      </c>
      <c r="V14" s="1">
        <f t="shared" si="7"/>
        <v>2.7586206896551726</v>
      </c>
      <c r="W14" s="1">
        <v>6.2</v>
      </c>
      <c r="X14" s="1">
        <v>3.6</v>
      </c>
      <c r="Y14" s="1">
        <v>8.6</v>
      </c>
      <c r="Z14" s="1">
        <v>10</v>
      </c>
      <c r="AA14" s="1">
        <v>5.8</v>
      </c>
      <c r="AB14" s="1">
        <v>5.4</v>
      </c>
      <c r="AC14" s="1"/>
      <c r="AD14" s="1">
        <f t="shared" si="3"/>
        <v>12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0" t="s">
        <v>49</v>
      </c>
      <c r="B15" s="10" t="s">
        <v>43</v>
      </c>
      <c r="C15" s="10"/>
      <c r="D15" s="10">
        <v>408</v>
      </c>
      <c r="E15" s="10">
        <v>408</v>
      </c>
      <c r="F15" s="10"/>
      <c r="G15" s="11">
        <v>0</v>
      </c>
      <c r="H15" s="10" t="e">
        <v>#N/A</v>
      </c>
      <c r="I15" s="10" t="s">
        <v>44</v>
      </c>
      <c r="J15" s="10">
        <v>408</v>
      </c>
      <c r="K15" s="10">
        <f t="shared" si="2"/>
        <v>0</v>
      </c>
      <c r="L15" s="10">
        <f t="shared" si="4"/>
        <v>0</v>
      </c>
      <c r="M15" s="10">
        <v>408</v>
      </c>
      <c r="N15" s="10"/>
      <c r="O15" s="10"/>
      <c r="P15" s="10"/>
      <c r="Q15" s="10">
        <f t="shared" si="5"/>
        <v>0</v>
      </c>
      <c r="R15" s="12"/>
      <c r="S15" s="12"/>
      <c r="T15" s="10"/>
      <c r="U15" s="10" t="e">
        <f t="shared" si="6"/>
        <v>#DIV/0!</v>
      </c>
      <c r="V15" s="10" t="e">
        <f t="shared" si="7"/>
        <v>#DIV/0!</v>
      </c>
      <c r="W15" s="10">
        <v>34.799999999999997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4" t="s">
        <v>50</v>
      </c>
      <c r="B16" s="14" t="s">
        <v>43</v>
      </c>
      <c r="C16" s="14"/>
      <c r="D16" s="14">
        <v>384</v>
      </c>
      <c r="E16" s="14">
        <v>384</v>
      </c>
      <c r="F16" s="14"/>
      <c r="G16" s="15">
        <v>0</v>
      </c>
      <c r="H16" s="14" t="e">
        <v>#N/A</v>
      </c>
      <c r="I16" s="14" t="s">
        <v>35</v>
      </c>
      <c r="J16" s="14">
        <v>384</v>
      </c>
      <c r="K16" s="14">
        <f t="shared" si="2"/>
        <v>0</v>
      </c>
      <c r="L16" s="14">
        <f t="shared" si="4"/>
        <v>0</v>
      </c>
      <c r="M16" s="14">
        <v>384</v>
      </c>
      <c r="N16" s="14"/>
      <c r="O16" s="14"/>
      <c r="P16" s="14"/>
      <c r="Q16" s="14">
        <f t="shared" si="5"/>
        <v>0</v>
      </c>
      <c r="R16" s="16"/>
      <c r="S16" s="16"/>
      <c r="T16" s="14"/>
      <c r="U16" s="14" t="e">
        <f t="shared" si="6"/>
        <v>#DIV/0!</v>
      </c>
      <c r="V16" s="14" t="e">
        <f t="shared" si="7"/>
        <v>#DIV/0!</v>
      </c>
      <c r="W16" s="14">
        <v>37.200000000000003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51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0" t="s">
        <v>52</v>
      </c>
      <c r="B17" s="10" t="s">
        <v>43</v>
      </c>
      <c r="C17" s="10"/>
      <c r="D17" s="10">
        <v>840</v>
      </c>
      <c r="E17" s="10">
        <v>840</v>
      </c>
      <c r="F17" s="10"/>
      <c r="G17" s="11">
        <v>0</v>
      </c>
      <c r="H17" s="10" t="e">
        <v>#N/A</v>
      </c>
      <c r="I17" s="10" t="s">
        <v>44</v>
      </c>
      <c r="J17" s="10">
        <v>840</v>
      </c>
      <c r="K17" s="10">
        <f t="shared" si="2"/>
        <v>0</v>
      </c>
      <c r="L17" s="10">
        <f t="shared" si="4"/>
        <v>0</v>
      </c>
      <c r="M17" s="10">
        <v>840</v>
      </c>
      <c r="N17" s="10"/>
      <c r="O17" s="10"/>
      <c r="P17" s="10"/>
      <c r="Q17" s="10">
        <f t="shared" si="5"/>
        <v>0</v>
      </c>
      <c r="R17" s="12"/>
      <c r="S17" s="12"/>
      <c r="T17" s="10"/>
      <c r="U17" s="10" t="e">
        <f t="shared" si="6"/>
        <v>#DIV/0!</v>
      </c>
      <c r="V17" s="10" t="e">
        <f t="shared" si="7"/>
        <v>#DIV/0!</v>
      </c>
      <c r="W17" s="10">
        <v>30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0" t="s">
        <v>53</v>
      </c>
      <c r="B18" s="10" t="s">
        <v>43</v>
      </c>
      <c r="C18" s="10"/>
      <c r="D18" s="10">
        <v>440</v>
      </c>
      <c r="E18" s="10">
        <v>440</v>
      </c>
      <c r="F18" s="10"/>
      <c r="G18" s="11">
        <v>0</v>
      </c>
      <c r="H18" s="10" t="e">
        <v>#N/A</v>
      </c>
      <c r="I18" s="10" t="s">
        <v>44</v>
      </c>
      <c r="J18" s="10">
        <v>440</v>
      </c>
      <c r="K18" s="10">
        <f t="shared" si="2"/>
        <v>0</v>
      </c>
      <c r="L18" s="10">
        <f t="shared" si="4"/>
        <v>0</v>
      </c>
      <c r="M18" s="10">
        <v>440</v>
      </c>
      <c r="N18" s="10"/>
      <c r="O18" s="10"/>
      <c r="P18" s="10"/>
      <c r="Q18" s="10">
        <f t="shared" si="5"/>
        <v>0</v>
      </c>
      <c r="R18" s="12"/>
      <c r="S18" s="12"/>
      <c r="T18" s="10"/>
      <c r="U18" s="10" t="e">
        <f t="shared" si="6"/>
        <v>#DIV/0!</v>
      </c>
      <c r="V18" s="10" t="e">
        <f t="shared" si="7"/>
        <v>#DIV/0!</v>
      </c>
      <c r="W18" s="10">
        <v>36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54</v>
      </c>
      <c r="B19" s="1" t="s">
        <v>43</v>
      </c>
      <c r="C19" s="1">
        <v>42</v>
      </c>
      <c r="D19" s="1">
        <v>41</v>
      </c>
      <c r="E19" s="1">
        <v>42</v>
      </c>
      <c r="F19" s="1">
        <v>37</v>
      </c>
      <c r="G19" s="6">
        <v>0.3</v>
      </c>
      <c r="H19" s="1">
        <v>40</v>
      </c>
      <c r="I19" s="1" t="s">
        <v>35</v>
      </c>
      <c r="J19" s="1">
        <v>44</v>
      </c>
      <c r="K19" s="1">
        <f t="shared" si="2"/>
        <v>-2</v>
      </c>
      <c r="L19" s="1">
        <f t="shared" si="4"/>
        <v>42</v>
      </c>
      <c r="M19" s="1"/>
      <c r="N19" s="1"/>
      <c r="O19" s="1">
        <v>47</v>
      </c>
      <c r="P19" s="1"/>
      <c r="Q19" s="1">
        <f t="shared" si="5"/>
        <v>8.4</v>
      </c>
      <c r="R19" s="5"/>
      <c r="S19" s="5"/>
      <c r="T19" s="1"/>
      <c r="U19" s="1">
        <f t="shared" si="6"/>
        <v>10</v>
      </c>
      <c r="V19" s="1">
        <f t="shared" si="7"/>
        <v>10</v>
      </c>
      <c r="W19" s="1">
        <v>9.4</v>
      </c>
      <c r="X19" s="1">
        <v>6.4</v>
      </c>
      <c r="Y19" s="1">
        <v>1</v>
      </c>
      <c r="Z19" s="1">
        <v>3.6</v>
      </c>
      <c r="AA19" s="1">
        <v>10.4</v>
      </c>
      <c r="AB19" s="1">
        <v>9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4" t="s">
        <v>55</v>
      </c>
      <c r="B20" s="14" t="s">
        <v>43</v>
      </c>
      <c r="C20" s="14"/>
      <c r="D20" s="14">
        <v>1200</v>
      </c>
      <c r="E20" s="14">
        <v>1200</v>
      </c>
      <c r="F20" s="14"/>
      <c r="G20" s="15">
        <v>0</v>
      </c>
      <c r="H20" s="14" t="e">
        <v>#N/A</v>
      </c>
      <c r="I20" s="14" t="s">
        <v>35</v>
      </c>
      <c r="J20" s="14">
        <v>1200</v>
      </c>
      <c r="K20" s="14">
        <f t="shared" si="2"/>
        <v>0</v>
      </c>
      <c r="L20" s="14">
        <f t="shared" si="4"/>
        <v>0</v>
      </c>
      <c r="M20" s="14">
        <v>1200</v>
      </c>
      <c r="N20" s="14"/>
      <c r="O20" s="14"/>
      <c r="P20" s="14"/>
      <c r="Q20" s="14">
        <f t="shared" si="5"/>
        <v>0</v>
      </c>
      <c r="R20" s="16"/>
      <c r="S20" s="16"/>
      <c r="T20" s="14"/>
      <c r="U20" s="14" t="e">
        <f t="shared" si="6"/>
        <v>#DIV/0!</v>
      </c>
      <c r="V20" s="14" t="e">
        <f t="shared" si="7"/>
        <v>#DIV/0!</v>
      </c>
      <c r="W20" s="14">
        <v>43.2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 t="s">
        <v>51</v>
      </c>
      <c r="AD20" s="14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56</v>
      </c>
      <c r="B21" s="1" t="s">
        <v>43</v>
      </c>
      <c r="C21" s="1">
        <v>184</v>
      </c>
      <c r="D21" s="1">
        <v>90</v>
      </c>
      <c r="E21" s="1">
        <v>146</v>
      </c>
      <c r="F21" s="1">
        <v>107</v>
      </c>
      <c r="G21" s="6">
        <v>0.17</v>
      </c>
      <c r="H21" s="1">
        <v>180</v>
      </c>
      <c r="I21" s="1" t="s">
        <v>35</v>
      </c>
      <c r="J21" s="1">
        <v>143</v>
      </c>
      <c r="K21" s="1">
        <f t="shared" si="2"/>
        <v>3</v>
      </c>
      <c r="L21" s="1">
        <f t="shared" si="4"/>
        <v>146</v>
      </c>
      <c r="M21" s="1"/>
      <c r="N21" s="1"/>
      <c r="O21" s="1">
        <v>85.600000000000023</v>
      </c>
      <c r="P21" s="1"/>
      <c r="Q21" s="1">
        <f t="shared" si="5"/>
        <v>29.2</v>
      </c>
      <c r="R21" s="5">
        <f>10.5*Q21-P21-O21-N21-F21</f>
        <v>113.99999999999994</v>
      </c>
      <c r="S21" s="5"/>
      <c r="T21" s="1"/>
      <c r="U21" s="1">
        <f t="shared" si="6"/>
        <v>10.499999999999998</v>
      </c>
      <c r="V21" s="1">
        <f t="shared" si="7"/>
        <v>6.5958904109589049</v>
      </c>
      <c r="W21" s="1">
        <v>25.8</v>
      </c>
      <c r="X21" s="1">
        <v>23</v>
      </c>
      <c r="Y21" s="1">
        <v>21.8</v>
      </c>
      <c r="Z21" s="1">
        <v>24.8</v>
      </c>
      <c r="AA21" s="1">
        <v>22.2</v>
      </c>
      <c r="AB21" s="1">
        <v>21</v>
      </c>
      <c r="AC21" s="1"/>
      <c r="AD21" s="1">
        <f t="shared" si="3"/>
        <v>19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0" t="s">
        <v>57</v>
      </c>
      <c r="B22" s="10" t="s">
        <v>43</v>
      </c>
      <c r="C22" s="10"/>
      <c r="D22" s="10">
        <v>852</v>
      </c>
      <c r="E22" s="10">
        <v>852</v>
      </c>
      <c r="F22" s="10"/>
      <c r="G22" s="11">
        <v>0</v>
      </c>
      <c r="H22" s="10" t="e">
        <v>#N/A</v>
      </c>
      <c r="I22" s="10" t="s">
        <v>44</v>
      </c>
      <c r="J22" s="10">
        <v>852</v>
      </c>
      <c r="K22" s="10">
        <f t="shared" si="2"/>
        <v>0</v>
      </c>
      <c r="L22" s="10">
        <f t="shared" si="4"/>
        <v>0</v>
      </c>
      <c r="M22" s="10">
        <v>852</v>
      </c>
      <c r="N22" s="10"/>
      <c r="O22" s="10"/>
      <c r="P22" s="10"/>
      <c r="Q22" s="10">
        <f t="shared" si="5"/>
        <v>0</v>
      </c>
      <c r="R22" s="12"/>
      <c r="S22" s="12"/>
      <c r="T22" s="10"/>
      <c r="U22" s="10" t="e">
        <f t="shared" si="6"/>
        <v>#DIV/0!</v>
      </c>
      <c r="V22" s="10" t="e">
        <f t="shared" si="7"/>
        <v>#DIV/0!</v>
      </c>
      <c r="W22" s="10">
        <v>37.200000000000003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/>
      <c r="AD22" s="10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0" t="s">
        <v>58</v>
      </c>
      <c r="B23" s="10" t="s">
        <v>43</v>
      </c>
      <c r="C23" s="10"/>
      <c r="D23" s="10">
        <v>408</v>
      </c>
      <c r="E23" s="10">
        <v>408</v>
      </c>
      <c r="F23" s="10"/>
      <c r="G23" s="11">
        <v>0</v>
      </c>
      <c r="H23" s="10" t="e">
        <v>#N/A</v>
      </c>
      <c r="I23" s="10" t="s">
        <v>44</v>
      </c>
      <c r="J23" s="10">
        <v>408</v>
      </c>
      <c r="K23" s="10">
        <f t="shared" si="2"/>
        <v>0</v>
      </c>
      <c r="L23" s="10">
        <f t="shared" si="4"/>
        <v>0</v>
      </c>
      <c r="M23" s="10">
        <v>408</v>
      </c>
      <c r="N23" s="10"/>
      <c r="O23" s="10"/>
      <c r="P23" s="10"/>
      <c r="Q23" s="10">
        <f t="shared" si="5"/>
        <v>0</v>
      </c>
      <c r="R23" s="12"/>
      <c r="S23" s="12"/>
      <c r="T23" s="10"/>
      <c r="U23" s="10" t="e">
        <f t="shared" si="6"/>
        <v>#DIV/0!</v>
      </c>
      <c r="V23" s="10" t="e">
        <f t="shared" si="7"/>
        <v>#DIV/0!</v>
      </c>
      <c r="W23" s="10">
        <v>20.8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/>
      <c r="AD23" s="10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0" t="s">
        <v>59</v>
      </c>
      <c r="B24" s="10" t="s">
        <v>43</v>
      </c>
      <c r="C24" s="10"/>
      <c r="D24" s="10">
        <v>636</v>
      </c>
      <c r="E24" s="10">
        <v>636</v>
      </c>
      <c r="F24" s="10"/>
      <c r="G24" s="11">
        <v>0</v>
      </c>
      <c r="H24" s="10" t="e">
        <v>#N/A</v>
      </c>
      <c r="I24" s="10" t="s">
        <v>44</v>
      </c>
      <c r="J24" s="10">
        <v>636</v>
      </c>
      <c r="K24" s="10">
        <f t="shared" si="2"/>
        <v>0</v>
      </c>
      <c r="L24" s="10">
        <f t="shared" si="4"/>
        <v>0</v>
      </c>
      <c r="M24" s="10">
        <v>636</v>
      </c>
      <c r="N24" s="10"/>
      <c r="O24" s="10"/>
      <c r="P24" s="10"/>
      <c r="Q24" s="10">
        <f t="shared" si="5"/>
        <v>0</v>
      </c>
      <c r="R24" s="12"/>
      <c r="S24" s="12"/>
      <c r="T24" s="10"/>
      <c r="U24" s="10" t="e">
        <f t="shared" si="6"/>
        <v>#DIV/0!</v>
      </c>
      <c r="V24" s="10" t="e">
        <f t="shared" si="7"/>
        <v>#DIV/0!</v>
      </c>
      <c r="W24" s="10">
        <v>27.6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/>
      <c r="AD24" s="10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4" t="s">
        <v>60</v>
      </c>
      <c r="B25" s="14" t="s">
        <v>43</v>
      </c>
      <c r="C25" s="14"/>
      <c r="D25" s="14"/>
      <c r="E25" s="14"/>
      <c r="F25" s="14"/>
      <c r="G25" s="15">
        <v>0</v>
      </c>
      <c r="H25" s="14" t="e">
        <v>#N/A</v>
      </c>
      <c r="I25" s="14" t="s">
        <v>35</v>
      </c>
      <c r="J25" s="14"/>
      <c r="K25" s="14">
        <f t="shared" si="2"/>
        <v>0</v>
      </c>
      <c r="L25" s="14">
        <f t="shared" si="4"/>
        <v>0</v>
      </c>
      <c r="M25" s="14"/>
      <c r="N25" s="14"/>
      <c r="O25" s="14"/>
      <c r="P25" s="14"/>
      <c r="Q25" s="14">
        <f t="shared" si="5"/>
        <v>0</v>
      </c>
      <c r="R25" s="16"/>
      <c r="S25" s="16"/>
      <c r="T25" s="14"/>
      <c r="U25" s="14" t="e">
        <f t="shared" si="6"/>
        <v>#DIV/0!</v>
      </c>
      <c r="V25" s="14" t="e">
        <f t="shared" si="7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 t="s">
        <v>51</v>
      </c>
      <c r="AD25" s="14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4" t="s">
        <v>61</v>
      </c>
      <c r="B26" s="14" t="s">
        <v>43</v>
      </c>
      <c r="C26" s="14"/>
      <c r="D26" s="14">
        <v>528</v>
      </c>
      <c r="E26" s="14">
        <v>528</v>
      </c>
      <c r="F26" s="14"/>
      <c r="G26" s="15">
        <v>0</v>
      </c>
      <c r="H26" s="14" t="e">
        <v>#N/A</v>
      </c>
      <c r="I26" s="14" t="s">
        <v>35</v>
      </c>
      <c r="J26" s="14">
        <v>529</v>
      </c>
      <c r="K26" s="14">
        <f t="shared" si="2"/>
        <v>-1</v>
      </c>
      <c r="L26" s="14">
        <f t="shared" si="4"/>
        <v>0</v>
      </c>
      <c r="M26" s="14">
        <v>528</v>
      </c>
      <c r="N26" s="14"/>
      <c r="O26" s="14"/>
      <c r="P26" s="14"/>
      <c r="Q26" s="14">
        <f t="shared" si="5"/>
        <v>0</v>
      </c>
      <c r="R26" s="16"/>
      <c r="S26" s="16"/>
      <c r="T26" s="14"/>
      <c r="U26" s="14" t="e">
        <f t="shared" si="6"/>
        <v>#DIV/0!</v>
      </c>
      <c r="V26" s="14" t="e">
        <f t="shared" si="7"/>
        <v>#DIV/0!</v>
      </c>
      <c r="W26" s="14">
        <v>40.799999999999997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51</v>
      </c>
      <c r="AD26" s="14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62</v>
      </c>
      <c r="B27" s="1" t="s">
        <v>34</v>
      </c>
      <c r="C27" s="1">
        <v>2384.44</v>
      </c>
      <c r="D27" s="1">
        <v>1957.56</v>
      </c>
      <c r="E27" s="1">
        <v>2614.6880000000001</v>
      </c>
      <c r="F27" s="1">
        <v>1571.711</v>
      </c>
      <c r="G27" s="6">
        <v>1</v>
      </c>
      <c r="H27" s="1">
        <v>55</v>
      </c>
      <c r="I27" s="1" t="s">
        <v>35</v>
      </c>
      <c r="J27" s="1">
        <v>2444.9760000000001</v>
      </c>
      <c r="K27" s="1">
        <f t="shared" si="2"/>
        <v>169.71199999999999</v>
      </c>
      <c r="L27" s="1">
        <f t="shared" si="4"/>
        <v>2614.6880000000001</v>
      </c>
      <c r="M27" s="1"/>
      <c r="N27" s="1">
        <v>400</v>
      </c>
      <c r="O27" s="1">
        <v>676.79980000000023</v>
      </c>
      <c r="P27" s="1">
        <v>900</v>
      </c>
      <c r="Q27" s="1">
        <f t="shared" si="5"/>
        <v>522.93759999999997</v>
      </c>
      <c r="R27" s="5">
        <f t="shared" ref="R27:R28" si="9">10.5*Q27-P27-O27-N27-F27</f>
        <v>1942.3339999999996</v>
      </c>
      <c r="S27" s="5"/>
      <c r="T27" s="1"/>
      <c r="U27" s="1">
        <f t="shared" si="6"/>
        <v>10.5</v>
      </c>
      <c r="V27" s="1">
        <f t="shared" si="7"/>
        <v>6.7857251037217443</v>
      </c>
      <c r="W27" s="1">
        <v>453.19439999999997</v>
      </c>
      <c r="X27" s="1">
        <v>416.05579999999998</v>
      </c>
      <c r="Y27" s="1">
        <v>435.09980000000002</v>
      </c>
      <c r="Z27" s="1">
        <v>452.08960000000002</v>
      </c>
      <c r="AA27" s="1">
        <v>470.03519999999997</v>
      </c>
      <c r="AB27" s="1">
        <v>459.94760000000002</v>
      </c>
      <c r="AC27" s="1"/>
      <c r="AD27" s="1">
        <f t="shared" si="3"/>
        <v>1942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63</v>
      </c>
      <c r="B28" s="1" t="s">
        <v>34</v>
      </c>
      <c r="C28" s="1">
        <v>5447.27</v>
      </c>
      <c r="D28" s="1">
        <v>2175.848</v>
      </c>
      <c r="E28" s="1">
        <v>4623.0569999999998</v>
      </c>
      <c r="F28" s="1">
        <v>2894.596</v>
      </c>
      <c r="G28" s="6">
        <v>1</v>
      </c>
      <c r="H28" s="1">
        <v>50</v>
      </c>
      <c r="I28" s="1" t="s">
        <v>35</v>
      </c>
      <c r="J28" s="1">
        <v>4625.1409999999996</v>
      </c>
      <c r="K28" s="1">
        <f t="shared" si="2"/>
        <v>-2.0839999999998327</v>
      </c>
      <c r="L28" s="1">
        <f t="shared" si="4"/>
        <v>4623.0569999999998</v>
      </c>
      <c r="M28" s="1"/>
      <c r="N28" s="1">
        <v>400</v>
      </c>
      <c r="O28" s="1">
        <v>2001.339400000001</v>
      </c>
      <c r="P28" s="1">
        <v>3000</v>
      </c>
      <c r="Q28" s="1">
        <f t="shared" si="5"/>
        <v>924.6114</v>
      </c>
      <c r="R28" s="5">
        <f t="shared" si="9"/>
        <v>1412.4842999999996</v>
      </c>
      <c r="S28" s="5"/>
      <c r="T28" s="1"/>
      <c r="U28" s="1">
        <f t="shared" si="6"/>
        <v>10.500000000000002</v>
      </c>
      <c r="V28" s="1">
        <f t="shared" si="7"/>
        <v>8.9723481670245491</v>
      </c>
      <c r="W28" s="1">
        <v>948.54320000000007</v>
      </c>
      <c r="X28" s="1">
        <v>717.48379999999997</v>
      </c>
      <c r="Y28" s="1">
        <v>796.04</v>
      </c>
      <c r="Z28" s="1">
        <v>810.02139999999997</v>
      </c>
      <c r="AA28" s="1">
        <v>581.2808</v>
      </c>
      <c r="AB28" s="1">
        <v>665.14679999999998</v>
      </c>
      <c r="AC28" s="1"/>
      <c r="AD28" s="1">
        <f t="shared" si="3"/>
        <v>1412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0" t="s">
        <v>64</v>
      </c>
      <c r="B29" s="10" t="s">
        <v>34</v>
      </c>
      <c r="C29" s="10"/>
      <c r="D29" s="10">
        <v>1.7749999999999999</v>
      </c>
      <c r="E29" s="10">
        <v>1.7749999999999999</v>
      </c>
      <c r="F29" s="10"/>
      <c r="G29" s="11">
        <v>0</v>
      </c>
      <c r="H29" s="10" t="e">
        <v>#N/A</v>
      </c>
      <c r="I29" s="10" t="s">
        <v>44</v>
      </c>
      <c r="J29" s="10">
        <v>3.375</v>
      </c>
      <c r="K29" s="10">
        <f t="shared" si="2"/>
        <v>-1.6</v>
      </c>
      <c r="L29" s="10">
        <f t="shared" si="4"/>
        <v>1.7749999999999999</v>
      </c>
      <c r="M29" s="10"/>
      <c r="N29" s="10"/>
      <c r="O29" s="10"/>
      <c r="P29" s="10"/>
      <c r="Q29" s="10">
        <f t="shared" si="5"/>
        <v>0.35499999999999998</v>
      </c>
      <c r="R29" s="12"/>
      <c r="S29" s="12"/>
      <c r="T29" s="10"/>
      <c r="U29" s="10">
        <f t="shared" si="6"/>
        <v>0</v>
      </c>
      <c r="V29" s="10">
        <f t="shared" si="7"/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/>
      <c r="AD29" s="10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65</v>
      </c>
      <c r="B30" s="1" t="s">
        <v>34</v>
      </c>
      <c r="C30" s="1">
        <v>4872.2250000000004</v>
      </c>
      <c r="D30" s="1">
        <v>1498.07</v>
      </c>
      <c r="E30" s="1">
        <v>3734.2469999999998</v>
      </c>
      <c r="F30" s="1">
        <v>2452.759</v>
      </c>
      <c r="G30" s="6">
        <v>1</v>
      </c>
      <c r="H30" s="1">
        <v>55</v>
      </c>
      <c r="I30" s="1" t="s">
        <v>35</v>
      </c>
      <c r="J30" s="1">
        <v>3506.98</v>
      </c>
      <c r="K30" s="1">
        <f t="shared" si="2"/>
        <v>227.26699999999983</v>
      </c>
      <c r="L30" s="1">
        <f t="shared" si="4"/>
        <v>3734.2469999999998</v>
      </c>
      <c r="M30" s="1"/>
      <c r="N30" s="1"/>
      <c r="O30" s="1">
        <v>926.21639999999979</v>
      </c>
      <c r="P30" s="1">
        <v>1200</v>
      </c>
      <c r="Q30" s="1">
        <f t="shared" si="5"/>
        <v>746.84939999999995</v>
      </c>
      <c r="R30" s="5">
        <f>10.5*Q30-P30-O30-N30-F30</f>
        <v>3262.943299999999</v>
      </c>
      <c r="S30" s="5"/>
      <c r="T30" s="1"/>
      <c r="U30" s="1">
        <f t="shared" si="6"/>
        <v>10.499999999999998</v>
      </c>
      <c r="V30" s="1">
        <f t="shared" si="7"/>
        <v>6.1310558728439757</v>
      </c>
      <c r="W30" s="1">
        <v>610.32960000000003</v>
      </c>
      <c r="X30" s="1">
        <v>560.26580000000001</v>
      </c>
      <c r="Y30" s="1">
        <v>644.80840000000001</v>
      </c>
      <c r="Z30" s="1">
        <v>673.65179999999998</v>
      </c>
      <c r="AA30" s="1">
        <v>669.45339999999999</v>
      </c>
      <c r="AB30" s="1">
        <v>657.53</v>
      </c>
      <c r="AC30" s="1"/>
      <c r="AD30" s="1">
        <f t="shared" si="3"/>
        <v>3263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4" t="s">
        <v>66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/>
      <c r="P31" s="14"/>
      <c r="Q31" s="14">
        <f t="shared" si="5"/>
        <v>0</v>
      </c>
      <c r="R31" s="16"/>
      <c r="S31" s="16"/>
      <c r="T31" s="14"/>
      <c r="U31" s="14" t="e">
        <f t="shared" si="6"/>
        <v>#DIV/0!</v>
      </c>
      <c r="V31" s="14" t="e">
        <f t="shared" si="7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 t="s">
        <v>67</v>
      </c>
      <c r="AD31" s="14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68</v>
      </c>
      <c r="B32" s="1" t="s">
        <v>34</v>
      </c>
      <c r="C32" s="1">
        <v>5969.335</v>
      </c>
      <c r="D32" s="1">
        <v>4477.1099999999997</v>
      </c>
      <c r="E32" s="1">
        <v>7218.4489999999996</v>
      </c>
      <c r="F32" s="1">
        <v>3054.3710000000001</v>
      </c>
      <c r="G32" s="6">
        <v>1</v>
      </c>
      <c r="H32" s="1">
        <v>60</v>
      </c>
      <c r="I32" s="1" t="s">
        <v>35</v>
      </c>
      <c r="J32" s="1">
        <v>7104.1450000000004</v>
      </c>
      <c r="K32" s="1">
        <f t="shared" si="2"/>
        <v>114.30399999999918</v>
      </c>
      <c r="L32" s="1">
        <f t="shared" si="4"/>
        <v>7218.4489999999996</v>
      </c>
      <c r="M32" s="1"/>
      <c r="N32" s="1">
        <v>1000</v>
      </c>
      <c r="O32" s="1">
        <v>2563.263800000002</v>
      </c>
      <c r="P32" s="1">
        <v>3900</v>
      </c>
      <c r="Q32" s="1">
        <f t="shared" si="5"/>
        <v>1443.6897999999999</v>
      </c>
      <c r="R32" s="5">
        <f>10.5*Q32-P32-O32-N32-F32</f>
        <v>4641.1080999999967</v>
      </c>
      <c r="S32" s="5"/>
      <c r="T32" s="1"/>
      <c r="U32" s="1">
        <f t="shared" si="6"/>
        <v>10.5</v>
      </c>
      <c r="V32" s="1">
        <f t="shared" si="7"/>
        <v>7.2852456254799351</v>
      </c>
      <c r="W32" s="1">
        <v>1301.1253999999999</v>
      </c>
      <c r="X32" s="1">
        <v>1021.2364</v>
      </c>
      <c r="Y32" s="1">
        <v>1099.04</v>
      </c>
      <c r="Z32" s="1">
        <v>1099.8822</v>
      </c>
      <c r="AA32" s="1">
        <v>1071.6271999999999</v>
      </c>
      <c r="AB32" s="1">
        <v>1254.8406</v>
      </c>
      <c r="AC32" s="1"/>
      <c r="AD32" s="1">
        <f t="shared" si="3"/>
        <v>4641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4" t="s">
        <v>69</v>
      </c>
      <c r="B33" s="14" t="s">
        <v>34</v>
      </c>
      <c r="C33" s="14"/>
      <c r="D33" s="14"/>
      <c r="E33" s="14">
        <v>-0.87</v>
      </c>
      <c r="F33" s="14"/>
      <c r="G33" s="15">
        <v>0</v>
      </c>
      <c r="H33" s="14">
        <v>50</v>
      </c>
      <c r="I33" s="14" t="s">
        <v>35</v>
      </c>
      <c r="J33" s="14">
        <v>3.5</v>
      </c>
      <c r="K33" s="14">
        <f t="shared" si="2"/>
        <v>-4.37</v>
      </c>
      <c r="L33" s="14">
        <f t="shared" si="4"/>
        <v>-0.87</v>
      </c>
      <c r="M33" s="14"/>
      <c r="N33" s="14"/>
      <c r="O33" s="14"/>
      <c r="P33" s="14"/>
      <c r="Q33" s="14">
        <f t="shared" si="5"/>
        <v>-0.17399999999999999</v>
      </c>
      <c r="R33" s="16"/>
      <c r="S33" s="16"/>
      <c r="T33" s="14"/>
      <c r="U33" s="14">
        <f t="shared" si="6"/>
        <v>0</v>
      </c>
      <c r="V33" s="14">
        <f t="shared" si="7"/>
        <v>0</v>
      </c>
      <c r="W33" s="14">
        <v>0.42</v>
      </c>
      <c r="X33" s="14">
        <v>-0.433</v>
      </c>
      <c r="Y33" s="14">
        <v>-0.13800000000000001</v>
      </c>
      <c r="Z33" s="14">
        <v>0</v>
      </c>
      <c r="AA33" s="14">
        <v>-0.17799999999999999</v>
      </c>
      <c r="AB33" s="14">
        <v>-0.17799999999999999</v>
      </c>
      <c r="AC33" s="14" t="s">
        <v>51</v>
      </c>
      <c r="AD33" s="14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70</v>
      </c>
      <c r="B34" s="1" t="s">
        <v>34</v>
      </c>
      <c r="C34" s="1">
        <v>3078.3150000000001</v>
      </c>
      <c r="D34" s="1">
        <v>2478.453</v>
      </c>
      <c r="E34" s="1">
        <v>3502.0479999999998</v>
      </c>
      <c r="F34" s="1">
        <v>1887.5129999999999</v>
      </c>
      <c r="G34" s="6">
        <v>1</v>
      </c>
      <c r="H34" s="1">
        <v>55</v>
      </c>
      <c r="I34" s="1" t="s">
        <v>35</v>
      </c>
      <c r="J34" s="1">
        <v>3288.8620000000001</v>
      </c>
      <c r="K34" s="1">
        <f t="shared" si="2"/>
        <v>213.18599999999969</v>
      </c>
      <c r="L34" s="1">
        <f t="shared" si="4"/>
        <v>3502.0479999999998</v>
      </c>
      <c r="M34" s="1"/>
      <c r="N34" s="1"/>
      <c r="O34" s="1">
        <v>999.74579999999969</v>
      </c>
      <c r="P34" s="1">
        <v>1200</v>
      </c>
      <c r="Q34" s="1">
        <f t="shared" si="5"/>
        <v>700.40959999999995</v>
      </c>
      <c r="R34" s="5">
        <f t="shared" ref="R34:R39" si="10">10.5*Q34-P34-O34-N34-F34</f>
        <v>3267.0419999999995</v>
      </c>
      <c r="S34" s="5"/>
      <c r="T34" s="1"/>
      <c r="U34" s="1">
        <f t="shared" si="6"/>
        <v>10.5</v>
      </c>
      <c r="V34" s="1">
        <f t="shared" si="7"/>
        <v>5.8355265261926732</v>
      </c>
      <c r="W34" s="1">
        <v>549.45579999999995</v>
      </c>
      <c r="X34" s="1">
        <v>487.3888</v>
      </c>
      <c r="Y34" s="1">
        <v>547.11879999999996</v>
      </c>
      <c r="Z34" s="1">
        <v>570.98559999999998</v>
      </c>
      <c r="AA34" s="1">
        <v>577.91059999999993</v>
      </c>
      <c r="AB34" s="1">
        <v>588.30700000000002</v>
      </c>
      <c r="AC34" s="1"/>
      <c r="AD34" s="1">
        <f t="shared" si="3"/>
        <v>3267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71</v>
      </c>
      <c r="B35" s="1" t="s">
        <v>34</v>
      </c>
      <c r="C35" s="1">
        <v>6616.3590000000004</v>
      </c>
      <c r="D35" s="1">
        <v>557.09</v>
      </c>
      <c r="E35" s="1">
        <v>4869.4009999999998</v>
      </c>
      <c r="F35" s="1">
        <v>2189.721</v>
      </c>
      <c r="G35" s="6">
        <v>1</v>
      </c>
      <c r="H35" s="1">
        <v>60</v>
      </c>
      <c r="I35" s="1" t="s">
        <v>35</v>
      </c>
      <c r="J35" s="1">
        <v>4805.585</v>
      </c>
      <c r="K35" s="1">
        <f t="shared" si="2"/>
        <v>63.815999999999804</v>
      </c>
      <c r="L35" s="1">
        <f t="shared" si="4"/>
        <v>4869.4009999999998</v>
      </c>
      <c r="M35" s="1"/>
      <c r="N35" s="1"/>
      <c r="O35" s="1">
        <v>2469.6463999999978</v>
      </c>
      <c r="P35" s="1">
        <v>3000</v>
      </c>
      <c r="Q35" s="1">
        <f t="shared" si="5"/>
        <v>973.88019999999995</v>
      </c>
      <c r="R35" s="5">
        <f t="shared" si="10"/>
        <v>2566.3747000000017</v>
      </c>
      <c r="S35" s="5"/>
      <c r="T35" s="1"/>
      <c r="U35" s="1">
        <f t="shared" si="6"/>
        <v>10.5</v>
      </c>
      <c r="V35" s="1">
        <f t="shared" si="7"/>
        <v>7.8647942529276165</v>
      </c>
      <c r="W35" s="1">
        <v>888.54279999999994</v>
      </c>
      <c r="X35" s="1">
        <v>641.07320000000004</v>
      </c>
      <c r="Y35" s="1">
        <v>750.89480000000003</v>
      </c>
      <c r="Z35" s="1">
        <v>881.17819999999995</v>
      </c>
      <c r="AA35" s="1">
        <v>742.57299999999998</v>
      </c>
      <c r="AB35" s="1">
        <v>723.80559999999991</v>
      </c>
      <c r="AC35" s="1"/>
      <c r="AD35" s="1">
        <f t="shared" si="3"/>
        <v>2566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72</v>
      </c>
      <c r="B36" s="1" t="s">
        <v>34</v>
      </c>
      <c r="C36" s="1">
        <v>1316.4079999999999</v>
      </c>
      <c r="D36" s="1">
        <v>2372.5</v>
      </c>
      <c r="E36" s="1">
        <v>2395.0859999999998</v>
      </c>
      <c r="F36" s="1">
        <v>1219.8</v>
      </c>
      <c r="G36" s="6">
        <v>1</v>
      </c>
      <c r="H36" s="1">
        <v>60</v>
      </c>
      <c r="I36" s="1" t="s">
        <v>35</v>
      </c>
      <c r="J36" s="1">
        <v>2374.69</v>
      </c>
      <c r="K36" s="1">
        <f t="shared" si="2"/>
        <v>20.395999999999731</v>
      </c>
      <c r="L36" s="1">
        <f t="shared" si="4"/>
        <v>2395.0859999999998</v>
      </c>
      <c r="M36" s="1"/>
      <c r="N36" s="1">
        <v>600</v>
      </c>
      <c r="O36" s="1">
        <v>713.9409999999998</v>
      </c>
      <c r="P36" s="1">
        <v>700</v>
      </c>
      <c r="Q36" s="1">
        <f t="shared" si="5"/>
        <v>479.01719999999995</v>
      </c>
      <c r="R36" s="5">
        <f t="shared" si="10"/>
        <v>1795.9395999999999</v>
      </c>
      <c r="S36" s="5"/>
      <c r="T36" s="1"/>
      <c r="U36" s="1">
        <f t="shared" si="6"/>
        <v>10.5</v>
      </c>
      <c r="V36" s="1">
        <f t="shared" si="7"/>
        <v>6.750782644130525</v>
      </c>
      <c r="W36" s="1">
        <v>408.14800000000002</v>
      </c>
      <c r="X36" s="1">
        <v>381.08240000000001</v>
      </c>
      <c r="Y36" s="1">
        <v>339.85860000000002</v>
      </c>
      <c r="Z36" s="1">
        <v>285.60500000000002</v>
      </c>
      <c r="AA36" s="1">
        <v>330.95400000000001</v>
      </c>
      <c r="AB36" s="1">
        <v>356.83460000000002</v>
      </c>
      <c r="AC36" s="1"/>
      <c r="AD36" s="1">
        <f t="shared" si="3"/>
        <v>1796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73</v>
      </c>
      <c r="B37" s="1" t="s">
        <v>34</v>
      </c>
      <c r="C37" s="1">
        <v>470.26799999999997</v>
      </c>
      <c r="D37" s="1">
        <v>542.21</v>
      </c>
      <c r="E37" s="1">
        <v>513.56299999999999</v>
      </c>
      <c r="F37" s="1">
        <v>460.31400000000002</v>
      </c>
      <c r="G37" s="6">
        <v>1</v>
      </c>
      <c r="H37" s="1">
        <v>60</v>
      </c>
      <c r="I37" s="1" t="s">
        <v>35</v>
      </c>
      <c r="J37" s="1">
        <v>477.55200000000002</v>
      </c>
      <c r="K37" s="1">
        <f t="shared" si="2"/>
        <v>36.010999999999967</v>
      </c>
      <c r="L37" s="1">
        <f t="shared" si="4"/>
        <v>513.56299999999999</v>
      </c>
      <c r="M37" s="1"/>
      <c r="N37" s="1"/>
      <c r="O37" s="1">
        <v>241.77739999999989</v>
      </c>
      <c r="P37" s="1"/>
      <c r="Q37" s="1">
        <f t="shared" si="5"/>
        <v>102.71259999999999</v>
      </c>
      <c r="R37" s="5">
        <f t="shared" si="10"/>
        <v>376.39089999999993</v>
      </c>
      <c r="S37" s="5"/>
      <c r="T37" s="1"/>
      <c r="U37" s="1">
        <f t="shared" si="6"/>
        <v>10.5</v>
      </c>
      <c r="V37" s="1">
        <f t="shared" si="7"/>
        <v>6.8354943794626948</v>
      </c>
      <c r="W37" s="1">
        <v>88.582599999999999</v>
      </c>
      <c r="X37" s="1">
        <v>87.653800000000004</v>
      </c>
      <c r="Y37" s="1">
        <v>94.517200000000003</v>
      </c>
      <c r="Z37" s="1">
        <v>96.782200000000003</v>
      </c>
      <c r="AA37" s="1">
        <v>100.1314</v>
      </c>
      <c r="AB37" s="1">
        <v>96.766199999999998</v>
      </c>
      <c r="AC37" s="1"/>
      <c r="AD37" s="1">
        <f t="shared" si="3"/>
        <v>376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74</v>
      </c>
      <c r="B38" s="1" t="s">
        <v>34</v>
      </c>
      <c r="C38" s="1">
        <v>1718.8430000000001</v>
      </c>
      <c r="D38" s="1">
        <v>363.06099999999998</v>
      </c>
      <c r="E38" s="1">
        <v>1355.31</v>
      </c>
      <c r="F38" s="1">
        <v>649.20699999999999</v>
      </c>
      <c r="G38" s="6">
        <v>1</v>
      </c>
      <c r="H38" s="1">
        <v>60</v>
      </c>
      <c r="I38" s="1" t="s">
        <v>35</v>
      </c>
      <c r="J38" s="1">
        <v>1269.569</v>
      </c>
      <c r="K38" s="1">
        <f t="shared" ref="K38:K68" si="11">E38-J38</f>
        <v>85.740999999999985</v>
      </c>
      <c r="L38" s="1">
        <f t="shared" si="4"/>
        <v>1355.31</v>
      </c>
      <c r="M38" s="1"/>
      <c r="N38" s="1"/>
      <c r="O38" s="1">
        <v>458.64199999999983</v>
      </c>
      <c r="P38" s="1">
        <v>500</v>
      </c>
      <c r="Q38" s="1">
        <f t="shared" si="5"/>
        <v>271.06200000000001</v>
      </c>
      <c r="R38" s="5">
        <f t="shared" si="10"/>
        <v>1238.3020000000006</v>
      </c>
      <c r="S38" s="5"/>
      <c r="T38" s="1"/>
      <c r="U38" s="1">
        <f t="shared" si="6"/>
        <v>10.5</v>
      </c>
      <c r="V38" s="1">
        <f t="shared" si="7"/>
        <v>5.9316650803137279</v>
      </c>
      <c r="W38" s="1">
        <v>211.119</v>
      </c>
      <c r="X38" s="1">
        <v>181.01400000000001</v>
      </c>
      <c r="Y38" s="1">
        <v>224.00120000000001</v>
      </c>
      <c r="Z38" s="1">
        <v>228.97319999999999</v>
      </c>
      <c r="AA38" s="1">
        <v>239.92080000000001</v>
      </c>
      <c r="AB38" s="1">
        <v>234.48920000000001</v>
      </c>
      <c r="AC38" s="1"/>
      <c r="AD38" s="1">
        <f t="shared" ref="AD38:AD69" si="12">ROUND(R38*G38,0)</f>
        <v>1238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75</v>
      </c>
      <c r="B39" s="1" t="s">
        <v>34</v>
      </c>
      <c r="C39" s="1">
        <v>2510.172</v>
      </c>
      <c r="D39" s="1">
        <v>1288.644</v>
      </c>
      <c r="E39" s="1">
        <v>2267.3719999999998</v>
      </c>
      <c r="F39" s="1">
        <v>1397.5909999999999</v>
      </c>
      <c r="G39" s="6">
        <v>1</v>
      </c>
      <c r="H39" s="1">
        <v>60</v>
      </c>
      <c r="I39" s="1" t="s">
        <v>35</v>
      </c>
      <c r="J39" s="1">
        <v>2126.3290000000002</v>
      </c>
      <c r="K39" s="1">
        <f t="shared" si="11"/>
        <v>141.04299999999967</v>
      </c>
      <c r="L39" s="1">
        <f t="shared" si="4"/>
        <v>2267.3719999999998</v>
      </c>
      <c r="M39" s="1"/>
      <c r="N39" s="1"/>
      <c r="O39" s="1">
        <v>568.47540000000049</v>
      </c>
      <c r="P39" s="1">
        <v>600</v>
      </c>
      <c r="Q39" s="1">
        <f t="shared" si="5"/>
        <v>453.47439999999995</v>
      </c>
      <c r="R39" s="5">
        <f t="shared" si="10"/>
        <v>2195.4147999999991</v>
      </c>
      <c r="S39" s="5"/>
      <c r="T39" s="1"/>
      <c r="U39" s="1">
        <f t="shared" si="6"/>
        <v>10.500000000000002</v>
      </c>
      <c r="V39" s="1">
        <f t="shared" si="7"/>
        <v>5.6586797402455371</v>
      </c>
      <c r="W39" s="1">
        <v>354.44060000000002</v>
      </c>
      <c r="X39" s="1">
        <v>332.29480000000001</v>
      </c>
      <c r="Y39" s="1">
        <v>387.2946</v>
      </c>
      <c r="Z39" s="1">
        <v>389.56619999999998</v>
      </c>
      <c r="AA39" s="1">
        <v>411.4366</v>
      </c>
      <c r="AB39" s="1">
        <v>405.91899999999998</v>
      </c>
      <c r="AC39" s="1"/>
      <c r="AD39" s="1">
        <f t="shared" si="12"/>
        <v>2195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76</v>
      </c>
      <c r="B40" s="1" t="s">
        <v>34</v>
      </c>
      <c r="C40" s="1">
        <v>123.1</v>
      </c>
      <c r="D40" s="1"/>
      <c r="E40" s="1">
        <v>106.5</v>
      </c>
      <c r="F40" s="1">
        <v>-0.88900000000000001</v>
      </c>
      <c r="G40" s="6">
        <v>1</v>
      </c>
      <c r="H40" s="1">
        <v>35</v>
      </c>
      <c r="I40" s="1" t="s">
        <v>35</v>
      </c>
      <c r="J40" s="1">
        <v>113.012</v>
      </c>
      <c r="K40" s="1">
        <f t="shared" si="11"/>
        <v>-6.5120000000000005</v>
      </c>
      <c r="L40" s="1">
        <f t="shared" si="4"/>
        <v>106.5</v>
      </c>
      <c r="M40" s="1"/>
      <c r="N40" s="1"/>
      <c r="O40" s="1">
        <v>62.632999999999981</v>
      </c>
      <c r="P40" s="1"/>
      <c r="Q40" s="1">
        <f t="shared" si="5"/>
        <v>21.3</v>
      </c>
      <c r="R40" s="5">
        <f>8*Q40-P40-O40-N40-F40</f>
        <v>108.65600000000002</v>
      </c>
      <c r="S40" s="5"/>
      <c r="T40" s="1"/>
      <c r="U40" s="1">
        <f t="shared" si="6"/>
        <v>8</v>
      </c>
      <c r="V40" s="1">
        <f t="shared" si="7"/>
        <v>2.8987793427230035</v>
      </c>
      <c r="W40" s="1">
        <v>14.440200000000001</v>
      </c>
      <c r="X40" s="1">
        <v>9.821200000000001</v>
      </c>
      <c r="Y40" s="1">
        <v>12.878</v>
      </c>
      <c r="Z40" s="1">
        <v>14.286199999999999</v>
      </c>
      <c r="AA40" s="1">
        <v>14.175800000000001</v>
      </c>
      <c r="AB40" s="1">
        <v>15.728199999999999</v>
      </c>
      <c r="AC40" s="1"/>
      <c r="AD40" s="1">
        <f t="shared" si="12"/>
        <v>109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11"/>
        <v>0</v>
      </c>
      <c r="L41" s="14">
        <f t="shared" si="4"/>
        <v>0</v>
      </c>
      <c r="M41" s="14"/>
      <c r="N41" s="14"/>
      <c r="O41" s="14"/>
      <c r="P41" s="14"/>
      <c r="Q41" s="14">
        <f t="shared" si="5"/>
        <v>0</v>
      </c>
      <c r="R41" s="16"/>
      <c r="S41" s="16"/>
      <c r="T41" s="14"/>
      <c r="U41" s="14" t="e">
        <f t="shared" si="6"/>
        <v>#DIV/0!</v>
      </c>
      <c r="V41" s="14" t="e">
        <f t="shared" si="7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51</v>
      </c>
      <c r="AD41" s="14">
        <f t="shared" si="1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4" t="s">
        <v>78</v>
      </c>
      <c r="B42" s="14" t="s">
        <v>34</v>
      </c>
      <c r="C42" s="14"/>
      <c r="D42" s="14">
        <v>1415.9870000000001</v>
      </c>
      <c r="E42" s="14">
        <v>1415.9870000000001</v>
      </c>
      <c r="F42" s="14"/>
      <c r="G42" s="15">
        <v>0</v>
      </c>
      <c r="H42" s="14">
        <v>30</v>
      </c>
      <c r="I42" s="14" t="s">
        <v>35</v>
      </c>
      <c r="J42" s="14">
        <v>1417.287</v>
      </c>
      <c r="K42" s="14">
        <f t="shared" si="11"/>
        <v>-1.2999999999999545</v>
      </c>
      <c r="L42" s="14">
        <f t="shared" si="4"/>
        <v>0</v>
      </c>
      <c r="M42" s="14">
        <v>1415.9870000000001</v>
      </c>
      <c r="N42" s="14"/>
      <c r="O42" s="14"/>
      <c r="P42" s="14"/>
      <c r="Q42" s="14">
        <f t="shared" si="5"/>
        <v>0</v>
      </c>
      <c r="R42" s="16"/>
      <c r="S42" s="16"/>
      <c r="T42" s="14"/>
      <c r="U42" s="14" t="e">
        <f t="shared" si="6"/>
        <v>#DIV/0!</v>
      </c>
      <c r="V42" s="14" t="e">
        <f t="shared" si="7"/>
        <v>#DIV/0!</v>
      </c>
      <c r="W42" s="14">
        <v>85.119</v>
      </c>
      <c r="X42" s="14">
        <v>0</v>
      </c>
      <c r="Y42" s="14">
        <v>0</v>
      </c>
      <c r="Z42" s="14">
        <v>0</v>
      </c>
      <c r="AA42" s="14">
        <v>-0.14599999999999999</v>
      </c>
      <c r="AB42" s="14">
        <v>-0.40600000000000003</v>
      </c>
      <c r="AC42" s="14" t="s">
        <v>51</v>
      </c>
      <c r="AD42" s="14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79</v>
      </c>
      <c r="B43" s="1" t="s">
        <v>34</v>
      </c>
      <c r="C43" s="1">
        <v>531.94399999999996</v>
      </c>
      <c r="D43" s="1">
        <v>554.23199999999997</v>
      </c>
      <c r="E43" s="1">
        <v>519.25400000000002</v>
      </c>
      <c r="F43" s="1">
        <v>462.37900000000002</v>
      </c>
      <c r="G43" s="6">
        <v>1</v>
      </c>
      <c r="H43" s="1">
        <v>30</v>
      </c>
      <c r="I43" s="1" t="s">
        <v>35</v>
      </c>
      <c r="J43" s="1">
        <v>590.84400000000005</v>
      </c>
      <c r="K43" s="1">
        <f t="shared" si="11"/>
        <v>-71.590000000000032</v>
      </c>
      <c r="L43" s="1">
        <f t="shared" si="4"/>
        <v>519.25400000000002</v>
      </c>
      <c r="M43" s="1"/>
      <c r="N43" s="1"/>
      <c r="O43" s="1">
        <v>277.57700000000011</v>
      </c>
      <c r="P43" s="1"/>
      <c r="Q43" s="1">
        <f t="shared" si="5"/>
        <v>103.85080000000001</v>
      </c>
      <c r="R43" s="5">
        <f>10*Q43-P43-O43-N43-F43</f>
        <v>298.55199999999991</v>
      </c>
      <c r="S43" s="5"/>
      <c r="T43" s="1"/>
      <c r="U43" s="1">
        <f t="shared" si="6"/>
        <v>10</v>
      </c>
      <c r="V43" s="1">
        <f t="shared" si="7"/>
        <v>7.1251834362373723</v>
      </c>
      <c r="W43" s="1">
        <v>112.514</v>
      </c>
      <c r="X43" s="1">
        <v>100.65219999999999</v>
      </c>
      <c r="Y43" s="1">
        <v>106.3828</v>
      </c>
      <c r="Z43" s="1">
        <v>109.7718</v>
      </c>
      <c r="AA43" s="1">
        <v>102.6426</v>
      </c>
      <c r="AB43" s="1">
        <v>107.6194</v>
      </c>
      <c r="AC43" s="1"/>
      <c r="AD43" s="1">
        <f t="shared" si="12"/>
        <v>299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4" t="s">
        <v>80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11"/>
        <v>0</v>
      </c>
      <c r="L44" s="14">
        <f t="shared" si="4"/>
        <v>0</v>
      </c>
      <c r="M44" s="14"/>
      <c r="N44" s="14"/>
      <c r="O44" s="14"/>
      <c r="P44" s="14"/>
      <c r="Q44" s="14">
        <f t="shared" si="5"/>
        <v>0</v>
      </c>
      <c r="R44" s="16"/>
      <c r="S44" s="16"/>
      <c r="T44" s="14"/>
      <c r="U44" s="14" t="e">
        <f t="shared" si="6"/>
        <v>#DIV/0!</v>
      </c>
      <c r="V44" s="14" t="e">
        <f t="shared" si="7"/>
        <v>#DIV/0!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51</v>
      </c>
      <c r="AD44" s="14">
        <f t="shared" si="1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81</v>
      </c>
      <c r="B45" s="1" t="s">
        <v>34</v>
      </c>
      <c r="C45" s="1">
        <v>7695.5510000000004</v>
      </c>
      <c r="D45" s="1">
        <v>1499.511</v>
      </c>
      <c r="E45" s="1">
        <v>5024.1009999999997</v>
      </c>
      <c r="F45" s="1">
        <v>3980.5859999999998</v>
      </c>
      <c r="G45" s="6">
        <v>1</v>
      </c>
      <c r="H45" s="1">
        <v>40</v>
      </c>
      <c r="I45" s="1" t="s">
        <v>35</v>
      </c>
      <c r="J45" s="1">
        <v>4899.1530000000002</v>
      </c>
      <c r="K45" s="1">
        <f t="shared" si="11"/>
        <v>124.94799999999941</v>
      </c>
      <c r="L45" s="1">
        <f t="shared" si="4"/>
        <v>5024.1009999999997</v>
      </c>
      <c r="M45" s="1"/>
      <c r="N45" s="1"/>
      <c r="O45" s="1">
        <v>1119.4656</v>
      </c>
      <c r="P45" s="1">
        <v>1000</v>
      </c>
      <c r="Q45" s="1">
        <f t="shared" si="5"/>
        <v>1004.8201999999999</v>
      </c>
      <c r="R45" s="5">
        <f>10.5*Q45-P45-O45-N45-F45</f>
        <v>4450.5604999999996</v>
      </c>
      <c r="S45" s="5"/>
      <c r="T45" s="1"/>
      <c r="U45" s="1">
        <f t="shared" si="6"/>
        <v>10.5</v>
      </c>
      <c r="V45" s="1">
        <f t="shared" si="7"/>
        <v>6.0707891819849964</v>
      </c>
      <c r="W45" s="1">
        <v>886.73559999999998</v>
      </c>
      <c r="X45" s="1">
        <v>787.66520000000003</v>
      </c>
      <c r="Y45" s="1">
        <v>957.36560000000009</v>
      </c>
      <c r="Z45" s="1">
        <v>1040.1418000000001</v>
      </c>
      <c r="AA45" s="1">
        <v>1070.18</v>
      </c>
      <c r="AB45" s="1">
        <v>1053.0183999999999</v>
      </c>
      <c r="AC45" s="1"/>
      <c r="AD45" s="1">
        <f t="shared" si="12"/>
        <v>4451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4" t="s">
        <v>82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11"/>
        <v>0</v>
      </c>
      <c r="L46" s="14">
        <f t="shared" si="4"/>
        <v>0</v>
      </c>
      <c r="M46" s="14"/>
      <c r="N46" s="14"/>
      <c r="O46" s="14"/>
      <c r="P46" s="14"/>
      <c r="Q46" s="14">
        <f t="shared" si="5"/>
        <v>0</v>
      </c>
      <c r="R46" s="16"/>
      <c r="S46" s="16"/>
      <c r="T46" s="14"/>
      <c r="U46" s="14" t="e">
        <f t="shared" si="6"/>
        <v>#DIV/0!</v>
      </c>
      <c r="V46" s="14" t="e">
        <f t="shared" si="7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51</v>
      </c>
      <c r="AD46" s="14">
        <f t="shared" si="12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83</v>
      </c>
      <c r="B47" s="1" t="s">
        <v>34</v>
      </c>
      <c r="C47" s="1">
        <v>11.776</v>
      </c>
      <c r="D47" s="1">
        <v>24.48</v>
      </c>
      <c r="E47" s="1">
        <v>-2.5489999999999999</v>
      </c>
      <c r="F47" s="1">
        <v>24.48</v>
      </c>
      <c r="G47" s="6">
        <v>1</v>
      </c>
      <c r="H47" s="1" t="e">
        <v>#N/A</v>
      </c>
      <c r="I47" s="1" t="s">
        <v>35</v>
      </c>
      <c r="J47" s="1">
        <v>11.9</v>
      </c>
      <c r="K47" s="1">
        <f t="shared" si="11"/>
        <v>-14.449</v>
      </c>
      <c r="L47" s="1">
        <f t="shared" si="4"/>
        <v>-2.5489999999999999</v>
      </c>
      <c r="M47" s="1"/>
      <c r="N47" s="1"/>
      <c r="O47" s="1">
        <v>21.878</v>
      </c>
      <c r="P47" s="1"/>
      <c r="Q47" s="1">
        <f t="shared" si="5"/>
        <v>-0.50980000000000003</v>
      </c>
      <c r="R47" s="5"/>
      <c r="S47" s="5"/>
      <c r="T47" s="1"/>
      <c r="U47" s="1">
        <f t="shared" si="6"/>
        <v>-90.933699489996073</v>
      </c>
      <c r="V47" s="1">
        <f t="shared" si="7"/>
        <v>-90.933699489996073</v>
      </c>
      <c r="W47" s="1">
        <v>4.5599999999999996</v>
      </c>
      <c r="X47" s="1">
        <v>3.2841999999999998</v>
      </c>
      <c r="Y47" s="1">
        <v>2.6086</v>
      </c>
      <c r="Z47" s="1">
        <v>2.3513999999999999</v>
      </c>
      <c r="AA47" s="1">
        <v>4.6562000000000001</v>
      </c>
      <c r="AB47" s="1">
        <v>3.8794</v>
      </c>
      <c r="AC47" s="1"/>
      <c r="AD47" s="1">
        <f t="shared" si="1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4" t="s">
        <v>84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11"/>
        <v>0</v>
      </c>
      <c r="L48" s="14">
        <f t="shared" si="4"/>
        <v>0</v>
      </c>
      <c r="M48" s="14"/>
      <c r="N48" s="14"/>
      <c r="O48" s="14"/>
      <c r="P48" s="14"/>
      <c r="Q48" s="14">
        <f t="shared" si="5"/>
        <v>0</v>
      </c>
      <c r="R48" s="16"/>
      <c r="S48" s="16"/>
      <c r="T48" s="14"/>
      <c r="U48" s="14" t="e">
        <f t="shared" si="6"/>
        <v>#DIV/0!</v>
      </c>
      <c r="V48" s="14" t="e">
        <f t="shared" si="7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51</v>
      </c>
      <c r="AD48" s="14">
        <f t="shared" si="1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0" t="s">
        <v>85</v>
      </c>
      <c r="B49" s="10" t="s">
        <v>34</v>
      </c>
      <c r="C49" s="10">
        <v>339.279</v>
      </c>
      <c r="D49" s="10"/>
      <c r="E49" s="10">
        <v>47.558</v>
      </c>
      <c r="F49" s="10">
        <v>274.08300000000003</v>
      </c>
      <c r="G49" s="11">
        <v>0</v>
      </c>
      <c r="H49" s="10" t="e">
        <v>#N/A</v>
      </c>
      <c r="I49" s="10" t="s">
        <v>44</v>
      </c>
      <c r="J49" s="10">
        <v>43.25</v>
      </c>
      <c r="K49" s="10">
        <f t="shared" si="11"/>
        <v>4.3079999999999998</v>
      </c>
      <c r="L49" s="10">
        <f t="shared" si="4"/>
        <v>47.558</v>
      </c>
      <c r="M49" s="10"/>
      <c r="N49" s="10"/>
      <c r="O49" s="10"/>
      <c r="P49" s="10"/>
      <c r="Q49" s="10">
        <f t="shared" si="5"/>
        <v>9.5115999999999996</v>
      </c>
      <c r="R49" s="12"/>
      <c r="S49" s="12"/>
      <c r="T49" s="10"/>
      <c r="U49" s="10">
        <f t="shared" si="6"/>
        <v>28.815656671853318</v>
      </c>
      <c r="V49" s="10">
        <f t="shared" si="7"/>
        <v>28.815656671853318</v>
      </c>
      <c r="W49" s="10">
        <v>10.51</v>
      </c>
      <c r="X49" s="10">
        <v>5.2118000000000002</v>
      </c>
      <c r="Y49" s="10">
        <v>1.4490000000000001</v>
      </c>
      <c r="Z49" s="10">
        <v>1.4490000000000001</v>
      </c>
      <c r="AA49" s="10">
        <v>12.045199999999999</v>
      </c>
      <c r="AB49" s="10">
        <v>15.2598</v>
      </c>
      <c r="AC49" s="10" t="s">
        <v>86</v>
      </c>
      <c r="AD49" s="10">
        <f t="shared" si="12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4" t="s">
        <v>87</v>
      </c>
      <c r="B50" s="14" t="s">
        <v>34</v>
      </c>
      <c r="C50" s="14"/>
      <c r="D50" s="14"/>
      <c r="E50" s="14">
        <v>-0.8</v>
      </c>
      <c r="F50" s="14"/>
      <c r="G50" s="15">
        <v>0</v>
      </c>
      <c r="H50" s="14">
        <v>45</v>
      </c>
      <c r="I50" s="14" t="s">
        <v>35</v>
      </c>
      <c r="J50" s="14"/>
      <c r="K50" s="14">
        <f t="shared" si="11"/>
        <v>-0.8</v>
      </c>
      <c r="L50" s="14">
        <f t="shared" si="4"/>
        <v>-0.8</v>
      </c>
      <c r="M50" s="14"/>
      <c r="N50" s="14"/>
      <c r="O50" s="14"/>
      <c r="P50" s="14"/>
      <c r="Q50" s="14">
        <f t="shared" si="5"/>
        <v>-0.16</v>
      </c>
      <c r="R50" s="16"/>
      <c r="S50" s="16"/>
      <c r="T50" s="14"/>
      <c r="U50" s="14">
        <f t="shared" si="6"/>
        <v>0</v>
      </c>
      <c r="V50" s="14">
        <f t="shared" si="7"/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0.71260000000000001</v>
      </c>
      <c r="AB50" s="14">
        <v>1.5908</v>
      </c>
      <c r="AC50" s="14" t="s">
        <v>51</v>
      </c>
      <c r="AD50" s="14">
        <f t="shared" si="1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88</v>
      </c>
      <c r="B51" s="1" t="s">
        <v>34</v>
      </c>
      <c r="C51" s="1">
        <v>64.278999999999996</v>
      </c>
      <c r="D51" s="1">
        <v>121.185</v>
      </c>
      <c r="E51" s="1">
        <v>111.057</v>
      </c>
      <c r="F51" s="1">
        <v>55.113</v>
      </c>
      <c r="G51" s="6">
        <v>1</v>
      </c>
      <c r="H51" s="1">
        <v>45</v>
      </c>
      <c r="I51" s="1" t="s">
        <v>35</v>
      </c>
      <c r="J51" s="1">
        <v>131.4</v>
      </c>
      <c r="K51" s="1">
        <f t="shared" si="11"/>
        <v>-20.343000000000004</v>
      </c>
      <c r="L51" s="1">
        <f t="shared" si="4"/>
        <v>111.057</v>
      </c>
      <c r="M51" s="1"/>
      <c r="N51" s="1"/>
      <c r="O51" s="1">
        <v>193.57220000000001</v>
      </c>
      <c r="P51" s="1"/>
      <c r="Q51" s="1">
        <f t="shared" si="5"/>
        <v>22.211400000000001</v>
      </c>
      <c r="R51" s="5"/>
      <c r="S51" s="5"/>
      <c r="T51" s="1"/>
      <c r="U51" s="1">
        <f t="shared" si="6"/>
        <v>11.196286591570095</v>
      </c>
      <c r="V51" s="1">
        <f t="shared" si="7"/>
        <v>11.196286591570095</v>
      </c>
      <c r="W51" s="1">
        <v>25.9</v>
      </c>
      <c r="X51" s="1">
        <v>14.8118</v>
      </c>
      <c r="Y51" s="1">
        <v>14.027799999999999</v>
      </c>
      <c r="Z51" s="1">
        <v>14.1676</v>
      </c>
      <c r="AA51" s="1">
        <v>12.205</v>
      </c>
      <c r="AB51" s="1">
        <v>12.200799999999999</v>
      </c>
      <c r="AC51" s="1"/>
      <c r="AD51" s="1">
        <f t="shared" si="12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89</v>
      </c>
      <c r="B52" s="1" t="s">
        <v>34</v>
      </c>
      <c r="C52" s="1">
        <v>64.613</v>
      </c>
      <c r="D52" s="1">
        <v>51.612000000000002</v>
      </c>
      <c r="E52" s="1">
        <v>101.69</v>
      </c>
      <c r="F52" s="1">
        <v>11.244</v>
      </c>
      <c r="G52" s="6">
        <v>1</v>
      </c>
      <c r="H52" s="1">
        <v>45</v>
      </c>
      <c r="I52" s="1" t="s">
        <v>35</v>
      </c>
      <c r="J52" s="1">
        <v>107.3</v>
      </c>
      <c r="K52" s="1">
        <f t="shared" si="11"/>
        <v>-5.6099999999999994</v>
      </c>
      <c r="L52" s="1">
        <f t="shared" si="4"/>
        <v>101.69</v>
      </c>
      <c r="M52" s="1"/>
      <c r="N52" s="1"/>
      <c r="O52" s="1">
        <v>59.858400000000003</v>
      </c>
      <c r="P52" s="1"/>
      <c r="Q52" s="1">
        <f t="shared" si="5"/>
        <v>20.338000000000001</v>
      </c>
      <c r="R52" s="5">
        <f>9*Q52-P52-O52-N52-F52</f>
        <v>111.9396</v>
      </c>
      <c r="S52" s="5"/>
      <c r="T52" s="1"/>
      <c r="U52" s="1">
        <f t="shared" si="6"/>
        <v>9</v>
      </c>
      <c r="V52" s="1">
        <f t="shared" si="7"/>
        <v>3.4960369751204641</v>
      </c>
      <c r="W52" s="1">
        <v>12.72</v>
      </c>
      <c r="X52" s="1">
        <v>7.8864000000000001</v>
      </c>
      <c r="Y52" s="1">
        <v>11.4588</v>
      </c>
      <c r="Z52" s="1">
        <v>10.4556</v>
      </c>
      <c r="AA52" s="1">
        <v>8.1617999999999995</v>
      </c>
      <c r="AB52" s="1">
        <v>9.0084</v>
      </c>
      <c r="AC52" s="1"/>
      <c r="AD52" s="1">
        <f t="shared" si="12"/>
        <v>112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4" t="s">
        <v>90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/>
      <c r="K53" s="14">
        <f t="shared" si="11"/>
        <v>0</v>
      </c>
      <c r="L53" s="14">
        <f t="shared" si="4"/>
        <v>0</v>
      </c>
      <c r="M53" s="14"/>
      <c r="N53" s="14"/>
      <c r="O53" s="14"/>
      <c r="P53" s="14"/>
      <c r="Q53" s="14">
        <f t="shared" si="5"/>
        <v>0</v>
      </c>
      <c r="R53" s="16"/>
      <c r="S53" s="16"/>
      <c r="T53" s="14"/>
      <c r="U53" s="14" t="e">
        <f t="shared" si="6"/>
        <v>#DIV/0!</v>
      </c>
      <c r="V53" s="14" t="e">
        <f t="shared" si="7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 t="s">
        <v>51</v>
      </c>
      <c r="AD53" s="14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91</v>
      </c>
      <c r="B54" s="1" t="s">
        <v>43</v>
      </c>
      <c r="C54" s="1">
        <v>1232</v>
      </c>
      <c r="D54" s="1">
        <v>390</v>
      </c>
      <c r="E54" s="1">
        <v>1038</v>
      </c>
      <c r="F54" s="1">
        <v>509</v>
      </c>
      <c r="G54" s="6">
        <v>0.4</v>
      </c>
      <c r="H54" s="1">
        <v>45</v>
      </c>
      <c r="I54" s="1" t="s">
        <v>35</v>
      </c>
      <c r="J54" s="1">
        <v>1028</v>
      </c>
      <c r="K54" s="1">
        <f t="shared" si="11"/>
        <v>10</v>
      </c>
      <c r="L54" s="1">
        <f t="shared" si="4"/>
        <v>1038</v>
      </c>
      <c r="M54" s="1"/>
      <c r="N54" s="1"/>
      <c r="O54" s="1">
        <v>370.79999999999973</v>
      </c>
      <c r="P54" s="1">
        <v>400</v>
      </c>
      <c r="Q54" s="1">
        <f t="shared" si="5"/>
        <v>207.6</v>
      </c>
      <c r="R54" s="5">
        <f>10.5*Q54-P54-O54-N54-F54</f>
        <v>900</v>
      </c>
      <c r="S54" s="5"/>
      <c r="T54" s="1"/>
      <c r="U54" s="1">
        <f t="shared" si="6"/>
        <v>10.499999999999998</v>
      </c>
      <c r="V54" s="1">
        <f t="shared" si="7"/>
        <v>6.1647398843930628</v>
      </c>
      <c r="W54" s="1">
        <v>168.6</v>
      </c>
      <c r="X54" s="1">
        <v>140.4</v>
      </c>
      <c r="Y54" s="1">
        <v>165.4</v>
      </c>
      <c r="Z54" s="1">
        <v>168.4</v>
      </c>
      <c r="AA54" s="1">
        <v>160.4</v>
      </c>
      <c r="AB54" s="1">
        <v>155.6</v>
      </c>
      <c r="AC54" s="1"/>
      <c r="AD54" s="1">
        <f t="shared" si="12"/>
        <v>360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4" t="s">
        <v>92</v>
      </c>
      <c r="B55" s="14" t="s">
        <v>43</v>
      </c>
      <c r="C55" s="14"/>
      <c r="D55" s="14"/>
      <c r="E55" s="14"/>
      <c r="F55" s="14"/>
      <c r="G55" s="15">
        <v>0</v>
      </c>
      <c r="H55" s="14">
        <v>50</v>
      </c>
      <c r="I55" s="14" t="s">
        <v>35</v>
      </c>
      <c r="J55" s="14"/>
      <c r="K55" s="14">
        <f t="shared" si="11"/>
        <v>0</v>
      </c>
      <c r="L55" s="14">
        <f t="shared" si="4"/>
        <v>0</v>
      </c>
      <c r="M55" s="14"/>
      <c r="N55" s="14"/>
      <c r="O55" s="14"/>
      <c r="P55" s="14"/>
      <c r="Q55" s="14">
        <f t="shared" si="5"/>
        <v>0</v>
      </c>
      <c r="R55" s="16"/>
      <c r="S55" s="16"/>
      <c r="T55" s="14"/>
      <c r="U55" s="14" t="e">
        <f t="shared" si="6"/>
        <v>#DIV/0!</v>
      </c>
      <c r="V55" s="14" t="e">
        <f t="shared" si="7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-0.2</v>
      </c>
      <c r="AB55" s="14">
        <v>-0.4</v>
      </c>
      <c r="AC55" s="14" t="s">
        <v>51</v>
      </c>
      <c r="AD55" s="14">
        <f t="shared" si="1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93</v>
      </c>
      <c r="B56" s="1" t="s">
        <v>34</v>
      </c>
      <c r="C56" s="1">
        <v>252.84800000000001</v>
      </c>
      <c r="D56" s="1">
        <v>343.96699999999998</v>
      </c>
      <c r="E56" s="1">
        <v>367.14100000000002</v>
      </c>
      <c r="F56" s="1">
        <v>224.60400000000001</v>
      </c>
      <c r="G56" s="6">
        <v>1</v>
      </c>
      <c r="H56" s="1">
        <v>45</v>
      </c>
      <c r="I56" s="1" t="s">
        <v>35</v>
      </c>
      <c r="J56" s="1">
        <v>337.75</v>
      </c>
      <c r="K56" s="1">
        <f t="shared" si="11"/>
        <v>29.39100000000002</v>
      </c>
      <c r="L56" s="1">
        <f t="shared" si="4"/>
        <v>367.14100000000002</v>
      </c>
      <c r="M56" s="1"/>
      <c r="N56" s="1"/>
      <c r="O56" s="1">
        <v>155.33540000000011</v>
      </c>
      <c r="P56" s="1"/>
      <c r="Q56" s="1">
        <f t="shared" si="5"/>
        <v>73.428200000000004</v>
      </c>
      <c r="R56" s="5">
        <f>10.5*Q56-P56-O56-N56-F56</f>
        <v>391.05669999999986</v>
      </c>
      <c r="S56" s="5"/>
      <c r="T56" s="1"/>
      <c r="U56" s="1">
        <f t="shared" si="6"/>
        <v>10.499999999999998</v>
      </c>
      <c r="V56" s="1">
        <f t="shared" si="7"/>
        <v>5.1742981579284262</v>
      </c>
      <c r="W56" s="1">
        <v>55.48</v>
      </c>
      <c r="X56" s="1">
        <v>45.815399999999997</v>
      </c>
      <c r="Y56" s="1">
        <v>64.205799999999996</v>
      </c>
      <c r="Z56" s="1">
        <v>63.899000000000001</v>
      </c>
      <c r="AA56" s="1">
        <v>48.486199999999997</v>
      </c>
      <c r="AB56" s="1">
        <v>47.536000000000001</v>
      </c>
      <c r="AC56" s="1"/>
      <c r="AD56" s="1">
        <f t="shared" si="12"/>
        <v>391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94</v>
      </c>
      <c r="B57" s="1" t="s">
        <v>43</v>
      </c>
      <c r="C57" s="1">
        <v>206</v>
      </c>
      <c r="D57" s="1">
        <v>264</v>
      </c>
      <c r="E57" s="1">
        <v>175</v>
      </c>
      <c r="F57" s="1">
        <v>239</v>
      </c>
      <c r="G57" s="6">
        <v>0.35</v>
      </c>
      <c r="H57" s="1">
        <v>40</v>
      </c>
      <c r="I57" s="1" t="s">
        <v>35</v>
      </c>
      <c r="J57" s="1">
        <v>230</v>
      </c>
      <c r="K57" s="1">
        <f t="shared" si="11"/>
        <v>-55</v>
      </c>
      <c r="L57" s="1">
        <f t="shared" si="4"/>
        <v>175</v>
      </c>
      <c r="M57" s="1"/>
      <c r="N57" s="1"/>
      <c r="O57" s="1">
        <v>193.99999999999989</v>
      </c>
      <c r="P57" s="1"/>
      <c r="Q57" s="1">
        <f t="shared" si="5"/>
        <v>35</v>
      </c>
      <c r="R57" s="5"/>
      <c r="S57" s="5"/>
      <c r="T57" s="1"/>
      <c r="U57" s="1">
        <f t="shared" si="6"/>
        <v>12.371428571428568</v>
      </c>
      <c r="V57" s="1">
        <f t="shared" si="7"/>
        <v>12.371428571428568</v>
      </c>
      <c r="W57" s="1">
        <v>50.8</v>
      </c>
      <c r="X57" s="1">
        <v>38.799999999999997</v>
      </c>
      <c r="Y57" s="1">
        <v>30.6</v>
      </c>
      <c r="Z57" s="1">
        <v>35</v>
      </c>
      <c r="AA57" s="1">
        <v>45.2</v>
      </c>
      <c r="AB57" s="1">
        <v>42.4</v>
      </c>
      <c r="AC57" s="1"/>
      <c r="AD57" s="1">
        <f t="shared" si="12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95</v>
      </c>
      <c r="B58" s="1" t="s">
        <v>34</v>
      </c>
      <c r="C58" s="1"/>
      <c r="D58" s="1">
        <v>13.044</v>
      </c>
      <c r="E58" s="1"/>
      <c r="F58" s="1">
        <v>13.044</v>
      </c>
      <c r="G58" s="6">
        <v>1</v>
      </c>
      <c r="H58" s="1" t="e">
        <v>#N/A</v>
      </c>
      <c r="I58" s="1" t="s">
        <v>35</v>
      </c>
      <c r="J58" s="1"/>
      <c r="K58" s="1">
        <f t="shared" si="11"/>
        <v>0</v>
      </c>
      <c r="L58" s="1">
        <f t="shared" si="4"/>
        <v>0</v>
      </c>
      <c r="M58" s="1"/>
      <c r="N58" s="1"/>
      <c r="O58" s="1">
        <v>23.856999999999999</v>
      </c>
      <c r="P58" s="1"/>
      <c r="Q58" s="1">
        <f t="shared" si="5"/>
        <v>0</v>
      </c>
      <c r="R58" s="5"/>
      <c r="S58" s="5"/>
      <c r="T58" s="1"/>
      <c r="U58" s="1" t="e">
        <f t="shared" si="6"/>
        <v>#DIV/0!</v>
      </c>
      <c r="V58" s="1" t="e">
        <f t="shared" si="7"/>
        <v>#DIV/0!</v>
      </c>
      <c r="W58" s="1">
        <v>2.992</v>
      </c>
      <c r="X58" s="1">
        <v>1.7210000000000001</v>
      </c>
      <c r="Y58" s="1">
        <v>0</v>
      </c>
      <c r="Z58" s="1">
        <v>0</v>
      </c>
      <c r="AA58" s="1">
        <v>2.3003999999999998</v>
      </c>
      <c r="AB58" s="1">
        <v>2.7351999999999999</v>
      </c>
      <c r="AC58" s="1"/>
      <c r="AD58" s="1">
        <f t="shared" si="1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96</v>
      </c>
      <c r="B59" s="1" t="s">
        <v>43</v>
      </c>
      <c r="C59" s="1">
        <v>356</v>
      </c>
      <c r="D59" s="1">
        <v>2592</v>
      </c>
      <c r="E59" s="1">
        <v>2406</v>
      </c>
      <c r="F59" s="1">
        <v>524</v>
      </c>
      <c r="G59" s="6">
        <v>0.4</v>
      </c>
      <c r="H59" s="1">
        <v>40</v>
      </c>
      <c r="I59" s="1" t="s">
        <v>35</v>
      </c>
      <c r="J59" s="1">
        <v>2416</v>
      </c>
      <c r="K59" s="1">
        <f t="shared" si="11"/>
        <v>-10</v>
      </c>
      <c r="L59" s="1">
        <f t="shared" si="4"/>
        <v>498</v>
      </c>
      <c r="M59" s="1">
        <v>1908</v>
      </c>
      <c r="N59" s="1"/>
      <c r="O59" s="1">
        <v>383.19999999999982</v>
      </c>
      <c r="P59" s="1"/>
      <c r="Q59" s="1">
        <f t="shared" si="5"/>
        <v>99.6</v>
      </c>
      <c r="R59" s="5">
        <f>10.5*Q59-P59-O59-N59-F59</f>
        <v>138.60000000000014</v>
      </c>
      <c r="S59" s="5"/>
      <c r="T59" s="1"/>
      <c r="U59" s="1">
        <f t="shared" si="6"/>
        <v>10.5</v>
      </c>
      <c r="V59" s="1">
        <f t="shared" si="7"/>
        <v>9.1084337349397586</v>
      </c>
      <c r="W59" s="1">
        <v>120.6</v>
      </c>
      <c r="X59" s="1">
        <v>78.2</v>
      </c>
      <c r="Y59" s="1">
        <v>109.2</v>
      </c>
      <c r="Z59" s="1">
        <v>106.4</v>
      </c>
      <c r="AA59" s="1">
        <v>90.2</v>
      </c>
      <c r="AB59" s="1">
        <v>87.2</v>
      </c>
      <c r="AC59" s="1"/>
      <c r="AD59" s="1">
        <f t="shared" si="12"/>
        <v>55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97</v>
      </c>
      <c r="B60" s="1" t="s">
        <v>43</v>
      </c>
      <c r="C60" s="1">
        <v>612</v>
      </c>
      <c r="D60" s="1">
        <v>4248</v>
      </c>
      <c r="E60" s="1">
        <v>3973</v>
      </c>
      <c r="F60" s="1">
        <v>805</v>
      </c>
      <c r="G60" s="6">
        <v>0.4</v>
      </c>
      <c r="H60" s="1">
        <v>45</v>
      </c>
      <c r="I60" s="1" t="s">
        <v>35</v>
      </c>
      <c r="J60" s="1">
        <v>3984</v>
      </c>
      <c r="K60" s="1">
        <f t="shared" si="11"/>
        <v>-11</v>
      </c>
      <c r="L60" s="1">
        <f t="shared" si="4"/>
        <v>805</v>
      </c>
      <c r="M60" s="1">
        <v>3168</v>
      </c>
      <c r="N60" s="1"/>
      <c r="O60" s="1">
        <v>776.39999999999964</v>
      </c>
      <c r="P60" s="1">
        <v>700</v>
      </c>
      <c r="Q60" s="1">
        <f t="shared" si="5"/>
        <v>161</v>
      </c>
      <c r="R60" s="5"/>
      <c r="S60" s="5"/>
      <c r="T60" s="1"/>
      <c r="U60" s="1">
        <f t="shared" si="6"/>
        <v>14.170186335403724</v>
      </c>
      <c r="V60" s="1">
        <f t="shared" si="7"/>
        <v>14.170186335403724</v>
      </c>
      <c r="W60" s="1">
        <v>236.6</v>
      </c>
      <c r="X60" s="1">
        <v>145.80000000000001</v>
      </c>
      <c r="Y60" s="1">
        <v>162.6</v>
      </c>
      <c r="Z60" s="1">
        <v>165.4</v>
      </c>
      <c r="AA60" s="1">
        <v>152.19999999999999</v>
      </c>
      <c r="AB60" s="1">
        <v>152</v>
      </c>
      <c r="AC60" s="1"/>
      <c r="AD60" s="1">
        <f t="shared" si="1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98</v>
      </c>
      <c r="B61" s="1" t="s">
        <v>43</v>
      </c>
      <c r="C61" s="1">
        <v>250</v>
      </c>
      <c r="D61" s="1">
        <v>960</v>
      </c>
      <c r="E61" s="1">
        <v>999</v>
      </c>
      <c r="F61" s="1">
        <v>177</v>
      </c>
      <c r="G61" s="6">
        <v>0.4</v>
      </c>
      <c r="H61" s="1">
        <v>40</v>
      </c>
      <c r="I61" s="1" t="s">
        <v>35</v>
      </c>
      <c r="J61" s="1">
        <v>1011</v>
      </c>
      <c r="K61" s="1">
        <f t="shared" si="11"/>
        <v>-12</v>
      </c>
      <c r="L61" s="1">
        <f t="shared" si="4"/>
        <v>255</v>
      </c>
      <c r="M61" s="1">
        <v>744</v>
      </c>
      <c r="N61" s="1"/>
      <c r="O61" s="1">
        <v>519.79999999999995</v>
      </c>
      <c r="P61" s="1"/>
      <c r="Q61" s="1">
        <f t="shared" si="5"/>
        <v>51</v>
      </c>
      <c r="R61" s="5"/>
      <c r="S61" s="5"/>
      <c r="T61" s="1"/>
      <c r="U61" s="1">
        <f t="shared" si="6"/>
        <v>13.662745098039215</v>
      </c>
      <c r="V61" s="1">
        <f t="shared" si="7"/>
        <v>13.662745098039215</v>
      </c>
      <c r="W61" s="1">
        <v>81.599999999999994</v>
      </c>
      <c r="X61" s="1">
        <v>38.799999999999997</v>
      </c>
      <c r="Y61" s="1">
        <v>47</v>
      </c>
      <c r="Z61" s="1">
        <v>45.2</v>
      </c>
      <c r="AA61" s="1">
        <v>40</v>
      </c>
      <c r="AB61" s="1">
        <v>42.2</v>
      </c>
      <c r="AC61" s="1"/>
      <c r="AD61" s="1">
        <f t="shared" si="12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99</v>
      </c>
      <c r="B62" s="1" t="s">
        <v>34</v>
      </c>
      <c r="C62" s="1">
        <v>209.33199999999999</v>
      </c>
      <c r="D62" s="1">
        <v>107.63</v>
      </c>
      <c r="E62" s="1">
        <v>136.98400000000001</v>
      </c>
      <c r="F62" s="1">
        <v>171.501</v>
      </c>
      <c r="G62" s="6">
        <v>1</v>
      </c>
      <c r="H62" s="1">
        <v>50</v>
      </c>
      <c r="I62" s="1" t="s">
        <v>35</v>
      </c>
      <c r="J62" s="1">
        <v>130.44999999999999</v>
      </c>
      <c r="K62" s="1">
        <f t="shared" si="11"/>
        <v>6.5340000000000202</v>
      </c>
      <c r="L62" s="1">
        <f t="shared" si="4"/>
        <v>136.98400000000001</v>
      </c>
      <c r="M62" s="1"/>
      <c r="N62" s="1"/>
      <c r="O62" s="1">
        <v>61.526799999999952</v>
      </c>
      <c r="P62" s="1"/>
      <c r="Q62" s="1">
        <f t="shared" si="5"/>
        <v>27.396800000000002</v>
      </c>
      <c r="R62" s="5">
        <f t="shared" ref="R62:R64" si="13">10.5*Q62-P62-O62-N62-F62</f>
        <v>54.638600000000054</v>
      </c>
      <c r="S62" s="5"/>
      <c r="T62" s="1"/>
      <c r="U62" s="1">
        <f t="shared" si="6"/>
        <v>10.5</v>
      </c>
      <c r="V62" s="1">
        <f t="shared" si="7"/>
        <v>8.5056575950475946</v>
      </c>
      <c r="W62" s="1">
        <v>25.058800000000002</v>
      </c>
      <c r="X62" s="1">
        <v>24.611000000000001</v>
      </c>
      <c r="Y62" s="1">
        <v>28.650200000000002</v>
      </c>
      <c r="Z62" s="1">
        <v>27.203600000000002</v>
      </c>
      <c r="AA62" s="1">
        <v>18.686</v>
      </c>
      <c r="AB62" s="1">
        <v>23.835999999999999</v>
      </c>
      <c r="AC62" s="1"/>
      <c r="AD62" s="1">
        <f t="shared" si="12"/>
        <v>55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100</v>
      </c>
      <c r="B63" s="1" t="s">
        <v>34</v>
      </c>
      <c r="C63" s="1">
        <v>229.548</v>
      </c>
      <c r="D63" s="1">
        <v>473.76</v>
      </c>
      <c r="E63" s="1">
        <v>403.37</v>
      </c>
      <c r="F63" s="1">
        <v>269.28500000000003</v>
      </c>
      <c r="G63" s="6">
        <v>1</v>
      </c>
      <c r="H63" s="1">
        <v>50</v>
      </c>
      <c r="I63" s="1" t="s">
        <v>35</v>
      </c>
      <c r="J63" s="1">
        <v>397.65</v>
      </c>
      <c r="K63" s="1">
        <f t="shared" si="11"/>
        <v>5.7200000000000273</v>
      </c>
      <c r="L63" s="1">
        <f t="shared" si="4"/>
        <v>403.37</v>
      </c>
      <c r="M63" s="1"/>
      <c r="N63" s="1"/>
      <c r="O63" s="1">
        <v>222.7634000000001</v>
      </c>
      <c r="P63" s="1"/>
      <c r="Q63" s="1">
        <f t="shared" si="5"/>
        <v>80.674000000000007</v>
      </c>
      <c r="R63" s="5">
        <f t="shared" si="13"/>
        <v>355.02859999999993</v>
      </c>
      <c r="S63" s="5"/>
      <c r="T63" s="1"/>
      <c r="U63" s="1">
        <f t="shared" si="6"/>
        <v>10.5</v>
      </c>
      <c r="V63" s="1">
        <f t="shared" si="7"/>
        <v>6.0992190792572591</v>
      </c>
      <c r="W63" s="1">
        <v>64.960000000000008</v>
      </c>
      <c r="X63" s="1">
        <v>59.394399999999997</v>
      </c>
      <c r="Y63" s="1">
        <v>72.974800000000002</v>
      </c>
      <c r="Z63" s="1">
        <v>72.561199999999999</v>
      </c>
      <c r="AA63" s="1">
        <v>63.043999999999997</v>
      </c>
      <c r="AB63" s="1">
        <v>61.904600000000002</v>
      </c>
      <c r="AC63" s="1"/>
      <c r="AD63" s="1">
        <f t="shared" si="12"/>
        <v>355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101</v>
      </c>
      <c r="B64" s="1" t="s">
        <v>34</v>
      </c>
      <c r="C64" s="1">
        <v>358.99799999999999</v>
      </c>
      <c r="D64" s="1">
        <v>254.155</v>
      </c>
      <c r="E64" s="1">
        <v>267.21199999999999</v>
      </c>
      <c r="F64" s="1">
        <v>302.90499999999997</v>
      </c>
      <c r="G64" s="6">
        <v>1</v>
      </c>
      <c r="H64" s="1">
        <v>55</v>
      </c>
      <c r="I64" s="1" t="s">
        <v>35</v>
      </c>
      <c r="J64" s="1">
        <v>256.25</v>
      </c>
      <c r="K64" s="1">
        <f t="shared" si="11"/>
        <v>10.961999999999989</v>
      </c>
      <c r="L64" s="1">
        <f t="shared" si="4"/>
        <v>267.21199999999999</v>
      </c>
      <c r="M64" s="1"/>
      <c r="N64" s="1"/>
      <c r="O64" s="1">
        <v>95.751799999999946</v>
      </c>
      <c r="P64" s="1"/>
      <c r="Q64" s="1">
        <f t="shared" si="5"/>
        <v>53.442399999999999</v>
      </c>
      <c r="R64" s="5">
        <f t="shared" si="13"/>
        <v>162.48840000000013</v>
      </c>
      <c r="S64" s="5"/>
      <c r="T64" s="1"/>
      <c r="U64" s="1">
        <f t="shared" si="6"/>
        <v>10.500000000000002</v>
      </c>
      <c r="V64" s="1">
        <f t="shared" si="7"/>
        <v>7.4595601993922411</v>
      </c>
      <c r="W64" s="1">
        <v>47.894399999999997</v>
      </c>
      <c r="X64" s="1">
        <v>50.539000000000001</v>
      </c>
      <c r="Y64" s="1">
        <v>50.540599999999998</v>
      </c>
      <c r="Z64" s="1">
        <v>50.143599999999999</v>
      </c>
      <c r="AA64" s="1">
        <v>47.073599999999999</v>
      </c>
      <c r="AB64" s="1">
        <v>44.961799999999997</v>
      </c>
      <c r="AC64" s="1"/>
      <c r="AD64" s="1">
        <f t="shared" si="12"/>
        <v>162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4" t="s">
        <v>102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11"/>
        <v>0</v>
      </c>
      <c r="L65" s="14">
        <f t="shared" si="4"/>
        <v>0</v>
      </c>
      <c r="M65" s="14"/>
      <c r="N65" s="14"/>
      <c r="O65" s="14"/>
      <c r="P65" s="14"/>
      <c r="Q65" s="14">
        <f t="shared" si="5"/>
        <v>0</v>
      </c>
      <c r="R65" s="16"/>
      <c r="S65" s="16"/>
      <c r="T65" s="14"/>
      <c r="U65" s="14" t="e">
        <f t="shared" si="6"/>
        <v>#DIV/0!</v>
      </c>
      <c r="V65" s="14" t="e">
        <f t="shared" si="7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51</v>
      </c>
      <c r="AD65" s="14">
        <f t="shared" si="1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4" t="s">
        <v>103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11"/>
        <v>0</v>
      </c>
      <c r="L66" s="14">
        <f t="shared" si="4"/>
        <v>0</v>
      </c>
      <c r="M66" s="14"/>
      <c r="N66" s="14"/>
      <c r="O66" s="14"/>
      <c r="P66" s="14"/>
      <c r="Q66" s="14">
        <f t="shared" si="5"/>
        <v>0</v>
      </c>
      <c r="R66" s="16"/>
      <c r="S66" s="16"/>
      <c r="T66" s="14"/>
      <c r="U66" s="14" t="e">
        <f t="shared" si="6"/>
        <v>#DIV/0!</v>
      </c>
      <c r="V66" s="14" t="e">
        <f t="shared" si="7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 t="s">
        <v>51</v>
      </c>
      <c r="AD66" s="14">
        <f t="shared" si="1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4" t="s">
        <v>104</v>
      </c>
      <c r="B67" s="14" t="s">
        <v>34</v>
      </c>
      <c r="C67" s="14"/>
      <c r="D67" s="14"/>
      <c r="E67" s="14"/>
      <c r="F67" s="14"/>
      <c r="G67" s="15">
        <v>0</v>
      </c>
      <c r="H67" s="14">
        <v>40</v>
      </c>
      <c r="I67" s="14" t="s">
        <v>35</v>
      </c>
      <c r="J67" s="14"/>
      <c r="K67" s="14">
        <f t="shared" si="11"/>
        <v>0</v>
      </c>
      <c r="L67" s="14">
        <f t="shared" si="4"/>
        <v>0</v>
      </c>
      <c r="M67" s="14"/>
      <c r="N67" s="14"/>
      <c r="O67" s="14"/>
      <c r="P67" s="14"/>
      <c r="Q67" s="14">
        <f t="shared" si="5"/>
        <v>0</v>
      </c>
      <c r="R67" s="16"/>
      <c r="S67" s="16"/>
      <c r="T67" s="14"/>
      <c r="U67" s="14" t="e">
        <f t="shared" si="6"/>
        <v>#DIV/0!</v>
      </c>
      <c r="V67" s="14" t="e">
        <f t="shared" si="7"/>
        <v>#DIV/0!</v>
      </c>
      <c r="W67" s="14">
        <v>0</v>
      </c>
      <c r="X67" s="14">
        <v>-0.33860000000000001</v>
      </c>
      <c r="Y67" s="14">
        <v>-0.47599999999999998</v>
      </c>
      <c r="Z67" s="14">
        <v>-0.13739999999999999</v>
      </c>
      <c r="AA67" s="14">
        <v>0</v>
      </c>
      <c r="AB67" s="14">
        <v>-0.17399999999999999</v>
      </c>
      <c r="AC67" s="14" t="s">
        <v>105</v>
      </c>
      <c r="AD67" s="14">
        <f t="shared" si="12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106</v>
      </c>
      <c r="B68" s="1" t="s">
        <v>43</v>
      </c>
      <c r="C68" s="1">
        <v>781</v>
      </c>
      <c r="D68" s="1">
        <v>504</v>
      </c>
      <c r="E68" s="1">
        <v>739.6</v>
      </c>
      <c r="F68" s="1">
        <v>482.4</v>
      </c>
      <c r="G68" s="6">
        <v>0.4</v>
      </c>
      <c r="H68" s="1">
        <v>45</v>
      </c>
      <c r="I68" s="1" t="s">
        <v>35</v>
      </c>
      <c r="J68" s="1">
        <v>739</v>
      </c>
      <c r="K68" s="1">
        <f t="shared" si="11"/>
        <v>0.60000000000002274</v>
      </c>
      <c r="L68" s="1">
        <f t="shared" si="4"/>
        <v>739.6</v>
      </c>
      <c r="M68" s="1"/>
      <c r="N68" s="1"/>
      <c r="O68" s="1">
        <v>513.59999999999991</v>
      </c>
      <c r="P68" s="1"/>
      <c r="Q68" s="1">
        <f t="shared" si="5"/>
        <v>147.92000000000002</v>
      </c>
      <c r="R68" s="5">
        <f>10.5*Q68-P68-O68-N68-F68</f>
        <v>557.1600000000002</v>
      </c>
      <c r="S68" s="5"/>
      <c r="T68" s="1"/>
      <c r="U68" s="1">
        <f t="shared" si="6"/>
        <v>10.5</v>
      </c>
      <c r="V68" s="1">
        <f t="shared" si="7"/>
        <v>6.7333693888588408</v>
      </c>
      <c r="W68" s="1">
        <v>126.6</v>
      </c>
      <c r="X68" s="1">
        <v>110.6</v>
      </c>
      <c r="Y68" s="1">
        <v>133.80000000000001</v>
      </c>
      <c r="Z68" s="1">
        <v>139.4</v>
      </c>
      <c r="AA68" s="1">
        <v>125.6</v>
      </c>
      <c r="AB68" s="1">
        <v>118.8</v>
      </c>
      <c r="AC68" s="1"/>
      <c r="AD68" s="1">
        <f t="shared" si="12"/>
        <v>223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4" t="s">
        <v>107</v>
      </c>
      <c r="B69" s="14" t="s">
        <v>34</v>
      </c>
      <c r="C69" s="14"/>
      <c r="D69" s="14"/>
      <c r="E69" s="14"/>
      <c r="F69" s="14"/>
      <c r="G69" s="15">
        <v>0</v>
      </c>
      <c r="H69" s="14" t="e">
        <v>#N/A</v>
      </c>
      <c r="I69" s="14" t="s">
        <v>35</v>
      </c>
      <c r="J69" s="14"/>
      <c r="K69" s="14">
        <f t="shared" ref="K69:K100" si="14">E69-J69</f>
        <v>0</v>
      </c>
      <c r="L69" s="14">
        <f t="shared" si="4"/>
        <v>0</v>
      </c>
      <c r="M69" s="14"/>
      <c r="N69" s="14"/>
      <c r="O69" s="14"/>
      <c r="P69" s="14"/>
      <c r="Q69" s="14">
        <f t="shared" si="5"/>
        <v>0</v>
      </c>
      <c r="R69" s="16"/>
      <c r="S69" s="16"/>
      <c r="T69" s="14"/>
      <c r="U69" s="14" t="e">
        <f t="shared" si="6"/>
        <v>#DIV/0!</v>
      </c>
      <c r="V69" s="14" t="e">
        <f t="shared" si="7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 t="s">
        <v>51</v>
      </c>
      <c r="AD69" s="14">
        <f t="shared" si="1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108</v>
      </c>
      <c r="B70" s="1" t="s">
        <v>43</v>
      </c>
      <c r="C70" s="1">
        <v>91</v>
      </c>
      <c r="D70" s="1">
        <v>413</v>
      </c>
      <c r="E70" s="1">
        <v>118</v>
      </c>
      <c r="F70" s="1">
        <v>330</v>
      </c>
      <c r="G70" s="6">
        <v>0.35</v>
      </c>
      <c r="H70" s="1">
        <v>40</v>
      </c>
      <c r="I70" s="1" t="s">
        <v>35</v>
      </c>
      <c r="J70" s="1">
        <v>197</v>
      </c>
      <c r="K70" s="1">
        <f t="shared" si="14"/>
        <v>-79</v>
      </c>
      <c r="L70" s="1">
        <f t="shared" ref="L70:L113" si="15">E70-M70</f>
        <v>118</v>
      </c>
      <c r="M70" s="1"/>
      <c r="N70" s="1"/>
      <c r="O70" s="1">
        <v>295.8</v>
      </c>
      <c r="P70" s="1"/>
      <c r="Q70" s="1">
        <f t="shared" ref="Q70:Q113" si="16">L70/5</f>
        <v>23.6</v>
      </c>
      <c r="R70" s="5"/>
      <c r="S70" s="5"/>
      <c r="T70" s="1"/>
      <c r="U70" s="1">
        <f t="shared" ref="U70:U113" si="17">(F70+N70+O70+P70+R70)/Q70</f>
        <v>26.51694915254237</v>
      </c>
      <c r="V70" s="1">
        <f t="shared" ref="V70:V113" si="18">(F70+N70+O70+P70)/Q70</f>
        <v>26.51694915254237</v>
      </c>
      <c r="W70" s="1">
        <v>63.6</v>
      </c>
      <c r="X70" s="1">
        <v>49.2</v>
      </c>
      <c r="Y70" s="1">
        <v>25.8</v>
      </c>
      <c r="Z70" s="1">
        <v>29</v>
      </c>
      <c r="AA70" s="1">
        <v>44</v>
      </c>
      <c r="AB70" s="1">
        <v>42.4</v>
      </c>
      <c r="AC70" s="1"/>
      <c r="AD70" s="1">
        <f t="shared" ref="AD70:AD101" si="19"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109</v>
      </c>
      <c r="B71" s="1" t="s">
        <v>43</v>
      </c>
      <c r="C71" s="1">
        <v>66</v>
      </c>
      <c r="D71" s="1">
        <v>92</v>
      </c>
      <c r="E71" s="1">
        <v>57</v>
      </c>
      <c r="F71" s="1">
        <v>90</v>
      </c>
      <c r="G71" s="6">
        <v>0.4</v>
      </c>
      <c r="H71" s="1" t="e">
        <v>#N/A</v>
      </c>
      <c r="I71" s="1" t="s">
        <v>35</v>
      </c>
      <c r="J71" s="1">
        <v>68</v>
      </c>
      <c r="K71" s="1">
        <f t="shared" si="14"/>
        <v>-11</v>
      </c>
      <c r="L71" s="1">
        <f t="shared" si="15"/>
        <v>57</v>
      </c>
      <c r="M71" s="1"/>
      <c r="N71" s="1"/>
      <c r="O71" s="1">
        <v>166</v>
      </c>
      <c r="P71" s="1"/>
      <c r="Q71" s="1">
        <f t="shared" si="16"/>
        <v>11.4</v>
      </c>
      <c r="R71" s="5"/>
      <c r="S71" s="5"/>
      <c r="T71" s="1"/>
      <c r="U71" s="1">
        <f t="shared" si="17"/>
        <v>22.456140350877192</v>
      </c>
      <c r="V71" s="1">
        <f t="shared" si="18"/>
        <v>22.456140350877192</v>
      </c>
      <c r="W71" s="1">
        <v>22</v>
      </c>
      <c r="X71" s="1">
        <v>13</v>
      </c>
      <c r="Y71" s="1">
        <v>4</v>
      </c>
      <c r="Z71" s="1">
        <v>10.8</v>
      </c>
      <c r="AA71" s="1">
        <v>17.8</v>
      </c>
      <c r="AB71" s="1">
        <v>14.6</v>
      </c>
      <c r="AC71" s="1"/>
      <c r="AD71" s="1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0" t="s">
        <v>110</v>
      </c>
      <c r="B72" s="10" t="s">
        <v>43</v>
      </c>
      <c r="C72" s="10"/>
      <c r="D72" s="10">
        <v>860</v>
      </c>
      <c r="E72" s="10">
        <v>860</v>
      </c>
      <c r="F72" s="10"/>
      <c r="G72" s="11">
        <v>0</v>
      </c>
      <c r="H72" s="10" t="e">
        <v>#N/A</v>
      </c>
      <c r="I72" s="10" t="s">
        <v>44</v>
      </c>
      <c r="J72" s="10">
        <v>860</v>
      </c>
      <c r="K72" s="10">
        <f t="shared" si="14"/>
        <v>0</v>
      </c>
      <c r="L72" s="10">
        <f t="shared" si="15"/>
        <v>0</v>
      </c>
      <c r="M72" s="10">
        <v>860</v>
      </c>
      <c r="N72" s="10"/>
      <c r="O72" s="10"/>
      <c r="P72" s="10"/>
      <c r="Q72" s="10">
        <f t="shared" si="16"/>
        <v>0</v>
      </c>
      <c r="R72" s="12"/>
      <c r="S72" s="12"/>
      <c r="T72" s="10"/>
      <c r="U72" s="10" t="e">
        <f t="shared" si="17"/>
        <v>#DIV/0!</v>
      </c>
      <c r="V72" s="10" t="e">
        <f t="shared" si="18"/>
        <v>#DIV/0!</v>
      </c>
      <c r="W72" s="10">
        <v>44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/>
      <c r="AD72" s="10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0" t="s">
        <v>111</v>
      </c>
      <c r="B73" s="10" t="s">
        <v>43</v>
      </c>
      <c r="C73" s="10"/>
      <c r="D73" s="10">
        <v>960</v>
      </c>
      <c r="E73" s="10">
        <v>960</v>
      </c>
      <c r="F73" s="10"/>
      <c r="G73" s="11">
        <v>0</v>
      </c>
      <c r="H73" s="10" t="e">
        <v>#N/A</v>
      </c>
      <c r="I73" s="10" t="s">
        <v>44</v>
      </c>
      <c r="J73" s="10">
        <v>960</v>
      </c>
      <c r="K73" s="10">
        <f t="shared" si="14"/>
        <v>0</v>
      </c>
      <c r="L73" s="10">
        <f t="shared" si="15"/>
        <v>0</v>
      </c>
      <c r="M73" s="10">
        <v>960</v>
      </c>
      <c r="N73" s="10"/>
      <c r="O73" s="10"/>
      <c r="P73" s="10"/>
      <c r="Q73" s="10">
        <f t="shared" si="16"/>
        <v>0</v>
      </c>
      <c r="R73" s="12"/>
      <c r="S73" s="12"/>
      <c r="T73" s="10"/>
      <c r="U73" s="10" t="e">
        <f t="shared" si="17"/>
        <v>#DIV/0!</v>
      </c>
      <c r="V73" s="10" t="e">
        <f t="shared" si="18"/>
        <v>#DIV/0!</v>
      </c>
      <c r="W73" s="10">
        <v>52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4" t="s">
        <v>112</v>
      </c>
      <c r="B74" s="14" t="s">
        <v>43</v>
      </c>
      <c r="C74" s="14"/>
      <c r="D74" s="14">
        <v>684</v>
      </c>
      <c r="E74" s="14">
        <v>684</v>
      </c>
      <c r="F74" s="14"/>
      <c r="G74" s="15">
        <v>0</v>
      </c>
      <c r="H74" s="14" t="e">
        <v>#N/A</v>
      </c>
      <c r="I74" s="14" t="s">
        <v>35</v>
      </c>
      <c r="J74" s="14">
        <v>688</v>
      </c>
      <c r="K74" s="14">
        <f t="shared" si="14"/>
        <v>-4</v>
      </c>
      <c r="L74" s="14">
        <f t="shared" si="15"/>
        <v>0</v>
      </c>
      <c r="M74" s="14">
        <v>684</v>
      </c>
      <c r="N74" s="14"/>
      <c r="O74" s="14"/>
      <c r="P74" s="14"/>
      <c r="Q74" s="14">
        <f t="shared" si="16"/>
        <v>0</v>
      </c>
      <c r="R74" s="16"/>
      <c r="S74" s="16"/>
      <c r="T74" s="14"/>
      <c r="U74" s="14" t="e">
        <f t="shared" si="17"/>
        <v>#DIV/0!</v>
      </c>
      <c r="V74" s="14" t="e">
        <f t="shared" si="18"/>
        <v>#DIV/0!</v>
      </c>
      <c r="W74" s="14">
        <v>36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51</v>
      </c>
      <c r="AD74" s="14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0" t="s">
        <v>113</v>
      </c>
      <c r="B75" s="10" t="s">
        <v>43</v>
      </c>
      <c r="C75" s="10"/>
      <c r="D75" s="10">
        <v>588</v>
      </c>
      <c r="E75" s="10">
        <v>588</v>
      </c>
      <c r="F75" s="10"/>
      <c r="G75" s="11">
        <v>0</v>
      </c>
      <c r="H75" s="10" t="e">
        <v>#N/A</v>
      </c>
      <c r="I75" s="10" t="s">
        <v>44</v>
      </c>
      <c r="J75" s="10">
        <v>588</v>
      </c>
      <c r="K75" s="10">
        <f t="shared" si="14"/>
        <v>0</v>
      </c>
      <c r="L75" s="10">
        <f t="shared" si="15"/>
        <v>0</v>
      </c>
      <c r="M75" s="10">
        <v>588</v>
      </c>
      <c r="N75" s="10"/>
      <c r="O75" s="10"/>
      <c r="P75" s="10"/>
      <c r="Q75" s="10">
        <f t="shared" si="16"/>
        <v>0</v>
      </c>
      <c r="R75" s="12"/>
      <c r="S75" s="12"/>
      <c r="T75" s="10"/>
      <c r="U75" s="10" t="e">
        <f t="shared" si="17"/>
        <v>#DIV/0!</v>
      </c>
      <c r="V75" s="10" t="e">
        <f t="shared" si="18"/>
        <v>#DIV/0!</v>
      </c>
      <c r="W75" s="10">
        <v>37.200000000000003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114</v>
      </c>
      <c r="B76" s="1" t="s">
        <v>43</v>
      </c>
      <c r="C76" s="1">
        <v>275</v>
      </c>
      <c r="D76" s="1">
        <v>1212</v>
      </c>
      <c r="E76" s="1">
        <v>1369</v>
      </c>
      <c r="F76" s="1">
        <v>97</v>
      </c>
      <c r="G76" s="6">
        <v>0.4</v>
      </c>
      <c r="H76" s="1">
        <v>40</v>
      </c>
      <c r="I76" s="1" t="s">
        <v>35</v>
      </c>
      <c r="J76" s="1">
        <v>1367</v>
      </c>
      <c r="K76" s="1">
        <f t="shared" si="14"/>
        <v>2</v>
      </c>
      <c r="L76" s="1">
        <f t="shared" si="15"/>
        <v>157</v>
      </c>
      <c r="M76" s="1">
        <v>1212</v>
      </c>
      <c r="N76" s="1"/>
      <c r="O76" s="1">
        <v>240</v>
      </c>
      <c r="P76" s="1">
        <v>200</v>
      </c>
      <c r="Q76" s="1">
        <f t="shared" si="16"/>
        <v>31.4</v>
      </c>
      <c r="R76" s="5"/>
      <c r="S76" s="5"/>
      <c r="T76" s="1"/>
      <c r="U76" s="1">
        <f t="shared" si="17"/>
        <v>17.101910828025478</v>
      </c>
      <c r="V76" s="1">
        <f t="shared" si="18"/>
        <v>17.101910828025478</v>
      </c>
      <c r="W76" s="1">
        <v>65.599999999999994</v>
      </c>
      <c r="X76" s="1">
        <v>18.8</v>
      </c>
      <c r="Y76" s="1">
        <v>29.8</v>
      </c>
      <c r="Z76" s="1">
        <v>30.6</v>
      </c>
      <c r="AA76" s="1">
        <v>22.6</v>
      </c>
      <c r="AB76" s="1">
        <v>21.4</v>
      </c>
      <c r="AC76" s="1"/>
      <c r="AD76" s="1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0" t="s">
        <v>115</v>
      </c>
      <c r="B77" s="10" t="s">
        <v>43</v>
      </c>
      <c r="C77" s="10"/>
      <c r="D77" s="10">
        <v>1284</v>
      </c>
      <c r="E77" s="10">
        <v>1284</v>
      </c>
      <c r="F77" s="10"/>
      <c r="G77" s="11">
        <v>0</v>
      </c>
      <c r="H77" s="10" t="e">
        <v>#N/A</v>
      </c>
      <c r="I77" s="10" t="s">
        <v>44</v>
      </c>
      <c r="J77" s="10">
        <v>1284</v>
      </c>
      <c r="K77" s="10">
        <f t="shared" si="14"/>
        <v>0</v>
      </c>
      <c r="L77" s="10">
        <f t="shared" si="15"/>
        <v>0</v>
      </c>
      <c r="M77" s="10">
        <v>1284</v>
      </c>
      <c r="N77" s="10"/>
      <c r="O77" s="10"/>
      <c r="P77" s="10"/>
      <c r="Q77" s="10">
        <f t="shared" si="16"/>
        <v>0</v>
      </c>
      <c r="R77" s="12"/>
      <c r="S77" s="12"/>
      <c r="T77" s="10"/>
      <c r="U77" s="10" t="e">
        <f t="shared" si="17"/>
        <v>#DIV/0!</v>
      </c>
      <c r="V77" s="10" t="e">
        <f t="shared" si="18"/>
        <v>#DIV/0!</v>
      </c>
      <c r="W77" s="10">
        <v>68.400000000000006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/>
      <c r="AD77" s="10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116</v>
      </c>
      <c r="B78" s="1" t="s">
        <v>34</v>
      </c>
      <c r="C78" s="1">
        <v>51.792000000000002</v>
      </c>
      <c r="D78" s="1"/>
      <c r="E78" s="1">
        <v>47.460999999999999</v>
      </c>
      <c r="F78" s="1">
        <v>3.6110000000000002</v>
      </c>
      <c r="G78" s="6">
        <v>1</v>
      </c>
      <c r="H78" s="1">
        <v>40</v>
      </c>
      <c r="I78" s="1" t="s">
        <v>35</v>
      </c>
      <c r="J78" s="1">
        <v>52.07</v>
      </c>
      <c r="K78" s="1">
        <f t="shared" si="14"/>
        <v>-4.6090000000000018</v>
      </c>
      <c r="L78" s="1">
        <f t="shared" si="15"/>
        <v>47.460999999999999</v>
      </c>
      <c r="M78" s="1"/>
      <c r="N78" s="1"/>
      <c r="O78" s="1"/>
      <c r="P78" s="1"/>
      <c r="Q78" s="1">
        <f t="shared" si="16"/>
        <v>9.4922000000000004</v>
      </c>
      <c r="R78" s="5">
        <f>6*Q78-P78-O78-N78-F78</f>
        <v>53.342200000000005</v>
      </c>
      <c r="S78" s="5"/>
      <c r="T78" s="1"/>
      <c r="U78" s="1">
        <f t="shared" si="17"/>
        <v>6</v>
      </c>
      <c r="V78" s="1">
        <f t="shared" si="18"/>
        <v>0.38041760603442826</v>
      </c>
      <c r="W78" s="1">
        <v>0.89399999999999991</v>
      </c>
      <c r="X78" s="1">
        <v>2.028</v>
      </c>
      <c r="Y78" s="1">
        <v>8.2284000000000006</v>
      </c>
      <c r="Z78" s="1">
        <v>7.2080000000000002</v>
      </c>
      <c r="AA78" s="1">
        <v>2.4373999999999998</v>
      </c>
      <c r="AB78" s="1">
        <v>2.149</v>
      </c>
      <c r="AC78" s="1"/>
      <c r="AD78" s="1">
        <f t="shared" si="19"/>
        <v>53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117</v>
      </c>
      <c r="B79" s="1" t="s">
        <v>34</v>
      </c>
      <c r="C79" s="1">
        <v>59.509</v>
      </c>
      <c r="D79" s="1">
        <v>129.14400000000001</v>
      </c>
      <c r="E79" s="1">
        <v>94.528999999999996</v>
      </c>
      <c r="F79" s="1">
        <v>87.325000000000003</v>
      </c>
      <c r="G79" s="6">
        <v>1</v>
      </c>
      <c r="H79" s="1" t="e">
        <v>#N/A</v>
      </c>
      <c r="I79" s="1" t="s">
        <v>35</v>
      </c>
      <c r="J79" s="1">
        <v>94.528999999999996</v>
      </c>
      <c r="K79" s="1">
        <f t="shared" si="14"/>
        <v>0</v>
      </c>
      <c r="L79" s="1">
        <f t="shared" si="15"/>
        <v>94.528999999999996</v>
      </c>
      <c r="M79" s="1"/>
      <c r="N79" s="1"/>
      <c r="O79" s="1">
        <v>41.54439999999996</v>
      </c>
      <c r="P79" s="1"/>
      <c r="Q79" s="1">
        <f t="shared" si="16"/>
        <v>18.905799999999999</v>
      </c>
      <c r="R79" s="5">
        <f>10.5*Q79-P79-O79-N79-F79</f>
        <v>69.641500000000022</v>
      </c>
      <c r="S79" s="5"/>
      <c r="T79" s="1"/>
      <c r="U79" s="1">
        <f t="shared" si="17"/>
        <v>10.5</v>
      </c>
      <c r="V79" s="1">
        <f t="shared" si="18"/>
        <v>6.8163949687397496</v>
      </c>
      <c r="W79" s="1">
        <v>15.712400000000001</v>
      </c>
      <c r="X79" s="1">
        <v>15.4994</v>
      </c>
      <c r="Y79" s="1">
        <v>13.7288</v>
      </c>
      <c r="Z79" s="1">
        <v>10.9064</v>
      </c>
      <c r="AA79" s="1">
        <v>12.2988</v>
      </c>
      <c r="AB79" s="1">
        <v>15.957800000000001</v>
      </c>
      <c r="AC79" s="1"/>
      <c r="AD79" s="1">
        <f t="shared" si="19"/>
        <v>70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21" t="s">
        <v>118</v>
      </c>
      <c r="B80" s="1" t="s">
        <v>43</v>
      </c>
      <c r="C80" s="1"/>
      <c r="D80" s="1"/>
      <c r="E80" s="20">
        <f>E81</f>
        <v>112</v>
      </c>
      <c r="F80" s="20">
        <f>F81</f>
        <v>48</v>
      </c>
      <c r="G80" s="6">
        <v>0.45</v>
      </c>
      <c r="H80" s="1" t="e">
        <v>#N/A</v>
      </c>
      <c r="I80" s="1" t="s">
        <v>35</v>
      </c>
      <c r="J80" s="1"/>
      <c r="K80" s="1">
        <f t="shared" si="14"/>
        <v>112</v>
      </c>
      <c r="L80" s="1">
        <f t="shared" si="15"/>
        <v>112</v>
      </c>
      <c r="M80" s="1"/>
      <c r="N80" s="1"/>
      <c r="O80" s="1"/>
      <c r="P80" s="1"/>
      <c r="Q80" s="1">
        <f t="shared" si="16"/>
        <v>22.4</v>
      </c>
      <c r="R80" s="5">
        <f>8*Q80-P80-O80-N80-F80</f>
        <v>131.19999999999999</v>
      </c>
      <c r="S80" s="5"/>
      <c r="T80" s="1"/>
      <c r="U80" s="1">
        <f t="shared" si="17"/>
        <v>8</v>
      </c>
      <c r="V80" s="1">
        <f t="shared" si="18"/>
        <v>2.1428571428571428</v>
      </c>
      <c r="W80" s="1">
        <v>0</v>
      </c>
      <c r="X80" s="1">
        <v>4.8</v>
      </c>
      <c r="Y80" s="1">
        <v>18</v>
      </c>
      <c r="Z80" s="1">
        <v>17.600000000000001</v>
      </c>
      <c r="AA80" s="1">
        <v>8</v>
      </c>
      <c r="AB80" s="1">
        <v>4.2</v>
      </c>
      <c r="AC80" s="1" t="s">
        <v>119</v>
      </c>
      <c r="AD80" s="1">
        <f t="shared" si="19"/>
        <v>59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0" t="s">
        <v>120</v>
      </c>
      <c r="B81" s="10" t="s">
        <v>43</v>
      </c>
      <c r="C81" s="10">
        <v>120</v>
      </c>
      <c r="D81" s="13">
        <v>40</v>
      </c>
      <c r="E81" s="20">
        <v>112</v>
      </c>
      <c r="F81" s="20">
        <v>48</v>
      </c>
      <c r="G81" s="11">
        <v>0</v>
      </c>
      <c r="H81" s="10" t="e">
        <v>#N/A</v>
      </c>
      <c r="I81" s="10" t="s">
        <v>44</v>
      </c>
      <c r="J81" s="10">
        <v>117</v>
      </c>
      <c r="K81" s="10">
        <f t="shared" si="14"/>
        <v>-5</v>
      </c>
      <c r="L81" s="10">
        <f t="shared" si="15"/>
        <v>112</v>
      </c>
      <c r="M81" s="10"/>
      <c r="N81" s="10"/>
      <c r="O81" s="10"/>
      <c r="P81" s="10"/>
      <c r="Q81" s="10">
        <f t="shared" si="16"/>
        <v>22.4</v>
      </c>
      <c r="R81" s="12"/>
      <c r="S81" s="12"/>
      <c r="T81" s="10"/>
      <c r="U81" s="10">
        <f t="shared" si="17"/>
        <v>2.1428571428571428</v>
      </c>
      <c r="V81" s="10">
        <f t="shared" si="18"/>
        <v>2.1428571428571428</v>
      </c>
      <c r="W81" s="10">
        <v>3.6</v>
      </c>
      <c r="X81" s="10">
        <v>4.8</v>
      </c>
      <c r="Y81" s="10">
        <v>18</v>
      </c>
      <c r="Z81" s="10">
        <v>17.600000000000001</v>
      </c>
      <c r="AA81" s="10">
        <v>8</v>
      </c>
      <c r="AB81" s="10">
        <v>4.2</v>
      </c>
      <c r="AC81" s="18" t="s">
        <v>157</v>
      </c>
      <c r="AD81" s="10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121</v>
      </c>
      <c r="B82" s="1" t="s">
        <v>34</v>
      </c>
      <c r="C82" s="1">
        <v>175.892</v>
      </c>
      <c r="D82" s="1">
        <v>333.59699999999998</v>
      </c>
      <c r="E82" s="1">
        <v>261.40899999999999</v>
      </c>
      <c r="F82" s="1">
        <v>219.709</v>
      </c>
      <c r="G82" s="6">
        <v>1</v>
      </c>
      <c r="H82" s="1">
        <v>50</v>
      </c>
      <c r="I82" s="1" t="s">
        <v>35</v>
      </c>
      <c r="J82" s="1">
        <v>248.5</v>
      </c>
      <c r="K82" s="1">
        <f t="shared" si="14"/>
        <v>12.908999999999992</v>
      </c>
      <c r="L82" s="1">
        <f t="shared" si="15"/>
        <v>261.40899999999999</v>
      </c>
      <c r="M82" s="1"/>
      <c r="N82" s="1"/>
      <c r="O82" s="1">
        <v>120.5435999999999</v>
      </c>
      <c r="P82" s="1"/>
      <c r="Q82" s="1">
        <f t="shared" si="16"/>
        <v>52.281799999999997</v>
      </c>
      <c r="R82" s="5">
        <f>10.5*Q82-P82-O82-N82-F82</f>
        <v>208.70630000000006</v>
      </c>
      <c r="S82" s="5"/>
      <c r="T82" s="1"/>
      <c r="U82" s="1">
        <f t="shared" si="17"/>
        <v>10.5</v>
      </c>
      <c r="V82" s="1">
        <f t="shared" si="18"/>
        <v>6.5080506026953922</v>
      </c>
      <c r="W82" s="1">
        <v>44.318800000000003</v>
      </c>
      <c r="X82" s="1">
        <v>44.518999999999998</v>
      </c>
      <c r="Y82" s="1">
        <v>41.837200000000003</v>
      </c>
      <c r="Z82" s="1">
        <v>38.837000000000003</v>
      </c>
      <c r="AA82" s="1">
        <v>38.1404</v>
      </c>
      <c r="AB82" s="1">
        <v>39.738</v>
      </c>
      <c r="AC82" s="1"/>
      <c r="AD82" s="1">
        <f t="shared" si="19"/>
        <v>209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122</v>
      </c>
      <c r="B83" s="1" t="s">
        <v>34</v>
      </c>
      <c r="C83" s="1"/>
      <c r="D83" s="1">
        <v>21.946000000000002</v>
      </c>
      <c r="E83" s="1"/>
      <c r="F83" s="1">
        <v>21.946000000000002</v>
      </c>
      <c r="G83" s="6">
        <v>1</v>
      </c>
      <c r="H83" s="1">
        <v>50</v>
      </c>
      <c r="I83" s="1" t="s">
        <v>35</v>
      </c>
      <c r="J83" s="1">
        <v>11.7</v>
      </c>
      <c r="K83" s="1">
        <f t="shared" si="14"/>
        <v>-11.7</v>
      </c>
      <c r="L83" s="1">
        <f t="shared" si="15"/>
        <v>0</v>
      </c>
      <c r="M83" s="1"/>
      <c r="N83" s="1"/>
      <c r="O83" s="1">
        <v>46.544200000000018</v>
      </c>
      <c r="P83" s="1"/>
      <c r="Q83" s="1">
        <f t="shared" si="16"/>
        <v>0</v>
      </c>
      <c r="R83" s="5"/>
      <c r="S83" s="5"/>
      <c r="T83" s="1"/>
      <c r="U83" s="1" t="e">
        <f t="shared" si="17"/>
        <v>#DIV/0!</v>
      </c>
      <c r="V83" s="1" t="e">
        <f t="shared" si="18"/>
        <v>#DIV/0!</v>
      </c>
      <c r="W83" s="1">
        <v>7.1400000000000006</v>
      </c>
      <c r="X83" s="1">
        <v>4.3377999999999997</v>
      </c>
      <c r="Y83" s="1">
        <v>0</v>
      </c>
      <c r="Z83" s="1">
        <v>4.6608000000000001</v>
      </c>
      <c r="AA83" s="1">
        <v>9.0366</v>
      </c>
      <c r="AB83" s="1">
        <v>5.4833999999999996</v>
      </c>
      <c r="AC83" s="1"/>
      <c r="AD83" s="1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123</v>
      </c>
      <c r="B84" s="1" t="s">
        <v>43</v>
      </c>
      <c r="C84" s="1">
        <v>936</v>
      </c>
      <c r="D84" s="1">
        <v>570</v>
      </c>
      <c r="E84" s="1">
        <v>823</v>
      </c>
      <c r="F84" s="1">
        <v>609</v>
      </c>
      <c r="G84" s="6">
        <v>0.4</v>
      </c>
      <c r="H84" s="1">
        <v>40</v>
      </c>
      <c r="I84" s="1" t="s">
        <v>35</v>
      </c>
      <c r="J84" s="1">
        <v>818</v>
      </c>
      <c r="K84" s="1">
        <f t="shared" si="14"/>
        <v>5</v>
      </c>
      <c r="L84" s="1">
        <f t="shared" si="15"/>
        <v>823</v>
      </c>
      <c r="M84" s="1"/>
      <c r="N84" s="1"/>
      <c r="O84" s="1">
        <v>175.7999999999997</v>
      </c>
      <c r="P84" s="1">
        <v>200</v>
      </c>
      <c r="Q84" s="1">
        <f t="shared" si="16"/>
        <v>164.6</v>
      </c>
      <c r="R84" s="5">
        <f t="shared" ref="R84:R85" si="20">10.5*Q84-P84-O84-N84-F84</f>
        <v>743.50000000000023</v>
      </c>
      <c r="S84" s="5"/>
      <c r="T84" s="1"/>
      <c r="U84" s="1">
        <f t="shared" si="17"/>
        <v>10.5</v>
      </c>
      <c r="V84" s="1">
        <f t="shared" si="18"/>
        <v>5.9829890643985406</v>
      </c>
      <c r="W84" s="1">
        <v>144.6</v>
      </c>
      <c r="X84" s="1">
        <v>129.80000000000001</v>
      </c>
      <c r="Y84" s="1">
        <v>141.4</v>
      </c>
      <c r="Z84" s="1">
        <v>136.80000000000001</v>
      </c>
      <c r="AA84" s="1">
        <v>137</v>
      </c>
      <c r="AB84" s="1">
        <v>139.4</v>
      </c>
      <c r="AC84" s="1"/>
      <c r="AD84" s="1">
        <f t="shared" si="19"/>
        <v>297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124</v>
      </c>
      <c r="B85" s="1" t="s">
        <v>43</v>
      </c>
      <c r="C85" s="1">
        <v>873</v>
      </c>
      <c r="D85" s="1">
        <v>294</v>
      </c>
      <c r="E85" s="1">
        <v>684</v>
      </c>
      <c r="F85" s="1">
        <v>414</v>
      </c>
      <c r="G85" s="6">
        <v>0.4</v>
      </c>
      <c r="H85" s="1">
        <v>40</v>
      </c>
      <c r="I85" s="1" t="s">
        <v>35</v>
      </c>
      <c r="J85" s="1">
        <v>698</v>
      </c>
      <c r="K85" s="1">
        <f t="shared" si="14"/>
        <v>-14</v>
      </c>
      <c r="L85" s="1">
        <f t="shared" si="15"/>
        <v>684</v>
      </c>
      <c r="M85" s="1"/>
      <c r="N85" s="1"/>
      <c r="O85" s="1">
        <v>222</v>
      </c>
      <c r="P85" s="1">
        <v>100</v>
      </c>
      <c r="Q85" s="1">
        <f t="shared" si="16"/>
        <v>136.80000000000001</v>
      </c>
      <c r="R85" s="5">
        <f t="shared" si="20"/>
        <v>700.40000000000009</v>
      </c>
      <c r="S85" s="5"/>
      <c r="T85" s="1"/>
      <c r="U85" s="1">
        <f t="shared" si="17"/>
        <v>10.5</v>
      </c>
      <c r="V85" s="1">
        <f t="shared" si="18"/>
        <v>5.3801169590643267</v>
      </c>
      <c r="W85" s="1">
        <v>113.4</v>
      </c>
      <c r="X85" s="1">
        <v>99.4</v>
      </c>
      <c r="Y85" s="1">
        <v>117</v>
      </c>
      <c r="Z85" s="1">
        <v>118.2</v>
      </c>
      <c r="AA85" s="1">
        <v>106.6</v>
      </c>
      <c r="AB85" s="1">
        <v>106.6</v>
      </c>
      <c r="AC85" s="1"/>
      <c r="AD85" s="1">
        <f t="shared" si="19"/>
        <v>280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21" t="s">
        <v>125</v>
      </c>
      <c r="B86" s="1" t="s">
        <v>43</v>
      </c>
      <c r="C86" s="1"/>
      <c r="D86" s="1"/>
      <c r="E86" s="20">
        <f>E104</f>
        <v>7</v>
      </c>
      <c r="F86" s="1"/>
      <c r="G86" s="6">
        <v>0.45</v>
      </c>
      <c r="H86" s="1" t="e">
        <v>#N/A</v>
      </c>
      <c r="I86" s="1" t="s">
        <v>35</v>
      </c>
      <c r="J86" s="1"/>
      <c r="K86" s="1">
        <f t="shared" si="14"/>
        <v>7</v>
      </c>
      <c r="L86" s="1">
        <f t="shared" si="15"/>
        <v>7</v>
      </c>
      <c r="M86" s="1"/>
      <c r="N86" s="1"/>
      <c r="O86" s="1"/>
      <c r="P86" s="1"/>
      <c r="Q86" s="1">
        <f t="shared" si="16"/>
        <v>1.4</v>
      </c>
      <c r="R86" s="5">
        <v>10</v>
      </c>
      <c r="S86" s="5"/>
      <c r="T86" s="1"/>
      <c r="U86" s="1">
        <f t="shared" si="17"/>
        <v>7.1428571428571432</v>
      </c>
      <c r="V86" s="1">
        <f t="shared" si="18"/>
        <v>0</v>
      </c>
      <c r="W86" s="1">
        <v>0</v>
      </c>
      <c r="X86" s="1">
        <v>0.2</v>
      </c>
      <c r="Y86" s="1">
        <v>0.4</v>
      </c>
      <c r="Z86" s="1">
        <v>1</v>
      </c>
      <c r="AA86" s="1">
        <v>1.2</v>
      </c>
      <c r="AB86" s="1">
        <v>1</v>
      </c>
      <c r="AC86" s="19" t="s">
        <v>158</v>
      </c>
      <c r="AD86" s="1">
        <f t="shared" si="19"/>
        <v>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0" t="s">
        <v>126</v>
      </c>
      <c r="B87" s="10" t="s">
        <v>43</v>
      </c>
      <c r="C87" s="10"/>
      <c r="D87" s="10">
        <v>684</v>
      </c>
      <c r="E87" s="10">
        <v>684</v>
      </c>
      <c r="F87" s="10"/>
      <c r="G87" s="11">
        <v>0</v>
      </c>
      <c r="H87" s="10" t="e">
        <v>#N/A</v>
      </c>
      <c r="I87" s="10" t="s">
        <v>44</v>
      </c>
      <c r="J87" s="10">
        <v>684</v>
      </c>
      <c r="K87" s="10">
        <f t="shared" si="14"/>
        <v>0</v>
      </c>
      <c r="L87" s="10">
        <f t="shared" si="15"/>
        <v>0</v>
      </c>
      <c r="M87" s="10">
        <v>684</v>
      </c>
      <c r="N87" s="10"/>
      <c r="O87" s="10"/>
      <c r="P87" s="10"/>
      <c r="Q87" s="10">
        <f t="shared" si="16"/>
        <v>0</v>
      </c>
      <c r="R87" s="12"/>
      <c r="S87" s="12"/>
      <c r="T87" s="10"/>
      <c r="U87" s="10" t="e">
        <f t="shared" si="17"/>
        <v>#DIV/0!</v>
      </c>
      <c r="V87" s="10" t="e">
        <f t="shared" si="18"/>
        <v>#DIV/0!</v>
      </c>
      <c r="W87" s="10">
        <v>39.6</v>
      </c>
      <c r="X87" s="10">
        <v>0</v>
      </c>
      <c r="Y87" s="10">
        <v>0.2</v>
      </c>
      <c r="Z87" s="10">
        <v>0.2</v>
      </c>
      <c r="AA87" s="10">
        <v>0</v>
      </c>
      <c r="AB87" s="10">
        <v>0</v>
      </c>
      <c r="AC87" s="10"/>
      <c r="AD87" s="10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0" t="s">
        <v>127</v>
      </c>
      <c r="B88" s="10" t="s">
        <v>43</v>
      </c>
      <c r="C88" s="10">
        <v>19</v>
      </c>
      <c r="D88" s="10">
        <v>672</v>
      </c>
      <c r="E88" s="10">
        <v>673</v>
      </c>
      <c r="F88" s="10"/>
      <c r="G88" s="11">
        <v>0</v>
      </c>
      <c r="H88" s="10" t="e">
        <v>#N/A</v>
      </c>
      <c r="I88" s="10" t="s">
        <v>44</v>
      </c>
      <c r="J88" s="10">
        <v>675</v>
      </c>
      <c r="K88" s="10">
        <f t="shared" si="14"/>
        <v>-2</v>
      </c>
      <c r="L88" s="10">
        <f t="shared" si="15"/>
        <v>1</v>
      </c>
      <c r="M88" s="10">
        <v>672</v>
      </c>
      <c r="N88" s="10"/>
      <c r="O88" s="10"/>
      <c r="P88" s="10"/>
      <c r="Q88" s="10">
        <f t="shared" si="16"/>
        <v>0.2</v>
      </c>
      <c r="R88" s="12"/>
      <c r="S88" s="12"/>
      <c r="T88" s="10"/>
      <c r="U88" s="10">
        <f t="shared" si="17"/>
        <v>0</v>
      </c>
      <c r="V88" s="10">
        <f t="shared" si="18"/>
        <v>0</v>
      </c>
      <c r="W88" s="10">
        <v>21.2</v>
      </c>
      <c r="X88" s="10">
        <v>0.4</v>
      </c>
      <c r="Y88" s="10">
        <v>0.2</v>
      </c>
      <c r="Z88" s="10">
        <v>1</v>
      </c>
      <c r="AA88" s="10">
        <v>0</v>
      </c>
      <c r="AB88" s="10">
        <v>-0.2</v>
      </c>
      <c r="AC88" s="10" t="s">
        <v>128</v>
      </c>
      <c r="AD88" s="10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0" t="s">
        <v>129</v>
      </c>
      <c r="B89" s="10" t="s">
        <v>43</v>
      </c>
      <c r="C89" s="10"/>
      <c r="D89" s="10">
        <v>1424</v>
      </c>
      <c r="E89" s="10">
        <v>1381</v>
      </c>
      <c r="F89" s="10">
        <v>43</v>
      </c>
      <c r="G89" s="11">
        <v>0</v>
      </c>
      <c r="H89" s="10" t="e">
        <v>#N/A</v>
      </c>
      <c r="I89" s="10" t="s">
        <v>44</v>
      </c>
      <c r="J89" s="10">
        <v>1380</v>
      </c>
      <c r="K89" s="10">
        <f t="shared" si="14"/>
        <v>1</v>
      </c>
      <c r="L89" s="10">
        <f t="shared" si="15"/>
        <v>13</v>
      </c>
      <c r="M89" s="10">
        <v>1368</v>
      </c>
      <c r="N89" s="10"/>
      <c r="O89" s="10"/>
      <c r="P89" s="10"/>
      <c r="Q89" s="10">
        <f t="shared" si="16"/>
        <v>2.6</v>
      </c>
      <c r="R89" s="12"/>
      <c r="S89" s="12"/>
      <c r="T89" s="10"/>
      <c r="U89" s="10">
        <f t="shared" si="17"/>
        <v>16.538461538461537</v>
      </c>
      <c r="V89" s="10">
        <f t="shared" si="18"/>
        <v>16.538461538461537</v>
      </c>
      <c r="W89" s="10">
        <v>14.4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/>
      <c r="AD89" s="10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0" t="s">
        <v>130</v>
      </c>
      <c r="B90" s="10" t="s">
        <v>43</v>
      </c>
      <c r="C90" s="10"/>
      <c r="D90" s="10">
        <v>728</v>
      </c>
      <c r="E90" s="10">
        <v>728</v>
      </c>
      <c r="F90" s="10"/>
      <c r="G90" s="11">
        <v>0</v>
      </c>
      <c r="H90" s="10" t="e">
        <v>#N/A</v>
      </c>
      <c r="I90" s="10" t="s">
        <v>44</v>
      </c>
      <c r="J90" s="10">
        <v>728</v>
      </c>
      <c r="K90" s="10">
        <f t="shared" si="14"/>
        <v>0</v>
      </c>
      <c r="L90" s="10">
        <f t="shared" si="15"/>
        <v>0</v>
      </c>
      <c r="M90" s="10">
        <v>728</v>
      </c>
      <c r="N90" s="10"/>
      <c r="O90" s="10"/>
      <c r="P90" s="10"/>
      <c r="Q90" s="10">
        <f t="shared" si="16"/>
        <v>0</v>
      </c>
      <c r="R90" s="12"/>
      <c r="S90" s="12"/>
      <c r="T90" s="10"/>
      <c r="U90" s="10" t="e">
        <f t="shared" si="17"/>
        <v>#DIV/0!</v>
      </c>
      <c r="V90" s="10" t="e">
        <f t="shared" si="18"/>
        <v>#DIV/0!</v>
      </c>
      <c r="W90" s="10">
        <v>29.6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/>
      <c r="AD90" s="10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131</v>
      </c>
      <c r="B91" s="1" t="s">
        <v>43</v>
      </c>
      <c r="C91" s="1">
        <v>163</v>
      </c>
      <c r="D91" s="1">
        <v>18</v>
      </c>
      <c r="E91" s="1">
        <v>119</v>
      </c>
      <c r="F91" s="1">
        <v>54</v>
      </c>
      <c r="G91" s="6">
        <v>0.4</v>
      </c>
      <c r="H91" s="1">
        <v>40</v>
      </c>
      <c r="I91" s="1" t="s">
        <v>35</v>
      </c>
      <c r="J91" s="1">
        <v>119</v>
      </c>
      <c r="K91" s="1">
        <f t="shared" si="14"/>
        <v>0</v>
      </c>
      <c r="L91" s="1">
        <f t="shared" si="15"/>
        <v>119</v>
      </c>
      <c r="M91" s="1"/>
      <c r="N91" s="1"/>
      <c r="O91" s="1">
        <v>74.199999999999989</v>
      </c>
      <c r="P91" s="1"/>
      <c r="Q91" s="1">
        <f t="shared" si="16"/>
        <v>23.8</v>
      </c>
      <c r="R91" s="5">
        <f>10.5*Q91-P91-O91-N91-F91</f>
        <v>121.70000000000002</v>
      </c>
      <c r="S91" s="5"/>
      <c r="T91" s="1"/>
      <c r="U91" s="1">
        <f t="shared" si="17"/>
        <v>10.5</v>
      </c>
      <c r="V91" s="1">
        <f t="shared" si="18"/>
        <v>5.386554621848739</v>
      </c>
      <c r="W91" s="1">
        <v>20</v>
      </c>
      <c r="X91" s="1">
        <v>15.8</v>
      </c>
      <c r="Y91" s="1">
        <v>23.4</v>
      </c>
      <c r="Z91" s="1">
        <v>22.4</v>
      </c>
      <c r="AA91" s="1">
        <v>16.600000000000001</v>
      </c>
      <c r="AB91" s="1">
        <v>16.8</v>
      </c>
      <c r="AC91" s="1"/>
      <c r="AD91" s="1">
        <f t="shared" si="19"/>
        <v>49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132</v>
      </c>
      <c r="B92" s="1" t="s">
        <v>34</v>
      </c>
      <c r="C92" s="1">
        <v>128.81200000000001</v>
      </c>
      <c r="D92" s="1">
        <v>215.95</v>
      </c>
      <c r="E92" s="1">
        <v>119.126</v>
      </c>
      <c r="F92" s="1">
        <v>190.054</v>
      </c>
      <c r="G92" s="6">
        <v>1</v>
      </c>
      <c r="H92" s="1">
        <v>40</v>
      </c>
      <c r="I92" s="1" t="s">
        <v>35</v>
      </c>
      <c r="J92" s="1">
        <v>159.58600000000001</v>
      </c>
      <c r="K92" s="1">
        <f t="shared" si="14"/>
        <v>-40.460000000000008</v>
      </c>
      <c r="L92" s="1">
        <f t="shared" si="15"/>
        <v>119.126</v>
      </c>
      <c r="M92" s="1"/>
      <c r="N92" s="1"/>
      <c r="O92" s="1">
        <v>190.97800000000001</v>
      </c>
      <c r="P92" s="1"/>
      <c r="Q92" s="1">
        <f t="shared" si="16"/>
        <v>23.825200000000002</v>
      </c>
      <c r="R92" s="5"/>
      <c r="S92" s="5"/>
      <c r="T92" s="1"/>
      <c r="U92" s="1">
        <f t="shared" si="17"/>
        <v>15.992814331044441</v>
      </c>
      <c r="V92" s="1">
        <f t="shared" si="18"/>
        <v>15.992814331044441</v>
      </c>
      <c r="W92" s="1">
        <v>38.4</v>
      </c>
      <c r="X92" s="1">
        <v>29.986799999999999</v>
      </c>
      <c r="Y92" s="1">
        <v>32.525799999999997</v>
      </c>
      <c r="Z92" s="1">
        <v>30.103400000000001</v>
      </c>
      <c r="AA92" s="1">
        <v>28.403199999999998</v>
      </c>
      <c r="AB92" s="1">
        <v>30.038599999999999</v>
      </c>
      <c r="AC92" s="1"/>
      <c r="AD92" s="1">
        <f t="shared" si="1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133</v>
      </c>
      <c r="B93" s="1" t="s">
        <v>34</v>
      </c>
      <c r="C93" s="1">
        <v>81.718000000000004</v>
      </c>
      <c r="D93" s="1">
        <v>161.11500000000001</v>
      </c>
      <c r="E93" s="1">
        <v>103.069</v>
      </c>
      <c r="F93" s="1">
        <v>108.467</v>
      </c>
      <c r="G93" s="6">
        <v>1</v>
      </c>
      <c r="H93" s="1">
        <v>40</v>
      </c>
      <c r="I93" s="1" t="s">
        <v>35</v>
      </c>
      <c r="J93" s="1">
        <v>124.49</v>
      </c>
      <c r="K93" s="1">
        <f t="shared" si="14"/>
        <v>-21.420999999999992</v>
      </c>
      <c r="L93" s="1">
        <f t="shared" si="15"/>
        <v>103.069</v>
      </c>
      <c r="M93" s="1"/>
      <c r="N93" s="1"/>
      <c r="O93" s="1">
        <v>141.80359999999999</v>
      </c>
      <c r="P93" s="1"/>
      <c r="Q93" s="1">
        <f t="shared" si="16"/>
        <v>20.613800000000001</v>
      </c>
      <c r="R93" s="5"/>
      <c r="S93" s="5"/>
      <c r="T93" s="1"/>
      <c r="U93" s="1">
        <f t="shared" si="17"/>
        <v>12.14092501140013</v>
      </c>
      <c r="V93" s="1">
        <f t="shared" si="18"/>
        <v>12.14092501140013</v>
      </c>
      <c r="W93" s="1">
        <v>26.96</v>
      </c>
      <c r="X93" s="1">
        <v>18.854399999999998</v>
      </c>
      <c r="Y93" s="1">
        <v>17.265799999999999</v>
      </c>
      <c r="Z93" s="1">
        <v>15.1958</v>
      </c>
      <c r="AA93" s="1">
        <v>12.6106</v>
      </c>
      <c r="AB93" s="1">
        <v>14.7332</v>
      </c>
      <c r="AC93" s="1"/>
      <c r="AD93" s="1">
        <f t="shared" si="1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4" t="s">
        <v>134</v>
      </c>
      <c r="B94" s="14" t="s">
        <v>43</v>
      </c>
      <c r="C94" s="14"/>
      <c r="D94" s="14"/>
      <c r="E94" s="14"/>
      <c r="F94" s="14"/>
      <c r="G94" s="15">
        <v>0</v>
      </c>
      <c r="H94" s="14" t="e">
        <v>#N/A</v>
      </c>
      <c r="I94" s="14" t="s">
        <v>35</v>
      </c>
      <c r="J94" s="14"/>
      <c r="K94" s="14">
        <f t="shared" si="14"/>
        <v>0</v>
      </c>
      <c r="L94" s="14">
        <f t="shared" si="15"/>
        <v>0</v>
      </c>
      <c r="M94" s="14"/>
      <c r="N94" s="14"/>
      <c r="O94" s="14"/>
      <c r="P94" s="14"/>
      <c r="Q94" s="14">
        <f t="shared" si="16"/>
        <v>0</v>
      </c>
      <c r="R94" s="16"/>
      <c r="S94" s="16"/>
      <c r="T94" s="14"/>
      <c r="U94" s="14" t="e">
        <f t="shared" si="17"/>
        <v>#DIV/0!</v>
      </c>
      <c r="V94" s="14" t="e">
        <f t="shared" si="18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 t="s">
        <v>51</v>
      </c>
      <c r="AD94" s="14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4" t="s">
        <v>135</v>
      </c>
      <c r="B95" s="14" t="s">
        <v>43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14"/>
        <v>0</v>
      </c>
      <c r="L95" s="14">
        <f t="shared" si="15"/>
        <v>0</v>
      </c>
      <c r="M95" s="14"/>
      <c r="N95" s="14"/>
      <c r="O95" s="14"/>
      <c r="P95" s="14"/>
      <c r="Q95" s="14">
        <f t="shared" si="16"/>
        <v>0</v>
      </c>
      <c r="R95" s="16"/>
      <c r="S95" s="16"/>
      <c r="T95" s="14"/>
      <c r="U95" s="14" t="e">
        <f t="shared" si="17"/>
        <v>#DIV/0!</v>
      </c>
      <c r="V95" s="14" t="e">
        <f t="shared" si="18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 t="s">
        <v>51</v>
      </c>
      <c r="AD95" s="14">
        <f t="shared" si="19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21" t="s">
        <v>136</v>
      </c>
      <c r="B96" s="1" t="s">
        <v>43</v>
      </c>
      <c r="C96" s="1"/>
      <c r="D96" s="1"/>
      <c r="E96" s="20">
        <f>E102</f>
        <v>47</v>
      </c>
      <c r="F96" s="20">
        <f>F102</f>
        <v>38</v>
      </c>
      <c r="G96" s="6">
        <v>0.4</v>
      </c>
      <c r="H96" s="1" t="e">
        <v>#N/A</v>
      </c>
      <c r="I96" s="1" t="s">
        <v>35</v>
      </c>
      <c r="J96" s="1"/>
      <c r="K96" s="1">
        <f t="shared" si="14"/>
        <v>47</v>
      </c>
      <c r="L96" s="1">
        <f t="shared" si="15"/>
        <v>47</v>
      </c>
      <c r="M96" s="1"/>
      <c r="N96" s="1"/>
      <c r="O96" s="1"/>
      <c r="P96" s="1"/>
      <c r="Q96" s="1">
        <f t="shared" si="16"/>
        <v>9.4</v>
      </c>
      <c r="R96" s="5">
        <f>10*Q96-P96-O96-N96-F96</f>
        <v>56</v>
      </c>
      <c r="S96" s="5"/>
      <c r="T96" s="1"/>
      <c r="U96" s="1">
        <f t="shared" si="17"/>
        <v>10</v>
      </c>
      <c r="V96" s="1">
        <f t="shared" si="18"/>
        <v>4.042553191489362</v>
      </c>
      <c r="W96" s="1">
        <v>0</v>
      </c>
      <c r="X96" s="1">
        <v>5</v>
      </c>
      <c r="Y96" s="1">
        <v>4</v>
      </c>
      <c r="Z96" s="1">
        <v>6.8</v>
      </c>
      <c r="AA96" s="1">
        <v>7.8</v>
      </c>
      <c r="AB96" s="1">
        <v>4.8</v>
      </c>
      <c r="AC96" s="1" t="s">
        <v>137</v>
      </c>
      <c r="AD96" s="1">
        <f t="shared" si="19"/>
        <v>22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4" t="s">
        <v>138</v>
      </c>
      <c r="B97" s="14" t="s">
        <v>43</v>
      </c>
      <c r="C97" s="14"/>
      <c r="D97" s="14"/>
      <c r="E97" s="14"/>
      <c r="F97" s="14"/>
      <c r="G97" s="15">
        <v>0</v>
      </c>
      <c r="H97" s="14" t="e">
        <v>#N/A</v>
      </c>
      <c r="I97" s="14" t="s">
        <v>35</v>
      </c>
      <c r="J97" s="14"/>
      <c r="K97" s="14">
        <f t="shared" si="14"/>
        <v>0</v>
      </c>
      <c r="L97" s="14">
        <f t="shared" si="15"/>
        <v>0</v>
      </c>
      <c r="M97" s="14"/>
      <c r="N97" s="14"/>
      <c r="O97" s="14"/>
      <c r="P97" s="14"/>
      <c r="Q97" s="14">
        <f t="shared" si="16"/>
        <v>0</v>
      </c>
      <c r="R97" s="16"/>
      <c r="S97" s="16"/>
      <c r="T97" s="14"/>
      <c r="U97" s="14" t="e">
        <f t="shared" si="17"/>
        <v>#DIV/0!</v>
      </c>
      <c r="V97" s="14" t="e">
        <f t="shared" si="18"/>
        <v>#DIV/0!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 t="s">
        <v>51</v>
      </c>
      <c r="AD97" s="14">
        <f t="shared" si="1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139</v>
      </c>
      <c r="B98" s="1" t="s">
        <v>43</v>
      </c>
      <c r="C98" s="1">
        <v>16</v>
      </c>
      <c r="D98" s="1"/>
      <c r="E98" s="1">
        <v>15</v>
      </c>
      <c r="F98" s="1"/>
      <c r="G98" s="6">
        <v>0.6</v>
      </c>
      <c r="H98" s="1" t="e">
        <v>#N/A</v>
      </c>
      <c r="I98" s="1" t="s">
        <v>35</v>
      </c>
      <c r="J98" s="1"/>
      <c r="K98" s="1">
        <f t="shared" si="14"/>
        <v>15</v>
      </c>
      <c r="L98" s="1">
        <f t="shared" si="15"/>
        <v>15</v>
      </c>
      <c r="M98" s="1"/>
      <c r="N98" s="1"/>
      <c r="O98" s="1"/>
      <c r="P98" s="1"/>
      <c r="Q98" s="1">
        <f t="shared" si="16"/>
        <v>3</v>
      </c>
      <c r="R98" s="5">
        <f>5*Q98-P98-O98-N98-F98</f>
        <v>15</v>
      </c>
      <c r="S98" s="5"/>
      <c r="T98" s="1"/>
      <c r="U98" s="1">
        <f t="shared" si="17"/>
        <v>5</v>
      </c>
      <c r="V98" s="1">
        <f t="shared" si="18"/>
        <v>0</v>
      </c>
      <c r="W98" s="1">
        <v>0</v>
      </c>
      <c r="X98" s="1">
        <v>0</v>
      </c>
      <c r="Y98" s="1">
        <v>0.4</v>
      </c>
      <c r="Z98" s="1">
        <v>0.8</v>
      </c>
      <c r="AA98" s="1">
        <v>0.6</v>
      </c>
      <c r="AB98" s="1">
        <v>0.6</v>
      </c>
      <c r="AC98" s="1"/>
      <c r="AD98" s="1">
        <f t="shared" si="19"/>
        <v>9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4" t="s">
        <v>140</v>
      </c>
      <c r="B99" s="14" t="s">
        <v>43</v>
      </c>
      <c r="C99" s="14"/>
      <c r="D99" s="14"/>
      <c r="E99" s="14"/>
      <c r="F99" s="14"/>
      <c r="G99" s="15">
        <v>0</v>
      </c>
      <c r="H99" s="14" t="e">
        <v>#N/A</v>
      </c>
      <c r="I99" s="14" t="s">
        <v>35</v>
      </c>
      <c r="J99" s="14"/>
      <c r="K99" s="14">
        <f t="shared" si="14"/>
        <v>0</v>
      </c>
      <c r="L99" s="14">
        <f t="shared" si="15"/>
        <v>0</v>
      </c>
      <c r="M99" s="14"/>
      <c r="N99" s="14"/>
      <c r="O99" s="14"/>
      <c r="P99" s="14"/>
      <c r="Q99" s="14">
        <f t="shared" si="16"/>
        <v>0</v>
      </c>
      <c r="R99" s="16"/>
      <c r="S99" s="16"/>
      <c r="T99" s="14"/>
      <c r="U99" s="14" t="e">
        <f t="shared" si="17"/>
        <v>#DIV/0!</v>
      </c>
      <c r="V99" s="14" t="e">
        <f t="shared" si="18"/>
        <v>#DIV/0!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 t="s">
        <v>51</v>
      </c>
      <c r="AD99" s="14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4" t="s">
        <v>141</v>
      </c>
      <c r="B100" s="14" t="s">
        <v>43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14"/>
        <v>0</v>
      </c>
      <c r="L100" s="14">
        <f t="shared" si="15"/>
        <v>0</v>
      </c>
      <c r="M100" s="14"/>
      <c r="N100" s="14"/>
      <c r="O100" s="14"/>
      <c r="P100" s="14"/>
      <c r="Q100" s="14">
        <f t="shared" si="16"/>
        <v>0</v>
      </c>
      <c r="R100" s="16"/>
      <c r="S100" s="16"/>
      <c r="T100" s="14"/>
      <c r="U100" s="14" t="e">
        <f t="shared" si="17"/>
        <v>#DIV/0!</v>
      </c>
      <c r="V100" s="14" t="e">
        <f t="shared" si="18"/>
        <v>#DIV/0!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 t="s">
        <v>51</v>
      </c>
      <c r="AD100" s="14">
        <f t="shared" si="1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4" t="s">
        <v>142</v>
      </c>
      <c r="B101" s="14" t="s">
        <v>34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ref="K101:K113" si="21">E101-J101</f>
        <v>0</v>
      </c>
      <c r="L101" s="14">
        <f t="shared" si="15"/>
        <v>0</v>
      </c>
      <c r="M101" s="14"/>
      <c r="N101" s="14"/>
      <c r="O101" s="14"/>
      <c r="P101" s="14"/>
      <c r="Q101" s="14">
        <f t="shared" si="16"/>
        <v>0</v>
      </c>
      <c r="R101" s="16"/>
      <c r="S101" s="16"/>
      <c r="T101" s="14"/>
      <c r="U101" s="14" t="e">
        <f t="shared" si="17"/>
        <v>#DIV/0!</v>
      </c>
      <c r="V101" s="14" t="e">
        <f t="shared" si="18"/>
        <v>#DIV/0!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 t="s">
        <v>51</v>
      </c>
      <c r="AD101" s="14">
        <f t="shared" si="1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0" t="s">
        <v>143</v>
      </c>
      <c r="B102" s="10" t="s">
        <v>43</v>
      </c>
      <c r="C102" s="10">
        <v>60</v>
      </c>
      <c r="D102" s="13">
        <v>31</v>
      </c>
      <c r="E102" s="20">
        <v>47</v>
      </c>
      <c r="F102" s="20">
        <v>38</v>
      </c>
      <c r="G102" s="11">
        <v>0</v>
      </c>
      <c r="H102" s="10" t="e">
        <v>#N/A</v>
      </c>
      <c r="I102" s="10" t="s">
        <v>44</v>
      </c>
      <c r="J102" s="10">
        <v>47</v>
      </c>
      <c r="K102" s="10">
        <f t="shared" si="21"/>
        <v>0</v>
      </c>
      <c r="L102" s="10">
        <f t="shared" si="15"/>
        <v>47</v>
      </c>
      <c r="M102" s="10"/>
      <c r="N102" s="10"/>
      <c r="O102" s="10"/>
      <c r="P102" s="10"/>
      <c r="Q102" s="10">
        <f t="shared" si="16"/>
        <v>9.4</v>
      </c>
      <c r="R102" s="12"/>
      <c r="S102" s="12"/>
      <c r="T102" s="10"/>
      <c r="U102" s="10">
        <f t="shared" si="17"/>
        <v>4.042553191489362</v>
      </c>
      <c r="V102" s="10">
        <f t="shared" si="18"/>
        <v>4.042553191489362</v>
      </c>
      <c r="W102" s="10">
        <v>8</v>
      </c>
      <c r="X102" s="10">
        <v>5</v>
      </c>
      <c r="Y102" s="10">
        <v>4</v>
      </c>
      <c r="Z102" s="10">
        <v>6.8</v>
      </c>
      <c r="AA102" s="10">
        <v>7.8</v>
      </c>
      <c r="AB102" s="10">
        <v>4.8</v>
      </c>
      <c r="AC102" s="10" t="s">
        <v>144</v>
      </c>
      <c r="AD102" s="10">
        <f t="shared" ref="AD102:AD113" si="22">ROUND(R102*G102,0)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4" t="s">
        <v>145</v>
      </c>
      <c r="B103" s="14" t="s">
        <v>34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35</v>
      </c>
      <c r="J103" s="14"/>
      <c r="K103" s="14">
        <f t="shared" si="21"/>
        <v>0</v>
      </c>
      <c r="L103" s="14">
        <f t="shared" si="15"/>
        <v>0</v>
      </c>
      <c r="M103" s="14"/>
      <c r="N103" s="14"/>
      <c r="O103" s="14"/>
      <c r="P103" s="14"/>
      <c r="Q103" s="14">
        <f t="shared" si="16"/>
        <v>0</v>
      </c>
      <c r="R103" s="16"/>
      <c r="S103" s="16"/>
      <c r="T103" s="14"/>
      <c r="U103" s="14" t="e">
        <f t="shared" si="17"/>
        <v>#DIV/0!</v>
      </c>
      <c r="V103" s="14" t="e">
        <f t="shared" si="18"/>
        <v>#DIV/0!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 t="s">
        <v>51</v>
      </c>
      <c r="AD103" s="14">
        <f t="shared" si="22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0" t="s">
        <v>146</v>
      </c>
      <c r="B104" s="10" t="s">
        <v>43</v>
      </c>
      <c r="C104" s="10">
        <v>9</v>
      </c>
      <c r="D104" s="10"/>
      <c r="E104" s="20">
        <v>7</v>
      </c>
      <c r="F104" s="10"/>
      <c r="G104" s="11">
        <v>0</v>
      </c>
      <c r="H104" s="10" t="e">
        <v>#N/A</v>
      </c>
      <c r="I104" s="10" t="s">
        <v>44</v>
      </c>
      <c r="J104" s="10">
        <v>2</v>
      </c>
      <c r="K104" s="10">
        <f t="shared" si="21"/>
        <v>5</v>
      </c>
      <c r="L104" s="10">
        <f t="shared" si="15"/>
        <v>7</v>
      </c>
      <c r="M104" s="10"/>
      <c r="N104" s="10"/>
      <c r="O104" s="10"/>
      <c r="P104" s="10"/>
      <c r="Q104" s="10">
        <f t="shared" si="16"/>
        <v>1.4</v>
      </c>
      <c r="R104" s="12"/>
      <c r="S104" s="12"/>
      <c r="T104" s="10"/>
      <c r="U104" s="10">
        <f t="shared" si="17"/>
        <v>0</v>
      </c>
      <c r="V104" s="10">
        <f t="shared" si="18"/>
        <v>0</v>
      </c>
      <c r="W104" s="10">
        <v>0.2</v>
      </c>
      <c r="X104" s="10">
        <v>0.2</v>
      </c>
      <c r="Y104" s="10">
        <v>0.4</v>
      </c>
      <c r="Z104" s="10">
        <v>1</v>
      </c>
      <c r="AA104" s="10">
        <v>1.2</v>
      </c>
      <c r="AB104" s="10">
        <v>1</v>
      </c>
      <c r="AC104" s="17" t="s">
        <v>159</v>
      </c>
      <c r="AD104" s="10">
        <f t="shared" si="22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4" t="s">
        <v>147</v>
      </c>
      <c r="B105" s="14" t="s">
        <v>43</v>
      </c>
      <c r="C105" s="14">
        <v>1</v>
      </c>
      <c r="D105" s="14">
        <v>432</v>
      </c>
      <c r="E105" s="14">
        <v>431</v>
      </c>
      <c r="F105" s="14"/>
      <c r="G105" s="15">
        <v>0</v>
      </c>
      <c r="H105" s="14">
        <v>40</v>
      </c>
      <c r="I105" s="14" t="s">
        <v>35</v>
      </c>
      <c r="J105" s="14">
        <v>432</v>
      </c>
      <c r="K105" s="14">
        <f t="shared" si="21"/>
        <v>-1</v>
      </c>
      <c r="L105" s="14">
        <f t="shared" si="15"/>
        <v>-1</v>
      </c>
      <c r="M105" s="14">
        <v>432</v>
      </c>
      <c r="N105" s="14"/>
      <c r="O105" s="14"/>
      <c r="P105" s="14"/>
      <c r="Q105" s="14">
        <f t="shared" si="16"/>
        <v>-0.2</v>
      </c>
      <c r="R105" s="16"/>
      <c r="S105" s="16"/>
      <c r="T105" s="14"/>
      <c r="U105" s="14">
        <f t="shared" si="17"/>
        <v>0</v>
      </c>
      <c r="V105" s="14">
        <f t="shared" si="18"/>
        <v>0</v>
      </c>
      <c r="W105" s="14">
        <v>43.6</v>
      </c>
      <c r="X105" s="14">
        <v>0.4</v>
      </c>
      <c r="Y105" s="14">
        <v>0.8</v>
      </c>
      <c r="Z105" s="14">
        <v>0.8</v>
      </c>
      <c r="AA105" s="14">
        <v>1.4</v>
      </c>
      <c r="AB105" s="14">
        <v>1.4</v>
      </c>
      <c r="AC105" s="14" t="s">
        <v>51</v>
      </c>
      <c r="AD105" s="14">
        <f t="shared" si="22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4" t="s">
        <v>148</v>
      </c>
      <c r="B106" s="14" t="s">
        <v>43</v>
      </c>
      <c r="C106" s="14"/>
      <c r="D106" s="14">
        <v>420</v>
      </c>
      <c r="E106" s="14">
        <v>420</v>
      </c>
      <c r="F106" s="14"/>
      <c r="G106" s="15">
        <v>0</v>
      </c>
      <c r="H106" s="14">
        <v>45</v>
      </c>
      <c r="I106" s="14" t="s">
        <v>35</v>
      </c>
      <c r="J106" s="14">
        <v>420</v>
      </c>
      <c r="K106" s="14">
        <f t="shared" si="21"/>
        <v>0</v>
      </c>
      <c r="L106" s="14">
        <f t="shared" si="15"/>
        <v>0</v>
      </c>
      <c r="M106" s="14">
        <v>420</v>
      </c>
      <c r="N106" s="14"/>
      <c r="O106" s="14"/>
      <c r="P106" s="14"/>
      <c r="Q106" s="14">
        <f t="shared" si="16"/>
        <v>0</v>
      </c>
      <c r="R106" s="16"/>
      <c r="S106" s="16"/>
      <c r="T106" s="14"/>
      <c r="U106" s="14" t="e">
        <f t="shared" si="17"/>
        <v>#DIV/0!</v>
      </c>
      <c r="V106" s="14" t="e">
        <f t="shared" si="18"/>
        <v>#DIV/0!</v>
      </c>
      <c r="W106" s="14">
        <v>42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 t="s">
        <v>51</v>
      </c>
      <c r="AD106" s="14">
        <f t="shared" si="22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 t="s">
        <v>149</v>
      </c>
      <c r="B107" s="1" t="s">
        <v>43</v>
      </c>
      <c r="C107" s="1">
        <v>127</v>
      </c>
      <c r="D107" s="1"/>
      <c r="E107" s="1">
        <v>60</v>
      </c>
      <c r="F107" s="1">
        <v>59</v>
      </c>
      <c r="G107" s="6">
        <v>0.11</v>
      </c>
      <c r="H107" s="1" t="e">
        <v>#N/A</v>
      </c>
      <c r="I107" s="1" t="s">
        <v>37</v>
      </c>
      <c r="J107" s="1">
        <v>60</v>
      </c>
      <c r="K107" s="1">
        <f t="shared" si="21"/>
        <v>0</v>
      </c>
      <c r="L107" s="1">
        <f t="shared" si="15"/>
        <v>60</v>
      </c>
      <c r="M107" s="1"/>
      <c r="N107" s="1"/>
      <c r="O107" s="1"/>
      <c r="P107" s="1"/>
      <c r="Q107" s="1">
        <f t="shared" si="16"/>
        <v>12</v>
      </c>
      <c r="R107" s="5">
        <f t="shared" ref="R107:R109" si="23">10.5*Q107-P107-O107-N107-F107</f>
        <v>67</v>
      </c>
      <c r="S107" s="5"/>
      <c r="T107" s="1"/>
      <c r="U107" s="1">
        <f t="shared" si="17"/>
        <v>10.5</v>
      </c>
      <c r="V107" s="1">
        <f t="shared" si="18"/>
        <v>4.916666666666667</v>
      </c>
      <c r="W107" s="1">
        <v>8</v>
      </c>
      <c r="X107" s="1">
        <v>5</v>
      </c>
      <c r="Y107" s="1">
        <v>6.2</v>
      </c>
      <c r="Z107" s="1">
        <v>13.4</v>
      </c>
      <c r="AA107" s="1">
        <v>11</v>
      </c>
      <c r="AB107" s="1">
        <v>5.4</v>
      </c>
      <c r="AC107" s="1"/>
      <c r="AD107" s="1">
        <f t="shared" si="22"/>
        <v>7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 t="s">
        <v>150</v>
      </c>
      <c r="B108" s="1" t="s">
        <v>34</v>
      </c>
      <c r="C108" s="1">
        <v>166.08</v>
      </c>
      <c r="D108" s="1"/>
      <c r="E108" s="1">
        <v>70.772000000000006</v>
      </c>
      <c r="F108" s="1">
        <v>87.72</v>
      </c>
      <c r="G108" s="6">
        <v>1</v>
      </c>
      <c r="H108" s="1">
        <v>50</v>
      </c>
      <c r="I108" s="1" t="s">
        <v>35</v>
      </c>
      <c r="J108" s="1">
        <v>66.650000000000006</v>
      </c>
      <c r="K108" s="1">
        <f t="shared" si="21"/>
        <v>4.1219999999999999</v>
      </c>
      <c r="L108" s="1">
        <f t="shared" si="15"/>
        <v>70.772000000000006</v>
      </c>
      <c r="M108" s="1"/>
      <c r="N108" s="1"/>
      <c r="O108" s="1">
        <v>58.625800000000041</v>
      </c>
      <c r="P108" s="1"/>
      <c r="Q108" s="1">
        <f t="shared" si="16"/>
        <v>14.154400000000001</v>
      </c>
      <c r="R108" s="5">
        <v>10</v>
      </c>
      <c r="S108" s="5"/>
      <c r="T108" s="1"/>
      <c r="U108" s="1">
        <f t="shared" si="17"/>
        <v>11.045738427626748</v>
      </c>
      <c r="V108" s="1">
        <f t="shared" si="18"/>
        <v>10.339244333917371</v>
      </c>
      <c r="W108" s="1">
        <v>15.4764</v>
      </c>
      <c r="X108" s="1">
        <v>10.980399999999999</v>
      </c>
      <c r="Y108" s="1">
        <v>15.014799999999999</v>
      </c>
      <c r="Z108" s="1">
        <v>18.942799999999998</v>
      </c>
      <c r="AA108" s="1">
        <v>15.106199999999999</v>
      </c>
      <c r="AB108" s="1">
        <v>14.8126</v>
      </c>
      <c r="AC108" s="1"/>
      <c r="AD108" s="1">
        <f t="shared" si="22"/>
        <v>10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 t="s">
        <v>151</v>
      </c>
      <c r="B109" s="1" t="s">
        <v>34</v>
      </c>
      <c r="C109" s="1">
        <v>383.84300000000002</v>
      </c>
      <c r="D109" s="1"/>
      <c r="E109" s="1">
        <v>209.58699999999999</v>
      </c>
      <c r="F109" s="1">
        <v>150.88900000000001</v>
      </c>
      <c r="G109" s="6">
        <v>1</v>
      </c>
      <c r="H109" s="1" t="e">
        <v>#N/A</v>
      </c>
      <c r="I109" s="1" t="s">
        <v>35</v>
      </c>
      <c r="J109" s="1">
        <v>192.1</v>
      </c>
      <c r="K109" s="1">
        <f t="shared" si="21"/>
        <v>17.486999999999995</v>
      </c>
      <c r="L109" s="1">
        <f t="shared" si="15"/>
        <v>209.58699999999999</v>
      </c>
      <c r="M109" s="1"/>
      <c r="N109" s="1"/>
      <c r="O109" s="1">
        <v>170.06100000000001</v>
      </c>
      <c r="P109" s="1"/>
      <c r="Q109" s="1">
        <f t="shared" si="16"/>
        <v>41.917400000000001</v>
      </c>
      <c r="R109" s="5">
        <f t="shared" si="23"/>
        <v>119.18269999999995</v>
      </c>
      <c r="S109" s="5"/>
      <c r="T109" s="1"/>
      <c r="U109" s="1">
        <f t="shared" si="17"/>
        <v>10.5</v>
      </c>
      <c r="V109" s="1">
        <f t="shared" si="18"/>
        <v>7.6567248922881674</v>
      </c>
      <c r="W109" s="1">
        <v>36.652000000000001</v>
      </c>
      <c r="X109" s="1">
        <v>22.316400000000002</v>
      </c>
      <c r="Y109" s="1">
        <v>13.546799999999999</v>
      </c>
      <c r="Z109" s="1">
        <v>29.779599999999999</v>
      </c>
      <c r="AA109" s="1">
        <v>32.231000000000002</v>
      </c>
      <c r="AB109" s="1">
        <v>16.094200000000001</v>
      </c>
      <c r="AC109" s="1"/>
      <c r="AD109" s="1">
        <f t="shared" si="22"/>
        <v>119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 t="s">
        <v>152</v>
      </c>
      <c r="B110" s="1" t="s">
        <v>34</v>
      </c>
      <c r="C110" s="1">
        <v>138.82</v>
      </c>
      <c r="D110" s="1"/>
      <c r="E110" s="1">
        <v>117.42400000000001</v>
      </c>
      <c r="F110" s="1">
        <v>20.536000000000001</v>
      </c>
      <c r="G110" s="6">
        <v>1</v>
      </c>
      <c r="H110" s="1" t="e">
        <v>#N/A</v>
      </c>
      <c r="I110" s="1" t="s">
        <v>35</v>
      </c>
      <c r="J110" s="1">
        <v>110.5</v>
      </c>
      <c r="K110" s="1">
        <f t="shared" si="21"/>
        <v>6.9240000000000066</v>
      </c>
      <c r="L110" s="1">
        <f t="shared" si="15"/>
        <v>117.42400000000001</v>
      </c>
      <c r="M110" s="1"/>
      <c r="N110" s="1"/>
      <c r="O110" s="1"/>
      <c r="P110" s="1"/>
      <c r="Q110" s="1">
        <f t="shared" si="16"/>
        <v>23.4848</v>
      </c>
      <c r="R110" s="5">
        <f>7*Q110-P110-O110-N110-F110</f>
        <v>143.85759999999999</v>
      </c>
      <c r="S110" s="5"/>
      <c r="T110" s="1"/>
      <c r="U110" s="1">
        <f t="shared" si="17"/>
        <v>7</v>
      </c>
      <c r="V110" s="1">
        <f t="shared" si="18"/>
        <v>0.87443793432347738</v>
      </c>
      <c r="W110" s="1">
        <v>26.05</v>
      </c>
      <c r="X110" s="1">
        <v>28.363399999999999</v>
      </c>
      <c r="Y110" s="1">
        <v>11.267799999999999</v>
      </c>
      <c r="Z110" s="1">
        <v>17.441800000000001</v>
      </c>
      <c r="AA110" s="1">
        <v>39.828000000000003</v>
      </c>
      <c r="AB110" s="1">
        <v>17.0136</v>
      </c>
      <c r="AC110" s="1" t="s">
        <v>153</v>
      </c>
      <c r="AD110" s="1">
        <f t="shared" si="22"/>
        <v>144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 t="s">
        <v>154</v>
      </c>
      <c r="B111" s="1" t="s">
        <v>43</v>
      </c>
      <c r="C111" s="1">
        <v>114</v>
      </c>
      <c r="D111" s="1">
        <v>140</v>
      </c>
      <c r="E111" s="1">
        <v>91</v>
      </c>
      <c r="F111" s="1">
        <v>144</v>
      </c>
      <c r="G111" s="6">
        <v>0.4</v>
      </c>
      <c r="H111" s="1" t="e">
        <v>#N/A</v>
      </c>
      <c r="I111" s="1" t="s">
        <v>35</v>
      </c>
      <c r="J111" s="1">
        <v>96</v>
      </c>
      <c r="K111" s="1">
        <f t="shared" si="21"/>
        <v>-5</v>
      </c>
      <c r="L111" s="1">
        <f t="shared" si="15"/>
        <v>91</v>
      </c>
      <c r="M111" s="1"/>
      <c r="N111" s="1"/>
      <c r="O111" s="1">
        <v>122.4</v>
      </c>
      <c r="P111" s="1"/>
      <c r="Q111" s="1">
        <f t="shared" si="16"/>
        <v>18.2</v>
      </c>
      <c r="R111" s="5"/>
      <c r="S111" s="5"/>
      <c r="T111" s="1"/>
      <c r="U111" s="1">
        <f t="shared" si="17"/>
        <v>14.637362637362637</v>
      </c>
      <c r="V111" s="1">
        <f t="shared" si="18"/>
        <v>14.637362637362637</v>
      </c>
      <c r="W111" s="1">
        <v>27.2</v>
      </c>
      <c r="X111" s="1">
        <v>21</v>
      </c>
      <c r="Y111" s="1">
        <v>6.4</v>
      </c>
      <c r="Z111" s="1">
        <v>6</v>
      </c>
      <c r="AA111" s="1">
        <v>15.2</v>
      </c>
      <c r="AB111" s="1">
        <v>21.8</v>
      </c>
      <c r="AC111" s="1"/>
      <c r="AD111" s="1">
        <f t="shared" si="22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 t="s">
        <v>155</v>
      </c>
      <c r="B112" s="1" t="s">
        <v>43</v>
      </c>
      <c r="C112" s="1">
        <v>50</v>
      </c>
      <c r="D112" s="1">
        <v>60</v>
      </c>
      <c r="E112" s="1">
        <v>49</v>
      </c>
      <c r="F112" s="1">
        <v>60</v>
      </c>
      <c r="G112" s="6">
        <v>0.4</v>
      </c>
      <c r="H112" s="1" t="e">
        <v>#N/A</v>
      </c>
      <c r="I112" s="1" t="s">
        <v>35</v>
      </c>
      <c r="J112" s="1">
        <v>56</v>
      </c>
      <c r="K112" s="1">
        <f t="shared" si="21"/>
        <v>-7</v>
      </c>
      <c r="L112" s="1">
        <f t="shared" si="15"/>
        <v>49</v>
      </c>
      <c r="M112" s="1"/>
      <c r="N112" s="1"/>
      <c r="O112" s="1">
        <v>74.800000000000011</v>
      </c>
      <c r="P112" s="1"/>
      <c r="Q112" s="1">
        <f t="shared" si="16"/>
        <v>9.8000000000000007</v>
      </c>
      <c r="R112" s="5"/>
      <c r="S112" s="5"/>
      <c r="T112" s="1"/>
      <c r="U112" s="1">
        <f t="shared" si="17"/>
        <v>13.755102040816327</v>
      </c>
      <c r="V112" s="1">
        <f t="shared" si="18"/>
        <v>13.755102040816327</v>
      </c>
      <c r="W112" s="1">
        <v>14.4</v>
      </c>
      <c r="X112" s="1">
        <v>10</v>
      </c>
      <c r="Y112" s="1">
        <v>0.2</v>
      </c>
      <c r="Z112" s="1">
        <v>0</v>
      </c>
      <c r="AA112" s="1">
        <v>5.6</v>
      </c>
      <c r="AB112" s="1">
        <v>6</v>
      </c>
      <c r="AC112" s="1"/>
      <c r="AD112" s="1">
        <f t="shared" si="22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4" t="s">
        <v>156</v>
      </c>
      <c r="B113" s="14" t="s">
        <v>34</v>
      </c>
      <c r="C113" s="14"/>
      <c r="D113" s="14"/>
      <c r="E113" s="14"/>
      <c r="F113" s="14"/>
      <c r="G113" s="15">
        <v>0</v>
      </c>
      <c r="H113" s="14">
        <v>40</v>
      </c>
      <c r="I113" s="14" t="s">
        <v>35</v>
      </c>
      <c r="J113" s="14"/>
      <c r="K113" s="14">
        <f t="shared" si="21"/>
        <v>0</v>
      </c>
      <c r="L113" s="14">
        <f t="shared" si="15"/>
        <v>0</v>
      </c>
      <c r="M113" s="14"/>
      <c r="N113" s="14"/>
      <c r="O113" s="14"/>
      <c r="P113" s="14"/>
      <c r="Q113" s="14">
        <f t="shared" si="16"/>
        <v>0</v>
      </c>
      <c r="R113" s="16"/>
      <c r="S113" s="16"/>
      <c r="T113" s="14"/>
      <c r="U113" s="14" t="e">
        <f t="shared" si="17"/>
        <v>#DIV/0!</v>
      </c>
      <c r="V113" s="14" t="e">
        <f t="shared" si="18"/>
        <v>#DIV/0!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 t="s">
        <v>67</v>
      </c>
      <c r="AD113" s="14">
        <f t="shared" si="22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</sheetData>
  <autoFilter ref="A3:AD113" xr:uid="{9EC88A7E-B1C1-497D-8948-3F3EDA8FA0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2024-05-01T07:10:26Z</dcterms:created>
  <dcterms:modified xsi:type="dcterms:W3CDTF">2024-05-01T07:33:20Z</dcterms:modified>
</cp:coreProperties>
</file>