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05,24 ПОКОМ КИ филиалы\4 машина Луганск_Бердянск_Патяка\"/>
    </mc:Choice>
  </mc:AlternateContent>
  <xr:revisionPtr revIDLastSave="0" documentId="13_ncr:1_{318BC393-18D7-41FA-B8C7-0D34179663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X484" i="1"/>
  <c r="W484" i="1"/>
  <c r="Y483" i="1"/>
  <c r="X483" i="1"/>
  <c r="O483" i="1"/>
  <c r="X482" i="1"/>
  <c r="Y482" i="1" s="1"/>
  <c r="O482" i="1"/>
  <c r="Y481" i="1"/>
  <c r="X481" i="1"/>
  <c r="X485" i="1" s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Y454" i="1" s="1"/>
  <c r="O454" i="1"/>
  <c r="Y453" i="1"/>
  <c r="X453" i="1"/>
  <c r="X465" i="1" s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X433" i="1" s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Y428" i="1" s="1"/>
  <c r="X421" i="1"/>
  <c r="O421" i="1"/>
  <c r="W419" i="1"/>
  <c r="X418" i="1"/>
  <c r="W418" i="1"/>
  <c r="Y417" i="1"/>
  <c r="X417" i="1"/>
  <c r="O417" i="1"/>
  <c r="X416" i="1"/>
  <c r="T543" i="1" s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Y379" i="1"/>
  <c r="X379" i="1"/>
  <c r="O379" i="1"/>
  <c r="X378" i="1"/>
  <c r="S543" i="1" s="1"/>
  <c r="O378" i="1"/>
  <c r="W374" i="1"/>
  <c r="W373" i="1"/>
  <c r="X372" i="1"/>
  <c r="X373" i="1" s="1"/>
  <c r="O372" i="1"/>
  <c r="W370" i="1"/>
  <c r="W369" i="1"/>
  <c r="X368" i="1"/>
  <c r="Y368" i="1" s="1"/>
  <c r="O368" i="1"/>
  <c r="Y367" i="1"/>
  <c r="X367" i="1"/>
  <c r="O367" i="1"/>
  <c r="X366" i="1"/>
  <c r="Y366" i="1" s="1"/>
  <c r="O366" i="1"/>
  <c r="Y365" i="1"/>
  <c r="X365" i="1"/>
  <c r="X369" i="1" s="1"/>
  <c r="O365" i="1"/>
  <c r="W363" i="1"/>
  <c r="W362" i="1"/>
  <c r="Y361" i="1"/>
  <c r="X361" i="1"/>
  <c r="O361" i="1"/>
  <c r="X360" i="1"/>
  <c r="X363" i="1" s="1"/>
  <c r="O360" i="1"/>
  <c r="W358" i="1"/>
  <c r="W357" i="1"/>
  <c r="X356" i="1"/>
  <c r="Y356" i="1" s="1"/>
  <c r="O356" i="1"/>
  <c r="Y355" i="1"/>
  <c r="X355" i="1"/>
  <c r="O355" i="1"/>
  <c r="X354" i="1"/>
  <c r="Y354" i="1" s="1"/>
  <c r="O354" i="1"/>
  <c r="Y353" i="1"/>
  <c r="X353" i="1"/>
  <c r="O353" i="1"/>
  <c r="X352" i="1"/>
  <c r="R543" i="1" s="1"/>
  <c r="O352" i="1"/>
  <c r="W349" i="1"/>
  <c r="W348" i="1"/>
  <c r="X347" i="1"/>
  <c r="X348" i="1" s="1"/>
  <c r="O347" i="1"/>
  <c r="W345" i="1"/>
  <c r="W344" i="1"/>
  <c r="X343" i="1"/>
  <c r="Y343" i="1" s="1"/>
  <c r="O343" i="1"/>
  <c r="Y342" i="1"/>
  <c r="Y344" i="1" s="1"/>
  <c r="X342" i="1"/>
  <c r="X344" i="1" s="1"/>
  <c r="O342" i="1"/>
  <c r="W340" i="1"/>
  <c r="W339" i="1"/>
  <c r="Y338" i="1"/>
  <c r="X338" i="1"/>
  <c r="O338" i="1"/>
  <c r="X337" i="1"/>
  <c r="Y337" i="1" s="1"/>
  <c r="O337" i="1"/>
  <c r="Y336" i="1"/>
  <c r="Y339" i="1" s="1"/>
  <c r="X336" i="1"/>
  <c r="X340" i="1" s="1"/>
  <c r="O336" i="1"/>
  <c r="W334" i="1"/>
  <c r="W333" i="1"/>
  <c r="Y332" i="1"/>
  <c r="X332" i="1"/>
  <c r="O332" i="1"/>
  <c r="X331" i="1"/>
  <c r="Y331" i="1" s="1"/>
  <c r="O331" i="1"/>
  <c r="Y330" i="1"/>
  <c r="X330" i="1"/>
  <c r="O330" i="1"/>
  <c r="X329" i="1"/>
  <c r="Y329" i="1" s="1"/>
  <c r="O329" i="1"/>
  <c r="Y328" i="1"/>
  <c r="X328" i="1"/>
  <c r="O328" i="1"/>
  <c r="X327" i="1"/>
  <c r="Y327" i="1" s="1"/>
  <c r="O327" i="1"/>
  <c r="Y326" i="1"/>
  <c r="X326" i="1"/>
  <c r="O326" i="1"/>
  <c r="X325" i="1"/>
  <c r="Q543" i="1" s="1"/>
  <c r="O325" i="1"/>
  <c r="W321" i="1"/>
  <c r="W320" i="1"/>
  <c r="X319" i="1"/>
  <c r="X320" i="1" s="1"/>
  <c r="O319" i="1"/>
  <c r="W317" i="1"/>
  <c r="W316" i="1"/>
  <c r="X315" i="1"/>
  <c r="X316" i="1" s="1"/>
  <c r="O315" i="1"/>
  <c r="W313" i="1"/>
  <c r="W312" i="1"/>
  <c r="X311" i="1"/>
  <c r="Y311" i="1" s="1"/>
  <c r="O311" i="1"/>
  <c r="Y310" i="1"/>
  <c r="X310" i="1"/>
  <c r="O310" i="1"/>
  <c r="X309" i="1"/>
  <c r="X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Y299" i="1"/>
  <c r="X299" i="1"/>
  <c r="X301" i="1" s="1"/>
  <c r="O299" i="1"/>
  <c r="W297" i="1"/>
  <c r="W296" i="1"/>
  <c r="Y295" i="1"/>
  <c r="X295" i="1"/>
  <c r="O295" i="1"/>
  <c r="X294" i="1"/>
  <c r="Y294" i="1" s="1"/>
  <c r="O294" i="1"/>
  <c r="Y293" i="1"/>
  <c r="X293" i="1"/>
  <c r="O293" i="1"/>
  <c r="X292" i="1"/>
  <c r="Y292" i="1" s="1"/>
  <c r="O292" i="1"/>
  <c r="Y291" i="1"/>
  <c r="X291" i="1"/>
  <c r="O291" i="1"/>
  <c r="X290" i="1"/>
  <c r="Y290" i="1" s="1"/>
  <c r="O290" i="1"/>
  <c r="Y289" i="1"/>
  <c r="Y296" i="1" s="1"/>
  <c r="X289" i="1"/>
  <c r="O289" i="1"/>
  <c r="W286" i="1"/>
  <c r="W285" i="1"/>
  <c r="Y284" i="1"/>
  <c r="X284" i="1"/>
  <c r="O284" i="1"/>
  <c r="X283" i="1"/>
  <c r="X286" i="1" s="1"/>
  <c r="O283" i="1"/>
  <c r="W281" i="1"/>
  <c r="W280" i="1"/>
  <c r="X279" i="1"/>
  <c r="Y279" i="1" s="1"/>
  <c r="O279" i="1"/>
  <c r="Y278" i="1"/>
  <c r="X278" i="1"/>
  <c r="Y277" i="1"/>
  <c r="Y280" i="1" s="1"/>
  <c r="X277" i="1"/>
  <c r="X280" i="1" s="1"/>
  <c r="W275" i="1"/>
  <c r="W274" i="1"/>
  <c r="X273" i="1"/>
  <c r="Y273" i="1" s="1"/>
  <c r="O273" i="1"/>
  <c r="Y272" i="1"/>
  <c r="X272" i="1"/>
  <c r="O272" i="1"/>
  <c r="X271" i="1"/>
  <c r="X274" i="1" s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X261" i="1"/>
  <c r="Y261" i="1" s="1"/>
  <c r="O261" i="1"/>
  <c r="Y260" i="1"/>
  <c r="X260" i="1"/>
  <c r="O260" i="1"/>
  <c r="X259" i="1"/>
  <c r="X268" i="1" s="1"/>
  <c r="O259" i="1"/>
  <c r="W257" i="1"/>
  <c r="W256" i="1"/>
  <c r="X255" i="1"/>
  <c r="Y255" i="1" s="1"/>
  <c r="O255" i="1"/>
  <c r="Y254" i="1"/>
  <c r="X254" i="1"/>
  <c r="O254" i="1"/>
  <c r="X253" i="1"/>
  <c r="Y253" i="1" s="1"/>
  <c r="O253" i="1"/>
  <c r="Y252" i="1"/>
  <c r="X252" i="1"/>
  <c r="X256" i="1" s="1"/>
  <c r="O252" i="1"/>
  <c r="W250" i="1"/>
  <c r="X249" i="1"/>
  <c r="W249" i="1"/>
  <c r="Y248" i="1"/>
  <c r="Y249" i="1" s="1"/>
  <c r="X248" i="1"/>
  <c r="X250" i="1" s="1"/>
  <c r="O248" i="1"/>
  <c r="W246" i="1"/>
  <c r="W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X232" i="1"/>
  <c r="O232" i="1"/>
  <c r="X231" i="1"/>
  <c r="L543" i="1" s="1"/>
  <c r="O231" i="1"/>
  <c r="W228" i="1"/>
  <c r="W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Y222" i="1" s="1"/>
  <c r="O222" i="1"/>
  <c r="Y221" i="1"/>
  <c r="X221" i="1"/>
  <c r="X227" i="1" s="1"/>
  <c r="O221" i="1"/>
  <c r="W218" i="1"/>
  <c r="W217" i="1"/>
  <c r="Y216" i="1"/>
  <c r="X216" i="1"/>
  <c r="O216" i="1"/>
  <c r="X215" i="1"/>
  <c r="X218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Y207" i="1" s="1"/>
  <c r="O207" i="1"/>
  <c r="Y206" i="1"/>
  <c r="X206" i="1"/>
  <c r="X212" i="1" s="1"/>
  <c r="O206" i="1"/>
  <c r="W203" i="1"/>
  <c r="W202" i="1"/>
  <c r="Y201" i="1"/>
  <c r="X201" i="1"/>
  <c r="O201" i="1"/>
  <c r="X200" i="1"/>
  <c r="Y200" i="1" s="1"/>
  <c r="O200" i="1"/>
  <c r="Y199" i="1"/>
  <c r="X199" i="1"/>
  <c r="O199" i="1"/>
  <c r="X198" i="1"/>
  <c r="X203" i="1" s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O179" i="1"/>
  <c r="X178" i="1"/>
  <c r="X195" i="1" s="1"/>
  <c r="O178" i="1"/>
  <c r="W176" i="1"/>
  <c r="W175" i="1"/>
  <c r="X174" i="1"/>
  <c r="Y174" i="1" s="1"/>
  <c r="O174" i="1"/>
  <c r="Y173" i="1"/>
  <c r="X173" i="1"/>
  <c r="O173" i="1"/>
  <c r="X172" i="1"/>
  <c r="Y172" i="1" s="1"/>
  <c r="O172" i="1"/>
  <c r="Y171" i="1"/>
  <c r="X171" i="1"/>
  <c r="X175" i="1" s="1"/>
  <c r="O171" i="1"/>
  <c r="W169" i="1"/>
  <c r="W168" i="1"/>
  <c r="Y167" i="1"/>
  <c r="X167" i="1"/>
  <c r="O167" i="1"/>
  <c r="X166" i="1"/>
  <c r="X169" i="1" s="1"/>
  <c r="O166" i="1"/>
  <c r="W164" i="1"/>
  <c r="W163" i="1"/>
  <c r="X162" i="1"/>
  <c r="Y162" i="1" s="1"/>
  <c r="O162" i="1"/>
  <c r="Y161" i="1"/>
  <c r="X161" i="1"/>
  <c r="O161" i="1"/>
  <c r="W158" i="1"/>
  <c r="W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Y149" i="1" s="1"/>
  <c r="O149" i="1"/>
  <c r="Y148" i="1"/>
  <c r="X148" i="1"/>
  <c r="H543" i="1" s="1"/>
  <c r="O148" i="1"/>
  <c r="W145" i="1"/>
  <c r="W144" i="1"/>
  <c r="Y143" i="1"/>
  <c r="X143" i="1"/>
  <c r="O143" i="1"/>
  <c r="X142" i="1"/>
  <c r="Y142" i="1" s="1"/>
  <c r="O142" i="1"/>
  <c r="Y141" i="1"/>
  <c r="X141" i="1"/>
  <c r="O141" i="1"/>
  <c r="W137" i="1"/>
  <c r="W136" i="1"/>
  <c r="Y135" i="1"/>
  <c r="X135" i="1"/>
  <c r="O135" i="1"/>
  <c r="X134" i="1"/>
  <c r="Y134" i="1" s="1"/>
  <c r="O134" i="1"/>
  <c r="Y133" i="1"/>
  <c r="X133" i="1"/>
  <c r="O133" i="1"/>
  <c r="X132" i="1"/>
  <c r="Y132" i="1" s="1"/>
  <c r="O132" i="1"/>
  <c r="Y131" i="1"/>
  <c r="X131" i="1"/>
  <c r="O131" i="1"/>
  <c r="W128" i="1"/>
  <c r="W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Y121" i="1" s="1"/>
  <c r="O121" i="1"/>
  <c r="Y120" i="1"/>
  <c r="X120" i="1"/>
  <c r="X128" i="1" s="1"/>
  <c r="O120" i="1"/>
  <c r="W118" i="1"/>
  <c r="W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O107" i="1"/>
  <c r="Y106" i="1"/>
  <c r="X106" i="1"/>
  <c r="Y105" i="1"/>
  <c r="Y117" i="1" s="1"/>
  <c r="X105" i="1"/>
  <c r="W103" i="1"/>
  <c r="W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X57" i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61" i="1" l="1"/>
  <c r="A10" i="1"/>
  <c r="X25" i="1"/>
  <c r="X35" i="1"/>
  <c r="X39" i="1"/>
  <c r="X53" i="1"/>
  <c r="X61" i="1"/>
  <c r="X127" i="1"/>
  <c r="X136" i="1"/>
  <c r="Y144" i="1"/>
  <c r="Y212" i="1"/>
  <c r="Y301" i="1"/>
  <c r="Y369" i="1"/>
  <c r="H9" i="1"/>
  <c r="X43" i="1"/>
  <c r="X47" i="1"/>
  <c r="X103" i="1"/>
  <c r="Y136" i="1"/>
  <c r="Y163" i="1"/>
  <c r="Y175" i="1"/>
  <c r="Y227" i="1"/>
  <c r="Y256" i="1"/>
  <c r="F9" i="1"/>
  <c r="J9" i="1"/>
  <c r="X535" i="1"/>
  <c r="X534" i="1"/>
  <c r="B543" i="1"/>
  <c r="X24" i="1"/>
  <c r="W533" i="1"/>
  <c r="Y27" i="1"/>
  <c r="Y34" i="1" s="1"/>
  <c r="Y538" i="1" s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6" i="1"/>
  <c r="X85" i="1"/>
  <c r="X92" i="1"/>
  <c r="X93" i="1"/>
  <c r="X102" i="1"/>
  <c r="Y95" i="1"/>
  <c r="Y102" i="1" s="1"/>
  <c r="X118" i="1"/>
  <c r="X117" i="1"/>
  <c r="Y127" i="1"/>
  <c r="X137" i="1"/>
  <c r="X144" i="1"/>
  <c r="Y157" i="1"/>
  <c r="X157" i="1"/>
  <c r="X164" i="1"/>
  <c r="X168" i="1"/>
  <c r="X176" i="1"/>
  <c r="X196" i="1"/>
  <c r="X202" i="1"/>
  <c r="X213" i="1"/>
  <c r="X217" i="1"/>
  <c r="X228" i="1"/>
  <c r="X245" i="1"/>
  <c r="X257" i="1"/>
  <c r="X269" i="1"/>
  <c r="X275" i="1"/>
  <c r="X281" i="1"/>
  <c r="X285" i="1"/>
  <c r="X296" i="1"/>
  <c r="X302" i="1"/>
  <c r="X307" i="1"/>
  <c r="X313" i="1"/>
  <c r="X317" i="1"/>
  <c r="X321" i="1"/>
  <c r="X333" i="1"/>
  <c r="X339" i="1"/>
  <c r="X345" i="1"/>
  <c r="X349" i="1"/>
  <c r="X358" i="1"/>
  <c r="X362" i="1"/>
  <c r="X370" i="1"/>
  <c r="X374" i="1"/>
  <c r="X380" i="1"/>
  <c r="X403" i="1"/>
  <c r="X406" i="1"/>
  <c r="Y405" i="1"/>
  <c r="Y406" i="1" s="1"/>
  <c r="X407" i="1"/>
  <c r="X412" i="1"/>
  <c r="Y409" i="1"/>
  <c r="Y412" i="1" s="1"/>
  <c r="X464" i="1"/>
  <c r="X470" i="1"/>
  <c r="X479" i="1"/>
  <c r="Y472" i="1"/>
  <c r="Y478" i="1" s="1"/>
  <c r="W543" i="1"/>
  <c r="X500" i="1"/>
  <c r="Y493" i="1"/>
  <c r="Y500" i="1" s="1"/>
  <c r="X501" i="1"/>
  <c r="X517" i="1"/>
  <c r="Y510" i="1"/>
  <c r="Y516" i="1" s="1"/>
  <c r="X532" i="1"/>
  <c r="F543" i="1"/>
  <c r="J543" i="1"/>
  <c r="P543" i="1"/>
  <c r="G543" i="1"/>
  <c r="X145" i="1"/>
  <c r="X158" i="1"/>
  <c r="I543" i="1"/>
  <c r="X163" i="1"/>
  <c r="Y166" i="1"/>
  <c r="Y168" i="1" s="1"/>
  <c r="Y178" i="1"/>
  <c r="Y195" i="1" s="1"/>
  <c r="Y198" i="1"/>
  <c r="Y202" i="1" s="1"/>
  <c r="Y215" i="1"/>
  <c r="Y217" i="1" s="1"/>
  <c r="Y231" i="1"/>
  <c r="Y245" i="1" s="1"/>
  <c r="X246" i="1"/>
  <c r="Y259" i="1"/>
  <c r="Y268" i="1" s="1"/>
  <c r="Y271" i="1"/>
  <c r="Y274" i="1" s="1"/>
  <c r="Y283" i="1"/>
  <c r="Y285" i="1" s="1"/>
  <c r="O543" i="1"/>
  <c r="X297" i="1"/>
  <c r="Y305" i="1"/>
  <c r="Y306" i="1" s="1"/>
  <c r="Y309" i="1"/>
  <c r="Y312" i="1" s="1"/>
  <c r="Y315" i="1"/>
  <c r="Y316" i="1" s="1"/>
  <c r="Y319" i="1"/>
  <c r="Y320" i="1" s="1"/>
  <c r="Y325" i="1"/>
  <c r="Y333" i="1" s="1"/>
  <c r="X334" i="1"/>
  <c r="Y347" i="1"/>
  <c r="Y348" i="1" s="1"/>
  <c r="Y352" i="1"/>
  <c r="Y357" i="1" s="1"/>
  <c r="X357" i="1"/>
  <c r="Y360" i="1"/>
  <c r="Y362" i="1" s="1"/>
  <c r="Y372" i="1"/>
  <c r="Y373" i="1" s="1"/>
  <c r="Y378" i="1"/>
  <c r="Y380" i="1" s="1"/>
  <c r="X381" i="1"/>
  <c r="X396" i="1"/>
  <c r="Y383" i="1"/>
  <c r="Y396" i="1" s="1"/>
  <c r="X397" i="1"/>
  <c r="X402" i="1"/>
  <c r="Y399" i="1"/>
  <c r="Y402" i="1" s="1"/>
  <c r="X413" i="1"/>
  <c r="X419" i="1"/>
  <c r="Y416" i="1"/>
  <c r="Y418" i="1" s="1"/>
  <c r="X429" i="1"/>
  <c r="X428" i="1"/>
  <c r="X434" i="1"/>
  <c r="X437" i="1"/>
  <c r="Y436" i="1"/>
  <c r="Y437" i="1" s="1"/>
  <c r="X438" i="1"/>
  <c r="X441" i="1"/>
  <c r="Y440" i="1"/>
  <c r="Y441" i="1" s="1"/>
  <c r="X442" i="1"/>
  <c r="Y464" i="1"/>
  <c r="X469" i="1"/>
  <c r="X478" i="1"/>
  <c r="Y484" i="1"/>
  <c r="X516" i="1"/>
  <c r="X531" i="1"/>
  <c r="Y527" i="1"/>
  <c r="Y531" i="1" s="1"/>
  <c r="N543" i="1"/>
  <c r="V543" i="1"/>
  <c r="X449" i="1"/>
  <c r="X533" i="1" l="1"/>
  <c r="X537" i="1"/>
  <c r="X536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<sst xmlns="http://schemas.openxmlformats.org/spreadsheetml/2006/main" count="2266" uniqueCount="739">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</sst>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0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B518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40" t="s">
        <v>0</v>
      </c>
      <c r="E1" s="383"/>
      <c r="F1" s="383"/>
      <c r="G1" s="12" t="s">
        <v>1</v>
      </c>
      <c r="H1" s="540" t="s">
        <v>2</v>
      </c>
      <c r="I1" s="383"/>
      <c r="J1" s="383"/>
      <c r="K1" s="383"/>
      <c r="L1" s="383"/>
      <c r="M1" s="383"/>
      <c r="N1" s="383"/>
      <c r="O1" s="383"/>
      <c r="P1" s="383"/>
      <c r="Q1" s="382" t="s">
        <v>3</v>
      </c>
      <c r="R1" s="383"/>
      <c r="S1" s="3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03" t="s">
        <v>8</v>
      </c>
      <c r="B5" s="411"/>
      <c r="C5" s="412"/>
      <c r="D5" s="657"/>
      <c r="E5" s="658"/>
      <c r="F5" s="446" t="s">
        <v>9</v>
      </c>
      <c r="G5" s="412"/>
      <c r="H5" s="657"/>
      <c r="I5" s="714"/>
      <c r="J5" s="714"/>
      <c r="K5" s="714"/>
      <c r="L5" s="658"/>
      <c r="M5" s="59"/>
      <c r="O5" s="24" t="s">
        <v>10</v>
      </c>
      <c r="P5" s="399">
        <v>45416</v>
      </c>
      <c r="Q5" s="400"/>
      <c r="S5" s="541" t="s">
        <v>11</v>
      </c>
      <c r="T5" s="542"/>
      <c r="U5" s="545" t="s">
        <v>12</v>
      </c>
      <c r="V5" s="400"/>
      <c r="AA5" s="51"/>
      <c r="AB5" s="51"/>
      <c r="AC5" s="51"/>
    </row>
    <row r="6" spans="1:30" s="363" customFormat="1" ht="24" customHeight="1" x14ac:dyDescent="0.2">
      <c r="A6" s="603" t="s">
        <v>13</v>
      </c>
      <c r="B6" s="411"/>
      <c r="C6" s="412"/>
      <c r="D6" s="477" t="s">
        <v>14</v>
      </c>
      <c r="E6" s="478"/>
      <c r="F6" s="478"/>
      <c r="G6" s="478"/>
      <c r="H6" s="478"/>
      <c r="I6" s="478"/>
      <c r="J6" s="478"/>
      <c r="K6" s="478"/>
      <c r="L6" s="400"/>
      <c r="M6" s="60"/>
      <c r="O6" s="24" t="s">
        <v>15</v>
      </c>
      <c r="P6" s="726" t="str">
        <f>IF(P5=0," ",CHOOSE(WEEKDAY(P5,2),"Понедельник","Вторник","Среда","Четверг","Пятница","Суббота","Воскресенье"))</f>
        <v>Суббота</v>
      </c>
      <c r="Q6" s="375"/>
      <c r="S6" s="722" t="s">
        <v>16</v>
      </c>
      <c r="T6" s="542"/>
      <c r="U6" s="487" t="s">
        <v>17</v>
      </c>
      <c r="V6" s="48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49" t="str">
        <f>IFERROR(VLOOKUP(DeliveryAddress,Table,3,0),1)</f>
        <v>1</v>
      </c>
      <c r="E7" s="550"/>
      <c r="F7" s="550"/>
      <c r="G7" s="550"/>
      <c r="H7" s="550"/>
      <c r="I7" s="550"/>
      <c r="J7" s="550"/>
      <c r="K7" s="550"/>
      <c r="L7" s="395"/>
      <c r="M7" s="61"/>
      <c r="O7" s="24"/>
      <c r="P7" s="42"/>
      <c r="Q7" s="42"/>
      <c r="S7" s="386"/>
      <c r="T7" s="542"/>
      <c r="U7" s="489"/>
      <c r="V7" s="490"/>
      <c r="AA7" s="51"/>
      <c r="AB7" s="51"/>
      <c r="AC7" s="51"/>
    </row>
    <row r="8" spans="1:30" s="363" customFormat="1" ht="25.5" customHeight="1" x14ac:dyDescent="0.2">
      <c r="A8" s="391" t="s">
        <v>18</v>
      </c>
      <c r="B8" s="392"/>
      <c r="C8" s="393"/>
      <c r="D8" s="662" t="s">
        <v>19</v>
      </c>
      <c r="E8" s="663"/>
      <c r="F8" s="663"/>
      <c r="G8" s="663"/>
      <c r="H8" s="663"/>
      <c r="I8" s="663"/>
      <c r="J8" s="663"/>
      <c r="K8" s="663"/>
      <c r="L8" s="664"/>
      <c r="M8" s="62"/>
      <c r="O8" s="24" t="s">
        <v>20</v>
      </c>
      <c r="P8" s="394">
        <v>0.41666666666666669</v>
      </c>
      <c r="Q8" s="395"/>
      <c r="S8" s="386"/>
      <c r="T8" s="542"/>
      <c r="U8" s="489"/>
      <c r="V8" s="490"/>
      <c r="AA8" s="51"/>
      <c r="AB8" s="51"/>
      <c r="AC8" s="51"/>
    </row>
    <row r="9" spans="1:30" s="363" customFormat="1" ht="39.950000000000003" customHeight="1" x14ac:dyDescent="0.2">
      <c r="A9" s="3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457"/>
      <c r="E9" s="402"/>
      <c r="F9" s="3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64"/>
      <c r="O9" s="26" t="s">
        <v>21</v>
      </c>
      <c r="P9" s="613"/>
      <c r="Q9" s="390"/>
      <c r="S9" s="386"/>
      <c r="T9" s="542"/>
      <c r="U9" s="491"/>
      <c r="V9" s="492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3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457"/>
      <c r="E10" s="402"/>
      <c r="F10" s="3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705" t="str">
        <f>IFERROR(VLOOKUP($D$10,Proxy,2,FALSE),"")</f>
        <v/>
      </c>
      <c r="I10" s="386"/>
      <c r="J10" s="386"/>
      <c r="K10" s="386"/>
      <c r="L10" s="386"/>
      <c r="M10" s="362"/>
      <c r="O10" s="26" t="s">
        <v>22</v>
      </c>
      <c r="P10" s="701"/>
      <c r="Q10" s="702"/>
      <c r="T10" s="24" t="s">
        <v>23</v>
      </c>
      <c r="U10" s="693" t="s">
        <v>24</v>
      </c>
      <c r="V10" s="48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05"/>
      <c r="Q11" s="400"/>
      <c r="T11" s="24" t="s">
        <v>27</v>
      </c>
      <c r="U11" s="389" t="s">
        <v>28</v>
      </c>
      <c r="V11" s="390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10" t="s">
        <v>29</v>
      </c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2"/>
      <c r="M12" s="63"/>
      <c r="O12" s="24" t="s">
        <v>30</v>
      </c>
      <c r="P12" s="394"/>
      <c r="Q12" s="395"/>
      <c r="R12" s="23"/>
      <c r="T12" s="24"/>
      <c r="U12" s="383"/>
      <c r="V12" s="386"/>
      <c r="AA12" s="51"/>
      <c r="AB12" s="51"/>
      <c r="AC12" s="51"/>
    </row>
    <row r="13" spans="1:30" s="363" customFormat="1" ht="23.25" customHeight="1" x14ac:dyDescent="0.2">
      <c r="A13" s="410" t="s">
        <v>31</v>
      </c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2"/>
      <c r="M13" s="63"/>
      <c r="N13" s="26"/>
      <c r="O13" s="26" t="s">
        <v>32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10" t="s">
        <v>33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2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422" t="s">
        <v>34</v>
      </c>
      <c r="B15" s="411"/>
      <c r="C15" s="411"/>
      <c r="D15" s="411"/>
      <c r="E15" s="411"/>
      <c r="F15" s="411"/>
      <c r="G15" s="411"/>
      <c r="H15" s="411"/>
      <c r="I15" s="411"/>
      <c r="J15" s="411"/>
      <c r="K15" s="411"/>
      <c r="L15" s="412"/>
      <c r="M15" s="64"/>
      <c r="O15" s="617" t="s">
        <v>35</v>
      </c>
      <c r="P15" s="383"/>
      <c r="Q15" s="383"/>
      <c r="R15" s="383"/>
      <c r="S15" s="3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18"/>
      <c r="P16" s="618"/>
      <c r="Q16" s="618"/>
      <c r="R16" s="618"/>
      <c r="S16" s="6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70" t="s">
        <v>36</v>
      </c>
      <c r="B17" s="370" t="s">
        <v>37</v>
      </c>
      <c r="C17" s="610" t="s">
        <v>38</v>
      </c>
      <c r="D17" s="370" t="s">
        <v>39</v>
      </c>
      <c r="E17" s="371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677"/>
      <c r="Q17" s="677"/>
      <c r="R17" s="677"/>
      <c r="S17" s="371"/>
      <c r="T17" s="419" t="s">
        <v>50</v>
      </c>
      <c r="U17" s="412"/>
      <c r="V17" s="370" t="s">
        <v>51</v>
      </c>
      <c r="W17" s="370" t="s">
        <v>52</v>
      </c>
      <c r="X17" s="377" t="s">
        <v>53</v>
      </c>
      <c r="Y17" s="370" t="s">
        <v>54</v>
      </c>
      <c r="Z17" s="526" t="s">
        <v>55</v>
      </c>
      <c r="AA17" s="526" t="s">
        <v>56</v>
      </c>
      <c r="AB17" s="526" t="s">
        <v>57</v>
      </c>
      <c r="AC17" s="652"/>
      <c r="AD17" s="653"/>
      <c r="AE17" s="644"/>
      <c r="BB17" s="414" t="s">
        <v>58</v>
      </c>
    </row>
    <row r="18" spans="1:54" ht="14.25" customHeight="1" x14ac:dyDescent="0.2">
      <c r="A18" s="376"/>
      <c r="B18" s="376"/>
      <c r="C18" s="376"/>
      <c r="D18" s="372"/>
      <c r="E18" s="373"/>
      <c r="F18" s="376"/>
      <c r="G18" s="376"/>
      <c r="H18" s="376"/>
      <c r="I18" s="376"/>
      <c r="J18" s="376"/>
      <c r="K18" s="376"/>
      <c r="L18" s="376"/>
      <c r="M18" s="376"/>
      <c r="N18" s="376"/>
      <c r="O18" s="372"/>
      <c r="P18" s="678"/>
      <c r="Q18" s="678"/>
      <c r="R18" s="678"/>
      <c r="S18" s="373"/>
      <c r="T18" s="361" t="s">
        <v>59</v>
      </c>
      <c r="U18" s="361" t="s">
        <v>60</v>
      </c>
      <c r="V18" s="376"/>
      <c r="W18" s="376"/>
      <c r="X18" s="378"/>
      <c r="Y18" s="376"/>
      <c r="Z18" s="527"/>
      <c r="AA18" s="527"/>
      <c r="AB18" s="654"/>
      <c r="AC18" s="655"/>
      <c r="AD18" s="656"/>
      <c r="AE18" s="645"/>
      <c r="BB18" s="386"/>
    </row>
    <row r="19" spans="1:54" ht="27.75" customHeight="1" x14ac:dyDescent="0.2">
      <c r="A19" s="433" t="s">
        <v>61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54" ht="16.5" customHeight="1" x14ac:dyDescent="0.25">
      <c r="A20" s="385" t="s">
        <v>61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0"/>
      <c r="AA20" s="360"/>
    </row>
    <row r="21" spans="1:54" ht="14.25" customHeight="1" x14ac:dyDescent="0.25">
      <c r="A21" s="388" t="s">
        <v>62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4">
        <v>4680115885004</v>
      </c>
      <c r="E22" s="375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57" t="s">
        <v>67</v>
      </c>
      <c r="P22" s="380"/>
      <c r="Q22" s="380"/>
      <c r="R22" s="380"/>
      <c r="S22" s="375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4">
        <v>4607091389258</v>
      </c>
      <c r="E23" s="375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5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405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6"/>
      <c r="O24" s="404" t="s">
        <v>73</v>
      </c>
      <c r="P24" s="392"/>
      <c r="Q24" s="392"/>
      <c r="R24" s="392"/>
      <c r="S24" s="392"/>
      <c r="T24" s="392"/>
      <c r="U24" s="39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6"/>
      <c r="O25" s="404" t="s">
        <v>73</v>
      </c>
      <c r="P25" s="392"/>
      <c r="Q25" s="392"/>
      <c r="R25" s="392"/>
      <c r="S25" s="392"/>
      <c r="T25" s="392"/>
      <c r="U25" s="39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8" t="s">
        <v>75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4">
        <v>4607091383881</v>
      </c>
      <c r="E27" s="375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7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5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4">
        <v>4607091388237</v>
      </c>
      <c r="E28" s="375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5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4">
        <v>4607091383935</v>
      </c>
      <c r="E29" s="375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7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5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4">
        <v>4607091383935</v>
      </c>
      <c r="E30" s="375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7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5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4">
        <v>4680115881853</v>
      </c>
      <c r="E31" s="375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73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5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4">
        <v>4607091383911</v>
      </c>
      <c r="E32" s="375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6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5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4">
        <v>4607091388244</v>
      </c>
      <c r="E33" s="375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70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5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405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6"/>
      <c r="O34" s="404" t="s">
        <v>73</v>
      </c>
      <c r="P34" s="392"/>
      <c r="Q34" s="392"/>
      <c r="R34" s="392"/>
      <c r="S34" s="392"/>
      <c r="T34" s="392"/>
      <c r="U34" s="39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6"/>
      <c r="O35" s="404" t="s">
        <v>73</v>
      </c>
      <c r="P35" s="392"/>
      <c r="Q35" s="392"/>
      <c r="R35" s="392"/>
      <c r="S35" s="392"/>
      <c r="T35" s="392"/>
      <c r="U35" s="39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8" t="s">
        <v>89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4">
        <v>4607091388503</v>
      </c>
      <c r="E37" s="375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5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405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6"/>
      <c r="O38" s="404" t="s">
        <v>73</v>
      </c>
      <c r="P38" s="392"/>
      <c r="Q38" s="392"/>
      <c r="R38" s="392"/>
      <c r="S38" s="392"/>
      <c r="T38" s="392"/>
      <c r="U38" s="39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6"/>
      <c r="O39" s="404" t="s">
        <v>73</v>
      </c>
      <c r="P39" s="392"/>
      <c r="Q39" s="392"/>
      <c r="R39" s="392"/>
      <c r="S39" s="392"/>
      <c r="T39" s="392"/>
      <c r="U39" s="39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8" t="s">
        <v>94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4">
        <v>4607091388282</v>
      </c>
      <c r="E41" s="375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5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405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6"/>
      <c r="O42" s="404" t="s">
        <v>73</v>
      </c>
      <c r="P42" s="392"/>
      <c r="Q42" s="392"/>
      <c r="R42" s="392"/>
      <c r="S42" s="392"/>
      <c r="T42" s="392"/>
      <c r="U42" s="39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6"/>
      <c r="O43" s="404" t="s">
        <v>73</v>
      </c>
      <c r="P43" s="392"/>
      <c r="Q43" s="392"/>
      <c r="R43" s="392"/>
      <c r="S43" s="392"/>
      <c r="T43" s="392"/>
      <c r="U43" s="39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8" t="s">
        <v>98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4">
        <v>4607091389111</v>
      </c>
      <c r="E45" s="375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5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405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6"/>
      <c r="O46" s="404" t="s">
        <v>73</v>
      </c>
      <c r="P46" s="392"/>
      <c r="Q46" s="392"/>
      <c r="R46" s="392"/>
      <c r="S46" s="392"/>
      <c r="T46" s="392"/>
      <c r="U46" s="39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6"/>
      <c r="O47" s="404" t="s">
        <v>73</v>
      </c>
      <c r="P47" s="392"/>
      <c r="Q47" s="392"/>
      <c r="R47" s="392"/>
      <c r="S47" s="392"/>
      <c r="T47" s="392"/>
      <c r="U47" s="39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33" t="s">
        <v>101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48"/>
      <c r="AA48" s="48"/>
    </row>
    <row r="49" spans="1:54" ht="16.5" customHeight="1" x14ac:dyDescent="0.25">
      <c r="A49" s="385" t="s">
        <v>102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0"/>
      <c r="AA49" s="360"/>
    </row>
    <row r="50" spans="1:54" ht="14.25" customHeight="1" x14ac:dyDescent="0.25">
      <c r="A50" s="388" t="s">
        <v>103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4">
        <v>4680115881440</v>
      </c>
      <c r="E51" s="375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5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5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4">
        <v>4680115881433</v>
      </c>
      <c r="E52" s="375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7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5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405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6"/>
      <c r="O53" s="404" t="s">
        <v>73</v>
      </c>
      <c r="P53" s="392"/>
      <c r="Q53" s="392"/>
      <c r="R53" s="392"/>
      <c r="S53" s="392"/>
      <c r="T53" s="392"/>
      <c r="U53" s="393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6"/>
      <c r="O54" s="404" t="s">
        <v>73</v>
      </c>
      <c r="P54" s="392"/>
      <c r="Q54" s="392"/>
      <c r="R54" s="392"/>
      <c r="S54" s="392"/>
      <c r="T54" s="392"/>
      <c r="U54" s="393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85" t="s">
        <v>110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0"/>
      <c r="AA55" s="360"/>
    </row>
    <row r="56" spans="1:54" ht="14.25" customHeight="1" x14ac:dyDescent="0.25">
      <c r="A56" s="388" t="s">
        <v>111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4">
        <v>4680115881426</v>
      </c>
      <c r="E57" s="375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7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5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4">
        <v>4680115881426</v>
      </c>
      <c r="E58" s="375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66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5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4">
        <v>4680115881419</v>
      </c>
      <c r="E59" s="375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5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4">
        <v>4680115881525</v>
      </c>
      <c r="E60" s="375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435" t="s">
        <v>120</v>
      </c>
      <c r="P60" s="380"/>
      <c r="Q60" s="380"/>
      <c r="R60" s="380"/>
      <c r="S60" s="375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405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6"/>
      <c r="O61" s="404" t="s">
        <v>73</v>
      </c>
      <c r="P61" s="392"/>
      <c r="Q61" s="392"/>
      <c r="R61" s="392"/>
      <c r="S61" s="392"/>
      <c r="T61" s="392"/>
      <c r="U61" s="393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6"/>
      <c r="O62" s="404" t="s">
        <v>73</v>
      </c>
      <c r="P62" s="392"/>
      <c r="Q62" s="392"/>
      <c r="R62" s="392"/>
      <c r="S62" s="392"/>
      <c r="T62" s="392"/>
      <c r="U62" s="393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85" t="s">
        <v>101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0"/>
      <c r="AA63" s="360"/>
    </row>
    <row r="64" spans="1:54" ht="14.25" customHeight="1" x14ac:dyDescent="0.25">
      <c r="A64" s="388" t="s">
        <v>111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4">
        <v>4607091382945</v>
      </c>
      <c r="E65" s="375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7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5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4">
        <v>4607091385670</v>
      </c>
      <c r="E66" s="375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6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5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4">
        <v>4607091385670</v>
      </c>
      <c r="E67" s="375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5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5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4">
        <v>4680115883956</v>
      </c>
      <c r="E68" s="375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5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4">
        <v>4680115881327</v>
      </c>
      <c r="E69" s="375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4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5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4">
        <v>4680115882133</v>
      </c>
      <c r="E70" s="375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5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4">
        <v>4680115882133</v>
      </c>
      <c r="E71" s="375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5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4">
        <v>4607091382952</v>
      </c>
      <c r="E72" s="375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4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5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4">
        <v>4607091385687</v>
      </c>
      <c r="E73" s="375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6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5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4">
        <v>4680115882539</v>
      </c>
      <c r="E74" s="375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5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4">
        <v>4607091384604</v>
      </c>
      <c r="E75" s="375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7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5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4">
        <v>4680115880283</v>
      </c>
      <c r="E76" s="375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5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4">
        <v>4680115883949</v>
      </c>
      <c r="E77" s="375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5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4">
        <v>4680115881303</v>
      </c>
      <c r="E78" s="375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6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0"/>
      <c r="Q78" s="380"/>
      <c r="R78" s="380"/>
      <c r="S78" s="375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4">
        <v>4680115882577</v>
      </c>
      <c r="E79" s="375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7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0"/>
      <c r="Q79" s="380"/>
      <c r="R79" s="380"/>
      <c r="S79" s="375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4">
        <v>4680115882577</v>
      </c>
      <c r="E80" s="375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71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0"/>
      <c r="Q80" s="380"/>
      <c r="R80" s="380"/>
      <c r="S80" s="375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4">
        <v>4680115882720</v>
      </c>
      <c r="E81" s="375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0"/>
      <c r="Q81" s="380"/>
      <c r="R81" s="380"/>
      <c r="S81" s="375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4">
        <v>4680115880269</v>
      </c>
      <c r="E82" s="375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0"/>
      <c r="Q82" s="380"/>
      <c r="R82" s="380"/>
      <c r="S82" s="375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4">
        <v>4680115880429</v>
      </c>
      <c r="E83" s="375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0"/>
      <c r="Q83" s="380"/>
      <c r="R83" s="380"/>
      <c r="S83" s="375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4">
        <v>4680115881457</v>
      </c>
      <c r="E84" s="375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0"/>
      <c r="Q84" s="380"/>
      <c r="R84" s="380"/>
      <c r="S84" s="375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405"/>
      <c r="B85" s="386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406"/>
      <c r="O85" s="404" t="s">
        <v>73</v>
      </c>
      <c r="P85" s="392"/>
      <c r="Q85" s="392"/>
      <c r="R85" s="392"/>
      <c r="S85" s="392"/>
      <c r="T85" s="392"/>
      <c r="U85" s="39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6"/>
      <c r="O86" s="404" t="s">
        <v>73</v>
      </c>
      <c r="P86" s="392"/>
      <c r="Q86" s="392"/>
      <c r="R86" s="392"/>
      <c r="S86" s="392"/>
      <c r="T86" s="392"/>
      <c r="U86" s="393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8" t="s">
        <v>103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4">
        <v>4680115881488</v>
      </c>
      <c r="E88" s="375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0"/>
      <c r="Q88" s="380"/>
      <c r="R88" s="380"/>
      <c r="S88" s="375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4">
        <v>4680115882751</v>
      </c>
      <c r="E89" s="375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3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0"/>
      <c r="Q89" s="380"/>
      <c r="R89" s="380"/>
      <c r="S89" s="375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4">
        <v>4680115882775</v>
      </c>
      <c r="E90" s="375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0"/>
      <c r="Q90" s="380"/>
      <c r="R90" s="380"/>
      <c r="S90" s="375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4">
        <v>4680115880658</v>
      </c>
      <c r="E91" s="375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7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0"/>
      <c r="Q91" s="380"/>
      <c r="R91" s="380"/>
      <c r="S91" s="375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405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406"/>
      <c r="O92" s="404" t="s">
        <v>73</v>
      </c>
      <c r="P92" s="392"/>
      <c r="Q92" s="392"/>
      <c r="R92" s="392"/>
      <c r="S92" s="392"/>
      <c r="T92" s="392"/>
      <c r="U92" s="393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6"/>
      <c r="O93" s="404" t="s">
        <v>73</v>
      </c>
      <c r="P93" s="392"/>
      <c r="Q93" s="392"/>
      <c r="R93" s="392"/>
      <c r="S93" s="392"/>
      <c r="T93" s="392"/>
      <c r="U93" s="393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8" t="s">
        <v>62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4">
        <v>4607091387667</v>
      </c>
      <c r="E95" s="375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0"/>
      <c r="Q95" s="380"/>
      <c r="R95" s="380"/>
      <c r="S95" s="375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4">
        <v>4607091387636</v>
      </c>
      <c r="E96" s="375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0"/>
      <c r="Q96" s="380"/>
      <c r="R96" s="380"/>
      <c r="S96" s="375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4">
        <v>4607091382426</v>
      </c>
      <c r="E97" s="375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0"/>
      <c r="Q97" s="380"/>
      <c r="R97" s="380"/>
      <c r="S97" s="375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4">
        <v>4607091386547</v>
      </c>
      <c r="E98" s="375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0"/>
      <c r="Q98" s="380"/>
      <c r="R98" s="380"/>
      <c r="S98" s="375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4">
        <v>4607091382464</v>
      </c>
      <c r="E99" s="375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0"/>
      <c r="Q99" s="380"/>
      <c r="R99" s="380"/>
      <c r="S99" s="375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4">
        <v>4680115883444</v>
      </c>
      <c r="E100" s="375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6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80"/>
      <c r="Q100" s="380"/>
      <c r="R100" s="380"/>
      <c r="S100" s="375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4">
        <v>4680115883444</v>
      </c>
      <c r="E101" s="375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4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5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405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406"/>
      <c r="O102" s="404" t="s">
        <v>73</v>
      </c>
      <c r="P102" s="392"/>
      <c r="Q102" s="392"/>
      <c r="R102" s="392"/>
      <c r="S102" s="392"/>
      <c r="T102" s="392"/>
      <c r="U102" s="39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6"/>
      <c r="O103" s="404" t="s">
        <v>73</v>
      </c>
      <c r="P103" s="392"/>
      <c r="Q103" s="392"/>
      <c r="R103" s="392"/>
      <c r="S103" s="392"/>
      <c r="T103" s="392"/>
      <c r="U103" s="39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8" t="s">
        <v>75</v>
      </c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  <c r="X104" s="386"/>
      <c r="Y104" s="386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4">
        <v>4680115884915</v>
      </c>
      <c r="E105" s="375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437" t="s">
        <v>183</v>
      </c>
      <c r="P105" s="380"/>
      <c r="Q105" s="380"/>
      <c r="R105" s="380"/>
      <c r="S105" s="375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4">
        <v>4680115884311</v>
      </c>
      <c r="E106" s="375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659" t="s">
        <v>186</v>
      </c>
      <c r="P106" s="380"/>
      <c r="Q106" s="380"/>
      <c r="R106" s="380"/>
      <c r="S106" s="375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4">
        <v>4607091386967</v>
      </c>
      <c r="E107" s="375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4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0"/>
      <c r="Q107" s="380"/>
      <c r="R107" s="380"/>
      <c r="S107" s="375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4">
        <v>4607091386967</v>
      </c>
      <c r="E108" s="375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0"/>
      <c r="Q108" s="380"/>
      <c r="R108" s="380"/>
      <c r="S108" s="375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4">
        <v>4607091385304</v>
      </c>
      <c r="E109" s="375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5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0"/>
      <c r="Q109" s="380"/>
      <c r="R109" s="380"/>
      <c r="S109" s="375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4">
        <v>4607091386264</v>
      </c>
      <c r="E110" s="375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4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0"/>
      <c r="Q110" s="380"/>
      <c r="R110" s="380"/>
      <c r="S110" s="375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4">
        <v>4607091385731</v>
      </c>
      <c r="E111" s="375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0"/>
      <c r="Q111" s="380"/>
      <c r="R111" s="380"/>
      <c r="S111" s="375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4">
        <v>4680115880214</v>
      </c>
      <c r="E112" s="375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45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0"/>
      <c r="Q112" s="380"/>
      <c r="R112" s="380"/>
      <c r="S112" s="375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4">
        <v>4680115880894</v>
      </c>
      <c r="E113" s="375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0"/>
      <c r="Q113" s="380"/>
      <c r="R113" s="380"/>
      <c r="S113" s="375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4">
        <v>4607091385427</v>
      </c>
      <c r="E114" s="375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80"/>
      <c r="Q114" s="380"/>
      <c r="R114" s="380"/>
      <c r="S114" s="375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4">
        <v>4680115882645</v>
      </c>
      <c r="E115" s="375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6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80"/>
      <c r="Q115" s="380"/>
      <c r="R115" s="380"/>
      <c r="S115" s="375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4">
        <v>4680115884403</v>
      </c>
      <c r="E116" s="375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62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80"/>
      <c r="Q116" s="380"/>
      <c r="R116" s="380"/>
      <c r="S116" s="375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405"/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406"/>
      <c r="O117" s="404" t="s">
        <v>73</v>
      </c>
      <c r="P117" s="392"/>
      <c r="Q117" s="392"/>
      <c r="R117" s="392"/>
      <c r="S117" s="392"/>
      <c r="T117" s="392"/>
      <c r="U117" s="39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86"/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406"/>
      <c r="O118" s="404" t="s">
        <v>73</v>
      </c>
      <c r="P118" s="392"/>
      <c r="Q118" s="392"/>
      <c r="R118" s="392"/>
      <c r="S118" s="392"/>
      <c r="T118" s="392"/>
      <c r="U118" s="393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8" t="s">
        <v>206</v>
      </c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  <c r="X119" s="386"/>
      <c r="Y119" s="386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4">
        <v>4607091383065</v>
      </c>
      <c r="E120" s="375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6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80"/>
      <c r="Q120" s="380"/>
      <c r="R120" s="380"/>
      <c r="S120" s="375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4">
        <v>4680115881532</v>
      </c>
      <c r="E121" s="375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80"/>
      <c r="Q121" s="380"/>
      <c r="R121" s="380"/>
      <c r="S121" s="375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4">
        <v>4680115881532</v>
      </c>
      <c r="E122" s="375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42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80"/>
      <c r="Q122" s="380"/>
      <c r="R122" s="380"/>
      <c r="S122" s="375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4">
        <v>4680115881532</v>
      </c>
      <c r="E123" s="375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4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0"/>
      <c r="Q123" s="380"/>
      <c r="R123" s="380"/>
      <c r="S123" s="375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4">
        <v>4680115882652</v>
      </c>
      <c r="E124" s="375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8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80"/>
      <c r="Q124" s="380"/>
      <c r="R124" s="380"/>
      <c r="S124" s="375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4">
        <v>4680115880238</v>
      </c>
      <c r="E125" s="375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80"/>
      <c r="Q125" s="380"/>
      <c r="R125" s="380"/>
      <c r="S125" s="375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4">
        <v>4680115881464</v>
      </c>
      <c r="E126" s="375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6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80"/>
      <c r="Q126" s="380"/>
      <c r="R126" s="380"/>
      <c r="S126" s="375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405"/>
      <c r="B127" s="386"/>
      <c r="C127" s="386"/>
      <c r="D127" s="386"/>
      <c r="E127" s="386"/>
      <c r="F127" s="386"/>
      <c r="G127" s="386"/>
      <c r="H127" s="386"/>
      <c r="I127" s="386"/>
      <c r="J127" s="386"/>
      <c r="K127" s="386"/>
      <c r="L127" s="386"/>
      <c r="M127" s="386"/>
      <c r="N127" s="406"/>
      <c r="O127" s="404" t="s">
        <v>73</v>
      </c>
      <c r="P127" s="392"/>
      <c r="Q127" s="392"/>
      <c r="R127" s="392"/>
      <c r="S127" s="392"/>
      <c r="T127" s="392"/>
      <c r="U127" s="39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86"/>
      <c r="B128" s="386"/>
      <c r="C128" s="386"/>
      <c r="D128" s="386"/>
      <c r="E128" s="386"/>
      <c r="F128" s="386"/>
      <c r="G128" s="386"/>
      <c r="H128" s="386"/>
      <c r="I128" s="386"/>
      <c r="J128" s="386"/>
      <c r="K128" s="386"/>
      <c r="L128" s="386"/>
      <c r="M128" s="386"/>
      <c r="N128" s="406"/>
      <c r="O128" s="404" t="s">
        <v>73</v>
      </c>
      <c r="P128" s="392"/>
      <c r="Q128" s="392"/>
      <c r="R128" s="392"/>
      <c r="S128" s="392"/>
      <c r="T128" s="392"/>
      <c r="U128" s="393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85" t="s">
        <v>219</v>
      </c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386"/>
      <c r="O129" s="386"/>
      <c r="P129" s="386"/>
      <c r="Q129" s="386"/>
      <c r="R129" s="386"/>
      <c r="S129" s="386"/>
      <c r="T129" s="386"/>
      <c r="U129" s="386"/>
      <c r="V129" s="386"/>
      <c r="W129" s="386"/>
      <c r="X129" s="386"/>
      <c r="Y129" s="386"/>
      <c r="Z129" s="360"/>
      <c r="AA129" s="360"/>
    </row>
    <row r="130" spans="1:54" ht="14.25" customHeight="1" x14ac:dyDescent="0.25">
      <c r="A130" s="388" t="s">
        <v>75</v>
      </c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6"/>
      <c r="P130" s="386"/>
      <c r="Q130" s="386"/>
      <c r="R130" s="386"/>
      <c r="S130" s="386"/>
      <c r="T130" s="386"/>
      <c r="U130" s="386"/>
      <c r="V130" s="386"/>
      <c r="W130" s="386"/>
      <c r="X130" s="386"/>
      <c r="Y130" s="386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4">
        <v>4607091385168</v>
      </c>
      <c r="E131" s="375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80"/>
      <c r="Q131" s="380"/>
      <c r="R131" s="380"/>
      <c r="S131" s="375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4">
        <v>4607091385168</v>
      </c>
      <c r="E132" s="375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4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0"/>
      <c r="Q132" s="380"/>
      <c r="R132" s="380"/>
      <c r="S132" s="375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4">
        <v>4607091383256</v>
      </c>
      <c r="E133" s="375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4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80"/>
      <c r="Q133" s="380"/>
      <c r="R133" s="380"/>
      <c r="S133" s="375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4">
        <v>4607091385748</v>
      </c>
      <c r="E134" s="375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80"/>
      <c r="Q134" s="380"/>
      <c r="R134" s="380"/>
      <c r="S134" s="375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4">
        <v>4680115884533</v>
      </c>
      <c r="E135" s="375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4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80"/>
      <c r="Q135" s="380"/>
      <c r="R135" s="380"/>
      <c r="S135" s="375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405"/>
      <c r="B136" s="386"/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406"/>
      <c r="O136" s="404" t="s">
        <v>73</v>
      </c>
      <c r="P136" s="392"/>
      <c r="Q136" s="392"/>
      <c r="R136" s="392"/>
      <c r="S136" s="392"/>
      <c r="T136" s="392"/>
      <c r="U136" s="393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x14ac:dyDescent="0.2">
      <c r="A137" s="386"/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406"/>
      <c r="O137" s="404" t="s">
        <v>73</v>
      </c>
      <c r="P137" s="392"/>
      <c r="Q137" s="392"/>
      <c r="R137" s="392"/>
      <c r="S137" s="392"/>
      <c r="T137" s="392"/>
      <c r="U137" s="393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customHeight="1" x14ac:dyDescent="0.2">
      <c r="A138" s="433" t="s">
        <v>229</v>
      </c>
      <c r="B138" s="434"/>
      <c r="C138" s="434"/>
      <c r="D138" s="434"/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434"/>
      <c r="T138" s="434"/>
      <c r="U138" s="434"/>
      <c r="V138" s="434"/>
      <c r="W138" s="434"/>
      <c r="X138" s="434"/>
      <c r="Y138" s="434"/>
      <c r="Z138" s="48"/>
      <c r="AA138" s="48"/>
    </row>
    <row r="139" spans="1:54" ht="16.5" customHeight="1" x14ac:dyDescent="0.25">
      <c r="A139" s="385" t="s">
        <v>230</v>
      </c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6"/>
      <c r="P139" s="386"/>
      <c r="Q139" s="386"/>
      <c r="R139" s="386"/>
      <c r="S139" s="386"/>
      <c r="T139" s="386"/>
      <c r="U139" s="386"/>
      <c r="V139" s="386"/>
      <c r="W139" s="386"/>
      <c r="X139" s="386"/>
      <c r="Y139" s="386"/>
      <c r="Z139" s="360"/>
      <c r="AA139" s="360"/>
    </row>
    <row r="140" spans="1:54" ht="14.25" customHeight="1" x14ac:dyDescent="0.25">
      <c r="A140" s="388" t="s">
        <v>111</v>
      </c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6"/>
      <c r="P140" s="386"/>
      <c r="Q140" s="386"/>
      <c r="R140" s="386"/>
      <c r="S140" s="386"/>
      <c r="T140" s="386"/>
      <c r="U140" s="386"/>
      <c r="V140" s="386"/>
      <c r="W140" s="386"/>
      <c r="X140" s="386"/>
      <c r="Y140" s="386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4">
        <v>4607091383423</v>
      </c>
      <c r="E141" s="375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80"/>
      <c r="Q141" s="380"/>
      <c r="R141" s="380"/>
      <c r="S141" s="375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4">
        <v>4607091381405</v>
      </c>
      <c r="E142" s="375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7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80"/>
      <c r="Q142" s="380"/>
      <c r="R142" s="380"/>
      <c r="S142" s="375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4">
        <v>4607091386516</v>
      </c>
      <c r="E143" s="375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80"/>
      <c r="Q143" s="380"/>
      <c r="R143" s="380"/>
      <c r="S143" s="375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40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406"/>
      <c r="O144" s="404" t="s">
        <v>73</v>
      </c>
      <c r="P144" s="392"/>
      <c r="Q144" s="392"/>
      <c r="R144" s="392"/>
      <c r="S144" s="392"/>
      <c r="T144" s="392"/>
      <c r="U144" s="39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406"/>
      <c r="O145" s="404" t="s">
        <v>73</v>
      </c>
      <c r="P145" s="392"/>
      <c r="Q145" s="392"/>
      <c r="R145" s="392"/>
      <c r="S145" s="392"/>
      <c r="T145" s="392"/>
      <c r="U145" s="39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85" t="s">
        <v>237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60"/>
      <c r="AA146" s="360"/>
    </row>
    <row r="147" spans="1:54" ht="14.25" customHeight="1" x14ac:dyDescent="0.25">
      <c r="A147" s="388" t="s">
        <v>62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4">
        <v>4680115880993</v>
      </c>
      <c r="E148" s="375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80"/>
      <c r="Q148" s="380"/>
      <c r="R148" s="380"/>
      <c r="S148" s="375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4">
        <v>4680115881761</v>
      </c>
      <c r="E149" s="375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80"/>
      <c r="Q149" s="380"/>
      <c r="R149" s="380"/>
      <c r="S149" s="375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4">
        <v>4680115881563</v>
      </c>
      <c r="E150" s="375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80"/>
      <c r="Q150" s="380"/>
      <c r="R150" s="380"/>
      <c r="S150" s="375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4">
        <v>4680115880986</v>
      </c>
      <c r="E151" s="375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80"/>
      <c r="Q151" s="380"/>
      <c r="R151" s="380"/>
      <c r="S151" s="375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4">
        <v>4680115880207</v>
      </c>
      <c r="E152" s="375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6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80"/>
      <c r="Q152" s="380"/>
      <c r="R152" s="380"/>
      <c r="S152" s="375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4">
        <v>4680115881785</v>
      </c>
      <c r="E153" s="375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80"/>
      <c r="Q153" s="380"/>
      <c r="R153" s="380"/>
      <c r="S153" s="375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4">
        <v>4680115881679</v>
      </c>
      <c r="E154" s="375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80"/>
      <c r="Q154" s="380"/>
      <c r="R154" s="380"/>
      <c r="S154" s="375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4">
        <v>4680115880191</v>
      </c>
      <c r="E155" s="375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80"/>
      <c r="Q155" s="380"/>
      <c r="R155" s="380"/>
      <c r="S155" s="375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4">
        <v>4680115883963</v>
      </c>
      <c r="E156" s="375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80"/>
      <c r="Q156" s="380"/>
      <c r="R156" s="380"/>
      <c r="S156" s="375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405"/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406"/>
      <c r="O157" s="404" t="s">
        <v>73</v>
      </c>
      <c r="P157" s="392"/>
      <c r="Q157" s="392"/>
      <c r="R157" s="392"/>
      <c r="S157" s="392"/>
      <c r="T157" s="392"/>
      <c r="U157" s="39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x14ac:dyDescent="0.2">
      <c r="A158" s="386"/>
      <c r="B158" s="386"/>
      <c r="C158" s="386"/>
      <c r="D158" s="386"/>
      <c r="E158" s="386"/>
      <c r="F158" s="386"/>
      <c r="G158" s="386"/>
      <c r="H158" s="386"/>
      <c r="I158" s="386"/>
      <c r="J158" s="386"/>
      <c r="K158" s="386"/>
      <c r="L158" s="386"/>
      <c r="M158" s="386"/>
      <c r="N158" s="406"/>
      <c r="O158" s="404" t="s">
        <v>73</v>
      </c>
      <c r="P158" s="392"/>
      <c r="Q158" s="392"/>
      <c r="R158" s="392"/>
      <c r="S158" s="392"/>
      <c r="T158" s="392"/>
      <c r="U158" s="393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customHeight="1" x14ac:dyDescent="0.25">
      <c r="A159" s="385" t="s">
        <v>256</v>
      </c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386"/>
      <c r="O159" s="386"/>
      <c r="P159" s="386"/>
      <c r="Q159" s="386"/>
      <c r="R159" s="386"/>
      <c r="S159" s="386"/>
      <c r="T159" s="386"/>
      <c r="U159" s="386"/>
      <c r="V159" s="386"/>
      <c r="W159" s="386"/>
      <c r="X159" s="386"/>
      <c r="Y159" s="386"/>
      <c r="Z159" s="360"/>
      <c r="AA159" s="360"/>
    </row>
    <row r="160" spans="1:54" ht="14.25" customHeight="1" x14ac:dyDescent="0.25">
      <c r="A160" s="388" t="s">
        <v>111</v>
      </c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6"/>
      <c r="P160" s="386"/>
      <c r="Q160" s="386"/>
      <c r="R160" s="386"/>
      <c r="S160" s="386"/>
      <c r="T160" s="386"/>
      <c r="U160" s="386"/>
      <c r="V160" s="386"/>
      <c r="W160" s="386"/>
      <c r="X160" s="386"/>
      <c r="Y160" s="386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4">
        <v>4680115881402</v>
      </c>
      <c r="E161" s="375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5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80"/>
      <c r="Q161" s="380"/>
      <c r="R161" s="380"/>
      <c r="S161" s="375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4">
        <v>4680115881396</v>
      </c>
      <c r="E162" s="375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80"/>
      <c r="Q162" s="380"/>
      <c r="R162" s="380"/>
      <c r="S162" s="375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405"/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406"/>
      <c r="O163" s="404" t="s">
        <v>73</v>
      </c>
      <c r="P163" s="392"/>
      <c r="Q163" s="392"/>
      <c r="R163" s="392"/>
      <c r="S163" s="392"/>
      <c r="T163" s="392"/>
      <c r="U163" s="39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86"/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406"/>
      <c r="O164" s="404" t="s">
        <v>73</v>
      </c>
      <c r="P164" s="392"/>
      <c r="Q164" s="392"/>
      <c r="R164" s="392"/>
      <c r="S164" s="392"/>
      <c r="T164" s="392"/>
      <c r="U164" s="39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8" t="s">
        <v>103</v>
      </c>
      <c r="B165" s="386"/>
      <c r="C165" s="386"/>
      <c r="D165" s="386"/>
      <c r="E165" s="386"/>
      <c r="F165" s="386"/>
      <c r="G165" s="386"/>
      <c r="H165" s="386"/>
      <c r="I165" s="386"/>
      <c r="J165" s="386"/>
      <c r="K165" s="386"/>
      <c r="L165" s="386"/>
      <c r="M165" s="386"/>
      <c r="N165" s="386"/>
      <c r="O165" s="386"/>
      <c r="P165" s="386"/>
      <c r="Q165" s="386"/>
      <c r="R165" s="386"/>
      <c r="S165" s="386"/>
      <c r="T165" s="386"/>
      <c r="U165" s="386"/>
      <c r="V165" s="386"/>
      <c r="W165" s="386"/>
      <c r="X165" s="386"/>
      <c r="Y165" s="386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4">
        <v>4680115882935</v>
      </c>
      <c r="E166" s="375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6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80"/>
      <c r="Q166" s="380"/>
      <c r="R166" s="380"/>
      <c r="S166" s="375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4">
        <v>4680115880764</v>
      </c>
      <c r="E167" s="375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80"/>
      <c r="Q167" s="380"/>
      <c r="R167" s="380"/>
      <c r="S167" s="375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405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406"/>
      <c r="O168" s="404" t="s">
        <v>73</v>
      </c>
      <c r="P168" s="392"/>
      <c r="Q168" s="392"/>
      <c r="R168" s="392"/>
      <c r="S168" s="392"/>
      <c r="T168" s="392"/>
      <c r="U168" s="39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86"/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406"/>
      <c r="O169" s="404" t="s">
        <v>73</v>
      </c>
      <c r="P169" s="392"/>
      <c r="Q169" s="392"/>
      <c r="R169" s="392"/>
      <c r="S169" s="392"/>
      <c r="T169" s="392"/>
      <c r="U169" s="39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8" t="s">
        <v>62</v>
      </c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6"/>
      <c r="M170" s="386"/>
      <c r="N170" s="386"/>
      <c r="O170" s="386"/>
      <c r="P170" s="386"/>
      <c r="Q170" s="386"/>
      <c r="R170" s="386"/>
      <c r="S170" s="386"/>
      <c r="T170" s="386"/>
      <c r="U170" s="386"/>
      <c r="V170" s="386"/>
      <c r="W170" s="386"/>
      <c r="X170" s="386"/>
      <c r="Y170" s="386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4">
        <v>4680115882683</v>
      </c>
      <c r="E171" s="375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4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80"/>
      <c r="Q171" s="380"/>
      <c r="R171" s="380"/>
      <c r="S171" s="375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4">
        <v>4680115882690</v>
      </c>
      <c r="E172" s="375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6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80"/>
      <c r="Q172" s="380"/>
      <c r="R172" s="380"/>
      <c r="S172" s="375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4">
        <v>4680115882669</v>
      </c>
      <c r="E173" s="375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80"/>
      <c r="Q173" s="380"/>
      <c r="R173" s="380"/>
      <c r="S173" s="375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4">
        <v>4680115882676</v>
      </c>
      <c r="E174" s="375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80"/>
      <c r="Q174" s="380"/>
      <c r="R174" s="380"/>
      <c r="S174" s="375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40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406"/>
      <c r="O175" s="404" t="s">
        <v>73</v>
      </c>
      <c r="P175" s="392"/>
      <c r="Q175" s="392"/>
      <c r="R175" s="392"/>
      <c r="S175" s="392"/>
      <c r="T175" s="392"/>
      <c r="U175" s="393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406"/>
      <c r="O176" s="404" t="s">
        <v>73</v>
      </c>
      <c r="P176" s="392"/>
      <c r="Q176" s="392"/>
      <c r="R176" s="392"/>
      <c r="S176" s="392"/>
      <c r="T176" s="392"/>
      <c r="U176" s="393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customHeight="1" x14ac:dyDescent="0.25">
      <c r="A177" s="388" t="s">
        <v>75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4">
        <v>4680115881556</v>
      </c>
      <c r="E178" s="375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4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80"/>
      <c r="Q178" s="380"/>
      <c r="R178" s="380"/>
      <c r="S178" s="375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4">
        <v>4680115881594</v>
      </c>
      <c r="E179" s="375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5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80"/>
      <c r="Q179" s="380"/>
      <c r="R179" s="380"/>
      <c r="S179" s="375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4">
        <v>4680115881587</v>
      </c>
      <c r="E180" s="375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4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80"/>
      <c r="Q180" s="380"/>
      <c r="R180" s="380"/>
      <c r="S180" s="375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4">
        <v>4680115880962</v>
      </c>
      <c r="E181" s="375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80"/>
      <c r="Q181" s="380"/>
      <c r="R181" s="380"/>
      <c r="S181" s="375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4">
        <v>4680115881617</v>
      </c>
      <c r="E182" s="375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6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80"/>
      <c r="Q182" s="380"/>
      <c r="R182" s="380"/>
      <c r="S182" s="375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4">
        <v>4680115880573</v>
      </c>
      <c r="E183" s="375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43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0"/>
      <c r="Q183" s="380"/>
      <c r="R183" s="380"/>
      <c r="S183" s="375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4">
        <v>4680115881228</v>
      </c>
      <c r="E184" s="375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62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80"/>
      <c r="Q184" s="380"/>
      <c r="R184" s="380"/>
      <c r="S184" s="375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4">
        <v>4680115881037</v>
      </c>
      <c r="E185" s="375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4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80"/>
      <c r="Q185" s="380"/>
      <c r="R185" s="380"/>
      <c r="S185" s="375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4">
        <v>4680115881211</v>
      </c>
      <c r="E186" s="375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4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80"/>
      <c r="Q186" s="380"/>
      <c r="R186" s="380"/>
      <c r="S186" s="375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4">
        <v>4680115881020</v>
      </c>
      <c r="E187" s="375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5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80"/>
      <c r="Q187" s="380"/>
      <c r="R187" s="380"/>
      <c r="S187" s="375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4">
        <v>4680115882195</v>
      </c>
      <c r="E188" s="375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80"/>
      <c r="Q188" s="380"/>
      <c r="R188" s="380"/>
      <c r="S188" s="375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4">
        <v>4680115882607</v>
      </c>
      <c r="E189" s="375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80"/>
      <c r="Q189" s="380"/>
      <c r="R189" s="380"/>
      <c r="S189" s="375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4">
        <v>4680115880092</v>
      </c>
      <c r="E190" s="375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45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80"/>
      <c r="Q190" s="380"/>
      <c r="R190" s="380"/>
      <c r="S190" s="375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4">
        <v>4680115880221</v>
      </c>
      <c r="E191" s="375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80"/>
      <c r="Q191" s="380"/>
      <c r="R191" s="380"/>
      <c r="S191" s="375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4">
        <v>4680115882942</v>
      </c>
      <c r="E192" s="375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6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80"/>
      <c r="Q192" s="380"/>
      <c r="R192" s="380"/>
      <c r="S192" s="375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4">
        <v>4680115880504</v>
      </c>
      <c r="E193" s="375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5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80"/>
      <c r="Q193" s="380"/>
      <c r="R193" s="380"/>
      <c r="S193" s="375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4">
        <v>4680115882164</v>
      </c>
      <c r="E194" s="375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80"/>
      <c r="Q194" s="380"/>
      <c r="R194" s="380"/>
      <c r="S194" s="375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405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406"/>
      <c r="O195" s="404" t="s">
        <v>73</v>
      </c>
      <c r="P195" s="392"/>
      <c r="Q195" s="392"/>
      <c r="R195" s="392"/>
      <c r="S195" s="392"/>
      <c r="T195" s="392"/>
      <c r="U195" s="39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69"/>
      <c r="AA195" s="369"/>
    </row>
    <row r="196" spans="1:54" x14ac:dyDescent="0.2">
      <c r="A196" s="386"/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406"/>
      <c r="O196" s="404" t="s">
        <v>73</v>
      </c>
      <c r="P196" s="392"/>
      <c r="Q196" s="392"/>
      <c r="R196" s="392"/>
      <c r="S196" s="392"/>
      <c r="T196" s="392"/>
      <c r="U196" s="393"/>
      <c r="V196" s="37" t="s">
        <v>68</v>
      </c>
      <c r="W196" s="368">
        <f>IFERROR(SUM(W178:W194),"0")</f>
        <v>0</v>
      </c>
      <c r="X196" s="368">
        <f>IFERROR(SUM(X178:X194),"0")</f>
        <v>0</v>
      </c>
      <c r="Y196" s="37"/>
      <c r="Z196" s="369"/>
      <c r="AA196" s="369"/>
    </row>
    <row r="197" spans="1:54" ht="14.25" customHeight="1" x14ac:dyDescent="0.25">
      <c r="A197" s="388" t="s">
        <v>206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4">
        <v>4680115882874</v>
      </c>
      <c r="E198" s="375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4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80"/>
      <c r="Q198" s="380"/>
      <c r="R198" s="380"/>
      <c r="S198" s="375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4">
        <v>4680115884434</v>
      </c>
      <c r="E199" s="375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80"/>
      <c r="Q199" s="380"/>
      <c r="R199" s="380"/>
      <c r="S199" s="375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4">
        <v>4680115880818</v>
      </c>
      <c r="E200" s="375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72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80"/>
      <c r="Q200" s="380"/>
      <c r="R200" s="380"/>
      <c r="S200" s="375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4">
        <v>4680115880801</v>
      </c>
      <c r="E201" s="375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0"/>
      <c r="Q201" s="380"/>
      <c r="R201" s="380"/>
      <c r="S201" s="375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405"/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406"/>
      <c r="O202" s="404" t="s">
        <v>73</v>
      </c>
      <c r="P202" s="392"/>
      <c r="Q202" s="392"/>
      <c r="R202" s="392"/>
      <c r="S202" s="392"/>
      <c r="T202" s="392"/>
      <c r="U202" s="393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86"/>
      <c r="B203" s="386"/>
      <c r="C203" s="386"/>
      <c r="D203" s="386"/>
      <c r="E203" s="386"/>
      <c r="F203" s="386"/>
      <c r="G203" s="386"/>
      <c r="H203" s="386"/>
      <c r="I203" s="386"/>
      <c r="J203" s="386"/>
      <c r="K203" s="386"/>
      <c r="L203" s="386"/>
      <c r="M203" s="386"/>
      <c r="N203" s="406"/>
      <c r="O203" s="404" t="s">
        <v>73</v>
      </c>
      <c r="P203" s="392"/>
      <c r="Q203" s="392"/>
      <c r="R203" s="392"/>
      <c r="S203" s="392"/>
      <c r="T203" s="392"/>
      <c r="U203" s="393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85" t="s">
        <v>315</v>
      </c>
      <c r="B204" s="386"/>
      <c r="C204" s="386"/>
      <c r="D204" s="386"/>
      <c r="E204" s="386"/>
      <c r="F204" s="386"/>
      <c r="G204" s="386"/>
      <c r="H204" s="386"/>
      <c r="I204" s="386"/>
      <c r="J204" s="386"/>
      <c r="K204" s="386"/>
      <c r="L204" s="386"/>
      <c r="M204" s="386"/>
      <c r="N204" s="386"/>
      <c r="O204" s="386"/>
      <c r="P204" s="386"/>
      <c r="Q204" s="386"/>
      <c r="R204" s="386"/>
      <c r="S204" s="386"/>
      <c r="T204" s="386"/>
      <c r="U204" s="386"/>
      <c r="V204" s="386"/>
      <c r="W204" s="386"/>
      <c r="X204" s="386"/>
      <c r="Y204" s="386"/>
      <c r="Z204" s="360"/>
      <c r="AA204" s="360"/>
    </row>
    <row r="205" spans="1:54" ht="14.25" customHeight="1" x14ac:dyDescent="0.25">
      <c r="A205" s="388" t="s">
        <v>111</v>
      </c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6"/>
      <c r="P205" s="386"/>
      <c r="Q205" s="386"/>
      <c r="R205" s="386"/>
      <c r="S205" s="386"/>
      <c r="T205" s="386"/>
      <c r="U205" s="386"/>
      <c r="V205" s="386"/>
      <c r="W205" s="386"/>
      <c r="X205" s="386"/>
      <c r="Y205" s="386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4">
        <v>4680115884274</v>
      </c>
      <c r="E206" s="375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5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80"/>
      <c r="Q206" s="380"/>
      <c r="R206" s="380"/>
      <c r="S206" s="375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4">
        <v>4680115884298</v>
      </c>
      <c r="E207" s="375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7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80"/>
      <c r="Q207" s="380"/>
      <c r="R207" s="380"/>
      <c r="S207" s="375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4">
        <v>4680115884250</v>
      </c>
      <c r="E208" s="375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6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80"/>
      <c r="Q208" s="380"/>
      <c r="R208" s="380"/>
      <c r="S208" s="375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4">
        <v>4680115884281</v>
      </c>
      <c r="E209" s="375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80"/>
      <c r="Q209" s="380"/>
      <c r="R209" s="380"/>
      <c r="S209" s="375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4">
        <v>4680115884199</v>
      </c>
      <c r="E210" s="375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5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80"/>
      <c r="Q210" s="380"/>
      <c r="R210" s="380"/>
      <c r="S210" s="375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4">
        <v>4680115884267</v>
      </c>
      <c r="E211" s="375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3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80"/>
      <c r="Q211" s="380"/>
      <c r="R211" s="380"/>
      <c r="S211" s="375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405"/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406"/>
      <c r="O212" s="404" t="s">
        <v>73</v>
      </c>
      <c r="P212" s="392"/>
      <c r="Q212" s="392"/>
      <c r="R212" s="392"/>
      <c r="S212" s="392"/>
      <c r="T212" s="392"/>
      <c r="U212" s="393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86"/>
      <c r="B213" s="386"/>
      <c r="C213" s="386"/>
      <c r="D213" s="386"/>
      <c r="E213" s="386"/>
      <c r="F213" s="386"/>
      <c r="G213" s="386"/>
      <c r="H213" s="386"/>
      <c r="I213" s="386"/>
      <c r="J213" s="386"/>
      <c r="K213" s="386"/>
      <c r="L213" s="386"/>
      <c r="M213" s="386"/>
      <c r="N213" s="406"/>
      <c r="O213" s="404" t="s">
        <v>73</v>
      </c>
      <c r="P213" s="392"/>
      <c r="Q213" s="392"/>
      <c r="R213" s="392"/>
      <c r="S213" s="392"/>
      <c r="T213" s="392"/>
      <c r="U213" s="393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8" t="s">
        <v>62</v>
      </c>
      <c r="B214" s="386"/>
      <c r="C214" s="386"/>
      <c r="D214" s="386"/>
      <c r="E214" s="386"/>
      <c r="F214" s="386"/>
      <c r="G214" s="386"/>
      <c r="H214" s="386"/>
      <c r="I214" s="386"/>
      <c r="J214" s="386"/>
      <c r="K214" s="386"/>
      <c r="L214" s="386"/>
      <c r="M214" s="386"/>
      <c r="N214" s="386"/>
      <c r="O214" s="386"/>
      <c r="P214" s="386"/>
      <c r="Q214" s="386"/>
      <c r="R214" s="386"/>
      <c r="S214" s="386"/>
      <c r="T214" s="386"/>
      <c r="U214" s="386"/>
      <c r="V214" s="386"/>
      <c r="W214" s="386"/>
      <c r="X214" s="386"/>
      <c r="Y214" s="386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4">
        <v>4607091389845</v>
      </c>
      <c r="E215" s="375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7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80"/>
      <c r="Q215" s="380"/>
      <c r="R215" s="380"/>
      <c r="S215" s="375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4">
        <v>4680115882881</v>
      </c>
      <c r="E216" s="375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5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80"/>
      <c r="Q216" s="380"/>
      <c r="R216" s="380"/>
      <c r="S216" s="375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405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406"/>
      <c r="O217" s="404" t="s">
        <v>73</v>
      </c>
      <c r="P217" s="392"/>
      <c r="Q217" s="392"/>
      <c r="R217" s="392"/>
      <c r="S217" s="392"/>
      <c r="T217" s="392"/>
      <c r="U217" s="39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86"/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406"/>
      <c r="O218" s="404" t="s">
        <v>73</v>
      </c>
      <c r="P218" s="392"/>
      <c r="Q218" s="392"/>
      <c r="R218" s="392"/>
      <c r="S218" s="392"/>
      <c r="T218" s="392"/>
      <c r="U218" s="39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85" t="s">
        <v>332</v>
      </c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6"/>
      <c r="M219" s="386"/>
      <c r="N219" s="386"/>
      <c r="O219" s="386"/>
      <c r="P219" s="386"/>
      <c r="Q219" s="386"/>
      <c r="R219" s="386"/>
      <c r="S219" s="386"/>
      <c r="T219" s="386"/>
      <c r="U219" s="386"/>
      <c r="V219" s="386"/>
      <c r="W219" s="386"/>
      <c r="X219" s="386"/>
      <c r="Y219" s="386"/>
      <c r="Z219" s="360"/>
      <c r="AA219" s="360"/>
    </row>
    <row r="220" spans="1:54" ht="14.25" customHeight="1" x14ac:dyDescent="0.25">
      <c r="A220" s="388" t="s">
        <v>111</v>
      </c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6"/>
      <c r="O220" s="386"/>
      <c r="P220" s="386"/>
      <c r="Q220" s="386"/>
      <c r="R220" s="386"/>
      <c r="S220" s="386"/>
      <c r="T220" s="386"/>
      <c r="U220" s="386"/>
      <c r="V220" s="386"/>
      <c r="W220" s="386"/>
      <c r="X220" s="386"/>
      <c r="Y220" s="386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4">
        <v>4680115884137</v>
      </c>
      <c r="E221" s="375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6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80"/>
      <c r="Q221" s="380"/>
      <c r="R221" s="380"/>
      <c r="S221" s="375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4">
        <v>4680115884236</v>
      </c>
      <c r="E222" s="375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80"/>
      <c r="Q222" s="380"/>
      <c r="R222" s="380"/>
      <c r="S222" s="375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4">
        <v>4680115884175</v>
      </c>
      <c r="E223" s="375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80"/>
      <c r="Q223" s="380"/>
      <c r="R223" s="380"/>
      <c r="S223" s="375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4">
        <v>4680115884144</v>
      </c>
      <c r="E224" s="375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7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80"/>
      <c r="Q224" s="380"/>
      <c r="R224" s="380"/>
      <c r="S224" s="375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4">
        <v>4680115884182</v>
      </c>
      <c r="E225" s="375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5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80"/>
      <c r="Q225" s="380"/>
      <c r="R225" s="380"/>
      <c r="S225" s="375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4">
        <v>4680115884205</v>
      </c>
      <c r="E226" s="375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4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80"/>
      <c r="Q226" s="380"/>
      <c r="R226" s="380"/>
      <c r="S226" s="375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405"/>
      <c r="B227" s="386"/>
      <c r="C227" s="386"/>
      <c r="D227" s="386"/>
      <c r="E227" s="386"/>
      <c r="F227" s="386"/>
      <c r="G227" s="386"/>
      <c r="H227" s="386"/>
      <c r="I227" s="386"/>
      <c r="J227" s="386"/>
      <c r="K227" s="386"/>
      <c r="L227" s="386"/>
      <c r="M227" s="386"/>
      <c r="N227" s="406"/>
      <c r="O227" s="404" t="s">
        <v>73</v>
      </c>
      <c r="P227" s="392"/>
      <c r="Q227" s="392"/>
      <c r="R227" s="392"/>
      <c r="S227" s="392"/>
      <c r="T227" s="392"/>
      <c r="U227" s="393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86"/>
      <c r="B228" s="386"/>
      <c r="C228" s="386"/>
      <c r="D228" s="386"/>
      <c r="E228" s="386"/>
      <c r="F228" s="386"/>
      <c r="G228" s="386"/>
      <c r="H228" s="386"/>
      <c r="I228" s="386"/>
      <c r="J228" s="386"/>
      <c r="K228" s="386"/>
      <c r="L228" s="386"/>
      <c r="M228" s="386"/>
      <c r="N228" s="406"/>
      <c r="O228" s="404" t="s">
        <v>73</v>
      </c>
      <c r="P228" s="392"/>
      <c r="Q228" s="392"/>
      <c r="R228" s="392"/>
      <c r="S228" s="392"/>
      <c r="T228" s="392"/>
      <c r="U228" s="393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85" t="s">
        <v>345</v>
      </c>
      <c r="B229" s="386"/>
      <c r="C229" s="386"/>
      <c r="D229" s="386"/>
      <c r="E229" s="386"/>
      <c r="F229" s="386"/>
      <c r="G229" s="386"/>
      <c r="H229" s="386"/>
      <c r="I229" s="386"/>
      <c r="J229" s="386"/>
      <c r="K229" s="386"/>
      <c r="L229" s="386"/>
      <c r="M229" s="386"/>
      <c r="N229" s="386"/>
      <c r="O229" s="386"/>
      <c r="P229" s="386"/>
      <c r="Q229" s="386"/>
      <c r="R229" s="386"/>
      <c r="S229" s="386"/>
      <c r="T229" s="386"/>
      <c r="U229" s="386"/>
      <c r="V229" s="386"/>
      <c r="W229" s="386"/>
      <c r="X229" s="386"/>
      <c r="Y229" s="386"/>
      <c r="Z229" s="360"/>
      <c r="AA229" s="360"/>
    </row>
    <row r="230" spans="1:54" ht="14.25" customHeight="1" x14ac:dyDescent="0.25">
      <c r="A230" s="388" t="s">
        <v>111</v>
      </c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6"/>
      <c r="P230" s="386"/>
      <c r="Q230" s="386"/>
      <c r="R230" s="386"/>
      <c r="S230" s="386"/>
      <c r="T230" s="386"/>
      <c r="U230" s="386"/>
      <c r="V230" s="386"/>
      <c r="W230" s="386"/>
      <c r="X230" s="386"/>
      <c r="Y230" s="386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4">
        <v>4607091387445</v>
      </c>
      <c r="E231" s="375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42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80"/>
      <c r="Q231" s="380"/>
      <c r="R231" s="380"/>
      <c r="S231" s="375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4">
        <v>4607091386004</v>
      </c>
      <c r="E232" s="375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80"/>
      <c r="Q232" s="380"/>
      <c r="R232" s="380"/>
      <c r="S232" s="375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4">
        <v>4607091386004</v>
      </c>
      <c r="E233" s="375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0"/>
      <c r="Q233" s="380"/>
      <c r="R233" s="380"/>
      <c r="S233" s="375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4">
        <v>4607091386073</v>
      </c>
      <c r="E234" s="375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6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80"/>
      <c r="Q234" s="380"/>
      <c r="R234" s="380"/>
      <c r="S234" s="375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4">
        <v>4607091387322</v>
      </c>
      <c r="E235" s="375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80"/>
      <c r="Q235" s="380"/>
      <c r="R235" s="380"/>
      <c r="S235" s="375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4">
        <v>4607091387377</v>
      </c>
      <c r="E236" s="375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80"/>
      <c r="Q236" s="380"/>
      <c r="R236" s="380"/>
      <c r="S236" s="375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4">
        <v>4607091387353</v>
      </c>
      <c r="E237" s="375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80"/>
      <c r="Q237" s="380"/>
      <c r="R237" s="380"/>
      <c r="S237" s="375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4">
        <v>4607091386011</v>
      </c>
      <c r="E238" s="375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80"/>
      <c r="Q238" s="380"/>
      <c r="R238" s="380"/>
      <c r="S238" s="375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4">
        <v>4607091387308</v>
      </c>
      <c r="E239" s="375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6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80"/>
      <c r="Q239" s="380"/>
      <c r="R239" s="380"/>
      <c r="S239" s="375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4">
        <v>4607091387339</v>
      </c>
      <c r="E240" s="375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6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80"/>
      <c r="Q240" s="380"/>
      <c r="R240" s="380"/>
      <c r="S240" s="375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4">
        <v>4680115882638</v>
      </c>
      <c r="E241" s="375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4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80"/>
      <c r="Q241" s="380"/>
      <c r="R241" s="380"/>
      <c r="S241" s="375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4">
        <v>4680115881938</v>
      </c>
      <c r="E242" s="375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80"/>
      <c r="Q242" s="380"/>
      <c r="R242" s="380"/>
      <c r="S242" s="375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4">
        <v>4607091387346</v>
      </c>
      <c r="E243" s="375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80"/>
      <c r="Q243" s="380"/>
      <c r="R243" s="380"/>
      <c r="S243" s="375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4">
        <v>4607091389807</v>
      </c>
      <c r="E244" s="375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6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80"/>
      <c r="Q244" s="380"/>
      <c r="R244" s="380"/>
      <c r="S244" s="375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405"/>
      <c r="B245" s="386"/>
      <c r="C245" s="386"/>
      <c r="D245" s="386"/>
      <c r="E245" s="386"/>
      <c r="F245" s="386"/>
      <c r="G245" s="386"/>
      <c r="H245" s="386"/>
      <c r="I245" s="386"/>
      <c r="J245" s="386"/>
      <c r="K245" s="386"/>
      <c r="L245" s="386"/>
      <c r="M245" s="386"/>
      <c r="N245" s="406"/>
      <c r="O245" s="404" t="s">
        <v>73</v>
      </c>
      <c r="P245" s="392"/>
      <c r="Q245" s="392"/>
      <c r="R245" s="392"/>
      <c r="S245" s="392"/>
      <c r="T245" s="392"/>
      <c r="U245" s="39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86"/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6"/>
      <c r="M246" s="386"/>
      <c r="N246" s="406"/>
      <c r="O246" s="404" t="s">
        <v>73</v>
      </c>
      <c r="P246" s="392"/>
      <c r="Q246" s="392"/>
      <c r="R246" s="392"/>
      <c r="S246" s="392"/>
      <c r="T246" s="392"/>
      <c r="U246" s="39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8" t="s">
        <v>103</v>
      </c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6"/>
      <c r="M247" s="386"/>
      <c r="N247" s="386"/>
      <c r="O247" s="386"/>
      <c r="P247" s="386"/>
      <c r="Q247" s="386"/>
      <c r="R247" s="386"/>
      <c r="S247" s="386"/>
      <c r="T247" s="386"/>
      <c r="U247" s="386"/>
      <c r="V247" s="386"/>
      <c r="W247" s="386"/>
      <c r="X247" s="386"/>
      <c r="Y247" s="386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4">
        <v>4680115881914</v>
      </c>
      <c r="E248" s="375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4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80"/>
      <c r="Q248" s="380"/>
      <c r="R248" s="380"/>
      <c r="S248" s="375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405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6"/>
      <c r="O249" s="404" t="s">
        <v>73</v>
      </c>
      <c r="P249" s="392"/>
      <c r="Q249" s="392"/>
      <c r="R249" s="392"/>
      <c r="S249" s="392"/>
      <c r="T249" s="392"/>
      <c r="U249" s="39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86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406"/>
      <c r="O250" s="404" t="s">
        <v>73</v>
      </c>
      <c r="P250" s="392"/>
      <c r="Q250" s="392"/>
      <c r="R250" s="392"/>
      <c r="S250" s="392"/>
      <c r="T250" s="392"/>
      <c r="U250" s="39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8" t="s">
        <v>62</v>
      </c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6"/>
      <c r="P251" s="386"/>
      <c r="Q251" s="386"/>
      <c r="R251" s="386"/>
      <c r="S251" s="386"/>
      <c r="T251" s="386"/>
      <c r="U251" s="386"/>
      <c r="V251" s="386"/>
      <c r="W251" s="386"/>
      <c r="X251" s="386"/>
      <c r="Y251" s="386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4">
        <v>4607091387193</v>
      </c>
      <c r="E252" s="375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4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0"/>
      <c r="Q252" s="380"/>
      <c r="R252" s="380"/>
      <c r="S252" s="375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4">
        <v>4607091387230</v>
      </c>
      <c r="E253" s="375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4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0"/>
      <c r="Q253" s="380"/>
      <c r="R253" s="380"/>
      <c r="S253" s="375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4">
        <v>4607091387285</v>
      </c>
      <c r="E254" s="375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0"/>
      <c r="Q254" s="380"/>
      <c r="R254" s="380"/>
      <c r="S254" s="375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4">
        <v>4680115880481</v>
      </c>
      <c r="E255" s="375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6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80"/>
      <c r="Q255" s="380"/>
      <c r="R255" s="380"/>
      <c r="S255" s="375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405"/>
      <c r="B256" s="386"/>
      <c r="C256" s="386"/>
      <c r="D256" s="386"/>
      <c r="E256" s="386"/>
      <c r="F256" s="386"/>
      <c r="G256" s="386"/>
      <c r="H256" s="386"/>
      <c r="I256" s="386"/>
      <c r="J256" s="386"/>
      <c r="K256" s="386"/>
      <c r="L256" s="386"/>
      <c r="M256" s="386"/>
      <c r="N256" s="406"/>
      <c r="O256" s="404" t="s">
        <v>73</v>
      </c>
      <c r="P256" s="392"/>
      <c r="Q256" s="392"/>
      <c r="R256" s="392"/>
      <c r="S256" s="392"/>
      <c r="T256" s="392"/>
      <c r="U256" s="393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86"/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406"/>
      <c r="O257" s="404" t="s">
        <v>73</v>
      </c>
      <c r="P257" s="392"/>
      <c r="Q257" s="392"/>
      <c r="R257" s="392"/>
      <c r="S257" s="392"/>
      <c r="T257" s="392"/>
      <c r="U257" s="393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8" t="s">
        <v>75</v>
      </c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386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4">
        <v>4607091387766</v>
      </c>
      <c r="E259" s="375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80"/>
      <c r="Q259" s="380"/>
      <c r="R259" s="380"/>
      <c r="S259" s="375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4">
        <v>4607091387957</v>
      </c>
      <c r="E260" s="375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80"/>
      <c r="Q260" s="380"/>
      <c r="R260" s="380"/>
      <c r="S260" s="375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4">
        <v>4607091387964</v>
      </c>
      <c r="E261" s="375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80"/>
      <c r="Q261" s="380"/>
      <c r="R261" s="380"/>
      <c r="S261" s="375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4">
        <v>4680115884618</v>
      </c>
      <c r="E262" s="375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80"/>
      <c r="Q262" s="380"/>
      <c r="R262" s="380"/>
      <c r="S262" s="375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4">
        <v>4607091381672</v>
      </c>
      <c r="E263" s="375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7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80"/>
      <c r="Q263" s="380"/>
      <c r="R263" s="380"/>
      <c r="S263" s="375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4">
        <v>4607091387537</v>
      </c>
      <c r="E264" s="375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4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80"/>
      <c r="Q264" s="380"/>
      <c r="R264" s="380"/>
      <c r="S264" s="375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4">
        <v>4607091387513</v>
      </c>
      <c r="E265" s="375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7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80"/>
      <c r="Q265" s="380"/>
      <c r="R265" s="380"/>
      <c r="S265" s="375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4">
        <v>4680115880511</v>
      </c>
      <c r="E266" s="375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80"/>
      <c r="Q266" s="380"/>
      <c r="R266" s="380"/>
      <c r="S266" s="375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4">
        <v>4680115880412</v>
      </c>
      <c r="E267" s="375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5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80"/>
      <c r="Q267" s="380"/>
      <c r="R267" s="380"/>
      <c r="S267" s="375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405"/>
      <c r="B268" s="386"/>
      <c r="C268" s="386"/>
      <c r="D268" s="386"/>
      <c r="E268" s="386"/>
      <c r="F268" s="386"/>
      <c r="G268" s="386"/>
      <c r="H268" s="386"/>
      <c r="I268" s="386"/>
      <c r="J268" s="386"/>
      <c r="K268" s="386"/>
      <c r="L268" s="386"/>
      <c r="M268" s="386"/>
      <c r="N268" s="406"/>
      <c r="O268" s="404" t="s">
        <v>73</v>
      </c>
      <c r="P268" s="392"/>
      <c r="Q268" s="392"/>
      <c r="R268" s="392"/>
      <c r="S268" s="392"/>
      <c r="T268" s="392"/>
      <c r="U268" s="39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86"/>
      <c r="B269" s="386"/>
      <c r="C269" s="386"/>
      <c r="D269" s="386"/>
      <c r="E269" s="386"/>
      <c r="F269" s="386"/>
      <c r="G269" s="386"/>
      <c r="H269" s="386"/>
      <c r="I269" s="386"/>
      <c r="J269" s="386"/>
      <c r="K269" s="386"/>
      <c r="L269" s="386"/>
      <c r="M269" s="386"/>
      <c r="N269" s="406"/>
      <c r="O269" s="404" t="s">
        <v>73</v>
      </c>
      <c r="P269" s="392"/>
      <c r="Q269" s="392"/>
      <c r="R269" s="392"/>
      <c r="S269" s="392"/>
      <c r="T269" s="392"/>
      <c r="U269" s="393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8" t="s">
        <v>206</v>
      </c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386"/>
      <c r="O270" s="386"/>
      <c r="P270" s="386"/>
      <c r="Q270" s="386"/>
      <c r="R270" s="386"/>
      <c r="S270" s="386"/>
      <c r="T270" s="386"/>
      <c r="U270" s="386"/>
      <c r="V270" s="386"/>
      <c r="W270" s="386"/>
      <c r="X270" s="386"/>
      <c r="Y270" s="386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4">
        <v>4607091380880</v>
      </c>
      <c r="E271" s="375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7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80"/>
      <c r="Q271" s="380"/>
      <c r="R271" s="380"/>
      <c r="S271" s="375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4">
        <v>4607091384482</v>
      </c>
      <c r="E272" s="375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80"/>
      <c r="Q272" s="380"/>
      <c r="R272" s="380"/>
      <c r="S272" s="375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4">
        <v>4607091380897</v>
      </c>
      <c r="E273" s="375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80"/>
      <c r="Q273" s="380"/>
      <c r="R273" s="380"/>
      <c r="S273" s="375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405"/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406"/>
      <c r="O274" s="404" t="s">
        <v>73</v>
      </c>
      <c r="P274" s="392"/>
      <c r="Q274" s="392"/>
      <c r="R274" s="392"/>
      <c r="S274" s="392"/>
      <c r="T274" s="392"/>
      <c r="U274" s="393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x14ac:dyDescent="0.2">
      <c r="A275" s="386"/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406"/>
      <c r="O275" s="404" t="s">
        <v>73</v>
      </c>
      <c r="P275" s="392"/>
      <c r="Q275" s="392"/>
      <c r="R275" s="392"/>
      <c r="S275" s="392"/>
      <c r="T275" s="392"/>
      <c r="U275" s="393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customHeight="1" x14ac:dyDescent="0.25">
      <c r="A276" s="388" t="s">
        <v>89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4">
        <v>4607091388374</v>
      </c>
      <c r="E277" s="375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407" t="s">
        <v>409</v>
      </c>
      <c r="P277" s="380"/>
      <c r="Q277" s="380"/>
      <c r="R277" s="380"/>
      <c r="S277" s="375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4">
        <v>4607091388381</v>
      </c>
      <c r="E278" s="375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495" t="s">
        <v>412</v>
      </c>
      <c r="P278" s="380"/>
      <c r="Q278" s="380"/>
      <c r="R278" s="380"/>
      <c r="S278" s="375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4">
        <v>4607091388404</v>
      </c>
      <c r="E279" s="375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80"/>
      <c r="Q279" s="380"/>
      <c r="R279" s="380"/>
      <c r="S279" s="375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405"/>
      <c r="B280" s="386"/>
      <c r="C280" s="386"/>
      <c r="D280" s="386"/>
      <c r="E280" s="386"/>
      <c r="F280" s="386"/>
      <c r="G280" s="386"/>
      <c r="H280" s="386"/>
      <c r="I280" s="386"/>
      <c r="J280" s="386"/>
      <c r="K280" s="386"/>
      <c r="L280" s="386"/>
      <c r="M280" s="386"/>
      <c r="N280" s="406"/>
      <c r="O280" s="404" t="s">
        <v>73</v>
      </c>
      <c r="P280" s="392"/>
      <c r="Q280" s="392"/>
      <c r="R280" s="392"/>
      <c r="S280" s="392"/>
      <c r="T280" s="392"/>
      <c r="U280" s="393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86"/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406"/>
      <c r="O281" s="404" t="s">
        <v>73</v>
      </c>
      <c r="P281" s="392"/>
      <c r="Q281" s="392"/>
      <c r="R281" s="392"/>
      <c r="S281" s="392"/>
      <c r="T281" s="392"/>
      <c r="U281" s="393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8" t="s">
        <v>415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4">
        <v>4680115881822</v>
      </c>
      <c r="E283" s="375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80"/>
      <c r="Q283" s="380"/>
      <c r="R283" s="380"/>
      <c r="S283" s="375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4">
        <v>4680115880016</v>
      </c>
      <c r="E284" s="375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6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80"/>
      <c r="Q284" s="380"/>
      <c r="R284" s="380"/>
      <c r="S284" s="375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405"/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406"/>
      <c r="O285" s="404" t="s">
        <v>73</v>
      </c>
      <c r="P285" s="392"/>
      <c r="Q285" s="392"/>
      <c r="R285" s="392"/>
      <c r="S285" s="392"/>
      <c r="T285" s="392"/>
      <c r="U285" s="39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86"/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406"/>
      <c r="O286" s="404" t="s">
        <v>73</v>
      </c>
      <c r="P286" s="392"/>
      <c r="Q286" s="392"/>
      <c r="R286" s="392"/>
      <c r="S286" s="392"/>
      <c r="T286" s="392"/>
      <c r="U286" s="39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85" t="s">
        <v>422</v>
      </c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  <c r="X287" s="386"/>
      <c r="Y287" s="386"/>
      <c r="Z287" s="360"/>
      <c r="AA287" s="360"/>
    </row>
    <row r="288" spans="1:54" ht="14.25" customHeight="1" x14ac:dyDescent="0.25">
      <c r="A288" s="388" t="s">
        <v>111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4">
        <v>4607091387421</v>
      </c>
      <c r="E289" s="375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6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80"/>
      <c r="Q289" s="380"/>
      <c r="R289" s="380"/>
      <c r="S289" s="375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4">
        <v>4607091387421</v>
      </c>
      <c r="E290" s="375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6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80"/>
      <c r="Q290" s="380"/>
      <c r="R290" s="380"/>
      <c r="S290" s="375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4">
        <v>4607091387452</v>
      </c>
      <c r="E291" s="375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7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80"/>
      <c r="Q291" s="380"/>
      <c r="R291" s="380"/>
      <c r="S291" s="375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4">
        <v>4607091387452</v>
      </c>
      <c r="E292" s="375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6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80"/>
      <c r="Q292" s="380"/>
      <c r="R292" s="380"/>
      <c r="S292" s="375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4">
        <v>4607091385984</v>
      </c>
      <c r="E293" s="375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7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80"/>
      <c r="Q293" s="380"/>
      <c r="R293" s="380"/>
      <c r="S293" s="375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4">
        <v>4607091387438</v>
      </c>
      <c r="E294" s="375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4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80"/>
      <c r="Q294" s="380"/>
      <c r="R294" s="380"/>
      <c r="S294" s="375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4">
        <v>4607091387469</v>
      </c>
      <c r="E295" s="375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80"/>
      <c r="Q295" s="380"/>
      <c r="R295" s="380"/>
      <c r="S295" s="375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405"/>
      <c r="B296" s="386"/>
      <c r="C296" s="386"/>
      <c r="D296" s="386"/>
      <c r="E296" s="386"/>
      <c r="F296" s="386"/>
      <c r="G296" s="386"/>
      <c r="H296" s="386"/>
      <c r="I296" s="386"/>
      <c r="J296" s="386"/>
      <c r="K296" s="386"/>
      <c r="L296" s="386"/>
      <c r="M296" s="386"/>
      <c r="N296" s="406"/>
      <c r="O296" s="404" t="s">
        <v>73</v>
      </c>
      <c r="P296" s="392"/>
      <c r="Q296" s="392"/>
      <c r="R296" s="392"/>
      <c r="S296" s="392"/>
      <c r="T296" s="392"/>
      <c r="U296" s="39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86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406"/>
      <c r="O297" s="404" t="s">
        <v>73</v>
      </c>
      <c r="P297" s="392"/>
      <c r="Q297" s="392"/>
      <c r="R297" s="392"/>
      <c r="S297" s="392"/>
      <c r="T297" s="392"/>
      <c r="U297" s="39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8" t="s">
        <v>62</v>
      </c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  <c r="X298" s="386"/>
      <c r="Y298" s="386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4">
        <v>4607091387292</v>
      </c>
      <c r="E299" s="375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80"/>
      <c r="Q299" s="380"/>
      <c r="R299" s="380"/>
      <c r="S299" s="375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4">
        <v>4607091387315</v>
      </c>
      <c r="E300" s="375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6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80"/>
      <c r="Q300" s="380"/>
      <c r="R300" s="380"/>
      <c r="S300" s="375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405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6"/>
      <c r="O301" s="404" t="s">
        <v>73</v>
      </c>
      <c r="P301" s="392"/>
      <c r="Q301" s="392"/>
      <c r="R301" s="392"/>
      <c r="S301" s="392"/>
      <c r="T301" s="392"/>
      <c r="U301" s="39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86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406"/>
      <c r="O302" s="404" t="s">
        <v>73</v>
      </c>
      <c r="P302" s="392"/>
      <c r="Q302" s="392"/>
      <c r="R302" s="392"/>
      <c r="S302" s="392"/>
      <c r="T302" s="392"/>
      <c r="U302" s="39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85" t="s">
        <v>439</v>
      </c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360"/>
      <c r="AA303" s="360"/>
    </row>
    <row r="304" spans="1:54" ht="14.25" customHeight="1" x14ac:dyDescent="0.25">
      <c r="A304" s="388" t="s">
        <v>62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4">
        <v>4607091383836</v>
      </c>
      <c r="E305" s="375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6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80"/>
      <c r="Q305" s="380"/>
      <c r="R305" s="380"/>
      <c r="S305" s="375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405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6"/>
      <c r="O306" s="404" t="s">
        <v>73</v>
      </c>
      <c r="P306" s="392"/>
      <c r="Q306" s="392"/>
      <c r="R306" s="392"/>
      <c r="S306" s="392"/>
      <c r="T306" s="392"/>
      <c r="U306" s="393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86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406"/>
      <c r="O307" s="404" t="s">
        <v>73</v>
      </c>
      <c r="P307" s="392"/>
      <c r="Q307" s="392"/>
      <c r="R307" s="392"/>
      <c r="S307" s="392"/>
      <c r="T307" s="392"/>
      <c r="U307" s="393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8" t="s">
        <v>75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4">
        <v>4607091387919</v>
      </c>
      <c r="E309" s="375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80"/>
      <c r="Q309" s="380"/>
      <c r="R309" s="380"/>
      <c r="S309" s="375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4">
        <v>4680115883604</v>
      </c>
      <c r="E310" s="375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61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80"/>
      <c r="Q310" s="380"/>
      <c r="R310" s="380"/>
      <c r="S310" s="375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4">
        <v>4680115883567</v>
      </c>
      <c r="E311" s="375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6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80"/>
      <c r="Q311" s="380"/>
      <c r="R311" s="380"/>
      <c r="S311" s="375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405"/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406"/>
      <c r="O312" s="404" t="s">
        <v>73</v>
      </c>
      <c r="P312" s="392"/>
      <c r="Q312" s="392"/>
      <c r="R312" s="392"/>
      <c r="S312" s="392"/>
      <c r="T312" s="392"/>
      <c r="U312" s="39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86"/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406"/>
      <c r="O313" s="404" t="s">
        <v>73</v>
      </c>
      <c r="P313" s="392"/>
      <c r="Q313" s="392"/>
      <c r="R313" s="392"/>
      <c r="S313" s="392"/>
      <c r="T313" s="392"/>
      <c r="U313" s="39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8" t="s">
        <v>206</v>
      </c>
      <c r="B314" s="386"/>
      <c r="C314" s="386"/>
      <c r="D314" s="386"/>
      <c r="E314" s="386"/>
      <c r="F314" s="386"/>
      <c r="G314" s="386"/>
      <c r="H314" s="386"/>
      <c r="I314" s="386"/>
      <c r="J314" s="386"/>
      <c r="K314" s="386"/>
      <c r="L314" s="386"/>
      <c r="M314" s="386"/>
      <c r="N314" s="386"/>
      <c r="O314" s="386"/>
      <c r="P314" s="386"/>
      <c r="Q314" s="386"/>
      <c r="R314" s="386"/>
      <c r="S314" s="386"/>
      <c r="T314" s="386"/>
      <c r="U314" s="386"/>
      <c r="V314" s="386"/>
      <c r="W314" s="386"/>
      <c r="X314" s="386"/>
      <c r="Y314" s="386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4">
        <v>4607091388831</v>
      </c>
      <c r="E315" s="375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80"/>
      <c r="Q315" s="380"/>
      <c r="R315" s="380"/>
      <c r="S315" s="375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405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6"/>
      <c r="O316" s="404" t="s">
        <v>73</v>
      </c>
      <c r="P316" s="392"/>
      <c r="Q316" s="392"/>
      <c r="R316" s="392"/>
      <c r="S316" s="392"/>
      <c r="T316" s="392"/>
      <c r="U316" s="39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6"/>
      <c r="O317" s="404" t="s">
        <v>73</v>
      </c>
      <c r="P317" s="392"/>
      <c r="Q317" s="392"/>
      <c r="R317" s="392"/>
      <c r="S317" s="392"/>
      <c r="T317" s="392"/>
      <c r="U317" s="39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8" t="s">
        <v>89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4">
        <v>4607091383102</v>
      </c>
      <c r="E319" s="375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80"/>
      <c r="Q319" s="380"/>
      <c r="R319" s="380"/>
      <c r="S319" s="375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405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6"/>
      <c r="O320" s="404" t="s">
        <v>73</v>
      </c>
      <c r="P320" s="392"/>
      <c r="Q320" s="392"/>
      <c r="R320" s="392"/>
      <c r="S320" s="392"/>
      <c r="T320" s="392"/>
      <c r="U320" s="393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6"/>
      <c r="O321" s="404" t="s">
        <v>73</v>
      </c>
      <c r="P321" s="392"/>
      <c r="Q321" s="392"/>
      <c r="R321" s="392"/>
      <c r="S321" s="392"/>
      <c r="T321" s="392"/>
      <c r="U321" s="393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33" t="s">
        <v>452</v>
      </c>
      <c r="B322" s="434"/>
      <c r="C322" s="434"/>
      <c r="D322" s="434"/>
      <c r="E322" s="434"/>
      <c r="F322" s="434"/>
      <c r="G322" s="434"/>
      <c r="H322" s="434"/>
      <c r="I322" s="434"/>
      <c r="J322" s="434"/>
      <c r="K322" s="434"/>
      <c r="L322" s="434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48"/>
      <c r="AA322" s="48"/>
    </row>
    <row r="323" spans="1:54" ht="16.5" customHeight="1" x14ac:dyDescent="0.25">
      <c r="A323" s="385" t="s">
        <v>453</v>
      </c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386"/>
      <c r="Z323" s="360"/>
      <c r="AA323" s="360"/>
    </row>
    <row r="324" spans="1:54" ht="14.25" customHeight="1" x14ac:dyDescent="0.25">
      <c r="A324" s="388" t="s">
        <v>111</v>
      </c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  <c r="X324" s="386"/>
      <c r="Y324" s="386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4">
        <v>4607091383997</v>
      </c>
      <c r="E325" s="375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4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80"/>
      <c r="Q325" s="380"/>
      <c r="R325" s="380"/>
      <c r="S325" s="375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4">
        <v>4607091383997</v>
      </c>
      <c r="E326" s="375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80"/>
      <c r="Q326" s="380"/>
      <c r="R326" s="380"/>
      <c r="S326" s="375"/>
      <c r="T326" s="34"/>
      <c r="U326" s="34"/>
      <c r="V326" s="35" t="s">
        <v>68</v>
      </c>
      <c r="W326" s="366">
        <v>3500</v>
      </c>
      <c r="X326" s="367">
        <f t="shared" si="17"/>
        <v>3510</v>
      </c>
      <c r="Y326" s="36">
        <f>IFERROR(IF(X326=0,"",ROUNDUP(X326/H326,0)*0.02175),"")</f>
        <v>5.0894999999999992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4">
        <v>4607091384130</v>
      </c>
      <c r="E327" s="375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4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80"/>
      <c r="Q327" s="380"/>
      <c r="R327" s="380"/>
      <c r="S327" s="375"/>
      <c r="T327" s="34"/>
      <c r="U327" s="34"/>
      <c r="V327" s="35" t="s">
        <v>68</v>
      </c>
      <c r="W327" s="366">
        <v>2500</v>
      </c>
      <c r="X327" s="367">
        <f t="shared" si="17"/>
        <v>2505</v>
      </c>
      <c r="Y327" s="36">
        <f>IFERROR(IF(X327=0,"",ROUNDUP(X327/H327,0)*0.02175),"")</f>
        <v>3.6322499999999995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4">
        <v>4607091384130</v>
      </c>
      <c r="E328" s="375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46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80"/>
      <c r="Q328" s="380"/>
      <c r="R328" s="380"/>
      <c r="S328" s="375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4">
        <v>4607091384147</v>
      </c>
      <c r="E329" s="375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80"/>
      <c r="Q329" s="380"/>
      <c r="R329" s="380"/>
      <c r="S329" s="375"/>
      <c r="T329" s="34"/>
      <c r="U329" s="34"/>
      <c r="V329" s="35" t="s">
        <v>68</v>
      </c>
      <c r="W329" s="366">
        <v>1500</v>
      </c>
      <c r="X329" s="367">
        <f t="shared" si="17"/>
        <v>1500</v>
      </c>
      <c r="Y329" s="36">
        <f>IFERROR(IF(X329=0,"",ROUNDUP(X329/H329,0)*0.02175),"")</f>
        <v>2.1749999999999998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4">
        <v>4607091384147</v>
      </c>
      <c r="E330" s="375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8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80"/>
      <c r="Q330" s="380"/>
      <c r="R330" s="380"/>
      <c r="S330" s="375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4">
        <v>4607091384154</v>
      </c>
      <c r="E331" s="375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7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80"/>
      <c r="Q331" s="380"/>
      <c r="R331" s="380"/>
      <c r="S331" s="375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4">
        <v>4607091384161</v>
      </c>
      <c r="E332" s="375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80"/>
      <c r="Q332" s="380"/>
      <c r="R332" s="380"/>
      <c r="S332" s="375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405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406"/>
      <c r="O333" s="404" t="s">
        <v>73</v>
      </c>
      <c r="P333" s="392"/>
      <c r="Q333" s="392"/>
      <c r="R333" s="392"/>
      <c r="S333" s="392"/>
      <c r="T333" s="392"/>
      <c r="U333" s="39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500</v>
      </c>
      <c r="X333" s="368">
        <f>IFERROR(X325/H325,"0")+IFERROR(X326/H326,"0")+IFERROR(X327/H327,"0")+IFERROR(X328/H328,"0")+IFERROR(X329/H329,"0")+IFERROR(X330/H330,"0")+IFERROR(X331/H331,"0")+IFERROR(X332/H332,"0")</f>
        <v>501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10.896749999999997</v>
      </c>
      <c r="Z333" s="369"/>
      <c r="AA333" s="369"/>
    </row>
    <row r="334" spans="1:54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406"/>
      <c r="O334" s="404" t="s">
        <v>73</v>
      </c>
      <c r="P334" s="392"/>
      <c r="Q334" s="392"/>
      <c r="R334" s="392"/>
      <c r="S334" s="392"/>
      <c r="T334" s="392"/>
      <c r="U334" s="393"/>
      <c r="V334" s="37" t="s">
        <v>68</v>
      </c>
      <c r="W334" s="368">
        <f>IFERROR(SUM(W325:W332),"0")</f>
        <v>7500</v>
      </c>
      <c r="X334" s="368">
        <f>IFERROR(SUM(X325:X332),"0")</f>
        <v>7515</v>
      </c>
      <c r="Y334" s="37"/>
      <c r="Z334" s="369"/>
      <c r="AA334" s="369"/>
    </row>
    <row r="335" spans="1:54" ht="14.25" customHeight="1" x14ac:dyDescent="0.25">
      <c r="A335" s="388" t="s">
        <v>103</v>
      </c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  <c r="X335" s="386"/>
      <c r="Y335" s="386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4">
        <v>4607091383980</v>
      </c>
      <c r="E336" s="375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6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80"/>
      <c r="Q336" s="380"/>
      <c r="R336" s="380"/>
      <c r="S336" s="375"/>
      <c r="T336" s="34"/>
      <c r="U336" s="34"/>
      <c r="V336" s="35" t="s">
        <v>68</v>
      </c>
      <c r="W336" s="366">
        <v>300</v>
      </c>
      <c r="X336" s="367">
        <f>IFERROR(IF(W336="",0,CEILING((W336/$H336),1)*$H336),"")</f>
        <v>300</v>
      </c>
      <c r="Y336" s="36">
        <f>IFERROR(IF(X336=0,"",ROUNDUP(X336/H336,0)*0.02175),"")</f>
        <v>0.43499999999999994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4">
        <v>4680115883314</v>
      </c>
      <c r="E337" s="375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80"/>
      <c r="Q337" s="380"/>
      <c r="R337" s="380"/>
      <c r="S337" s="375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4">
        <v>4607091384178</v>
      </c>
      <c r="E338" s="375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3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80"/>
      <c r="Q338" s="380"/>
      <c r="R338" s="380"/>
      <c r="S338" s="375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405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6"/>
      <c r="O339" s="404" t="s">
        <v>73</v>
      </c>
      <c r="P339" s="392"/>
      <c r="Q339" s="392"/>
      <c r="R339" s="392"/>
      <c r="S339" s="392"/>
      <c r="T339" s="392"/>
      <c r="U339" s="393"/>
      <c r="V339" s="37" t="s">
        <v>74</v>
      </c>
      <c r="W339" s="368">
        <f>IFERROR(W336/H336,"0")+IFERROR(W337/H337,"0")+IFERROR(W338/H338,"0")</f>
        <v>20</v>
      </c>
      <c r="X339" s="368">
        <f>IFERROR(X336/H336,"0")+IFERROR(X337/H337,"0")+IFERROR(X338/H338,"0")</f>
        <v>20</v>
      </c>
      <c r="Y339" s="368">
        <f>IFERROR(IF(Y336="",0,Y336),"0")+IFERROR(IF(Y337="",0,Y337),"0")+IFERROR(IF(Y338="",0,Y338),"0")</f>
        <v>0.43499999999999994</v>
      </c>
      <c r="Z339" s="369"/>
      <c r="AA339" s="369"/>
    </row>
    <row r="340" spans="1:54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6"/>
      <c r="O340" s="404" t="s">
        <v>73</v>
      </c>
      <c r="P340" s="392"/>
      <c r="Q340" s="392"/>
      <c r="R340" s="392"/>
      <c r="S340" s="392"/>
      <c r="T340" s="392"/>
      <c r="U340" s="393"/>
      <c r="V340" s="37" t="s">
        <v>68</v>
      </c>
      <c r="W340" s="368">
        <f>IFERROR(SUM(W336:W338),"0")</f>
        <v>300</v>
      </c>
      <c r="X340" s="368">
        <f>IFERROR(SUM(X336:X338),"0")</f>
        <v>300</v>
      </c>
      <c r="Y340" s="37"/>
      <c r="Z340" s="369"/>
      <c r="AA340" s="369"/>
    </row>
    <row r="341" spans="1:54" ht="14.25" customHeight="1" x14ac:dyDescent="0.25">
      <c r="A341" s="388" t="s">
        <v>75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4">
        <v>4607091383928</v>
      </c>
      <c r="E342" s="375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80"/>
      <c r="Q342" s="380"/>
      <c r="R342" s="380"/>
      <c r="S342" s="375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4">
        <v>4607091384260</v>
      </c>
      <c r="E343" s="375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80"/>
      <c r="Q343" s="380"/>
      <c r="R343" s="380"/>
      <c r="S343" s="375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405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406"/>
      <c r="O344" s="404" t="s">
        <v>73</v>
      </c>
      <c r="P344" s="392"/>
      <c r="Q344" s="392"/>
      <c r="R344" s="392"/>
      <c r="S344" s="392"/>
      <c r="T344" s="392"/>
      <c r="U344" s="393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6"/>
      <c r="O345" s="404" t="s">
        <v>73</v>
      </c>
      <c r="P345" s="392"/>
      <c r="Q345" s="392"/>
      <c r="R345" s="392"/>
      <c r="S345" s="392"/>
      <c r="T345" s="392"/>
      <c r="U345" s="393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8" t="s">
        <v>206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4">
        <v>4607091384673</v>
      </c>
      <c r="E347" s="375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7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80"/>
      <c r="Q347" s="380"/>
      <c r="R347" s="380"/>
      <c r="S347" s="375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405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406"/>
      <c r="O348" s="404" t="s">
        <v>73</v>
      </c>
      <c r="P348" s="392"/>
      <c r="Q348" s="392"/>
      <c r="R348" s="392"/>
      <c r="S348" s="392"/>
      <c r="T348" s="392"/>
      <c r="U348" s="393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86"/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406"/>
      <c r="O349" s="404" t="s">
        <v>73</v>
      </c>
      <c r="P349" s="392"/>
      <c r="Q349" s="392"/>
      <c r="R349" s="392"/>
      <c r="S349" s="392"/>
      <c r="T349" s="392"/>
      <c r="U349" s="393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85" t="s">
        <v>479</v>
      </c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  <c r="X350" s="386"/>
      <c r="Y350" s="386"/>
      <c r="Z350" s="360"/>
      <c r="AA350" s="360"/>
    </row>
    <row r="351" spans="1:54" ht="14.25" customHeight="1" x14ac:dyDescent="0.25">
      <c r="A351" s="388" t="s">
        <v>111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386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4">
        <v>4607091384185</v>
      </c>
      <c r="E352" s="375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80"/>
      <c r="Q352" s="380"/>
      <c r="R352" s="380"/>
      <c r="S352" s="375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4">
        <v>4607091384192</v>
      </c>
      <c r="E353" s="375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80"/>
      <c r="Q353" s="380"/>
      <c r="R353" s="380"/>
      <c r="S353" s="375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4">
        <v>4680115881907</v>
      </c>
      <c r="E354" s="375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80"/>
      <c r="Q354" s="380"/>
      <c r="R354" s="380"/>
      <c r="S354" s="375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4">
        <v>4680115883925</v>
      </c>
      <c r="E355" s="375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68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80"/>
      <c r="Q355" s="380"/>
      <c r="R355" s="380"/>
      <c r="S355" s="375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4">
        <v>4607091384680</v>
      </c>
      <c r="E356" s="375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4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80"/>
      <c r="Q356" s="380"/>
      <c r="R356" s="380"/>
      <c r="S356" s="375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405"/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406"/>
      <c r="O357" s="404" t="s">
        <v>73</v>
      </c>
      <c r="P357" s="392"/>
      <c r="Q357" s="392"/>
      <c r="R357" s="392"/>
      <c r="S357" s="392"/>
      <c r="T357" s="392"/>
      <c r="U357" s="39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86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406"/>
      <c r="O358" s="404" t="s">
        <v>73</v>
      </c>
      <c r="P358" s="392"/>
      <c r="Q358" s="392"/>
      <c r="R358" s="392"/>
      <c r="S358" s="392"/>
      <c r="T358" s="392"/>
      <c r="U358" s="39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8" t="s">
        <v>62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4">
        <v>4607091384802</v>
      </c>
      <c r="E360" s="375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80"/>
      <c r="Q360" s="380"/>
      <c r="R360" s="380"/>
      <c r="S360" s="375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4">
        <v>4607091384826</v>
      </c>
      <c r="E361" s="375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80"/>
      <c r="Q361" s="380"/>
      <c r="R361" s="380"/>
      <c r="S361" s="375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405"/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406"/>
      <c r="O362" s="404" t="s">
        <v>73</v>
      </c>
      <c r="P362" s="392"/>
      <c r="Q362" s="392"/>
      <c r="R362" s="392"/>
      <c r="S362" s="392"/>
      <c r="T362" s="392"/>
      <c r="U362" s="39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8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6"/>
      <c r="O363" s="404" t="s">
        <v>73</v>
      </c>
      <c r="P363" s="392"/>
      <c r="Q363" s="392"/>
      <c r="R363" s="392"/>
      <c r="S363" s="392"/>
      <c r="T363" s="392"/>
      <c r="U363" s="39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8" t="s">
        <v>75</v>
      </c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  <c r="X364" s="386"/>
      <c r="Y364" s="386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4">
        <v>4607091384246</v>
      </c>
      <c r="E365" s="375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72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80"/>
      <c r="Q365" s="380"/>
      <c r="R365" s="380"/>
      <c r="S365" s="375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4">
        <v>4680115881976</v>
      </c>
      <c r="E366" s="375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80"/>
      <c r="Q366" s="380"/>
      <c r="R366" s="380"/>
      <c r="S366" s="375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4">
        <v>4607091384253</v>
      </c>
      <c r="E367" s="375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5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80"/>
      <c r="Q367" s="380"/>
      <c r="R367" s="380"/>
      <c r="S367" s="375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4">
        <v>4680115881969</v>
      </c>
      <c r="E368" s="375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4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0"/>
      <c r="Q368" s="380"/>
      <c r="R368" s="380"/>
      <c r="S368" s="375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405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6"/>
      <c r="O369" s="404" t="s">
        <v>73</v>
      </c>
      <c r="P369" s="392"/>
      <c r="Q369" s="392"/>
      <c r="R369" s="392"/>
      <c r="S369" s="392"/>
      <c r="T369" s="392"/>
      <c r="U369" s="393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86"/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406"/>
      <c r="O370" s="404" t="s">
        <v>73</v>
      </c>
      <c r="P370" s="392"/>
      <c r="Q370" s="392"/>
      <c r="R370" s="392"/>
      <c r="S370" s="392"/>
      <c r="T370" s="392"/>
      <c r="U370" s="393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8" t="s">
        <v>206</v>
      </c>
      <c r="B371" s="386"/>
      <c r="C371" s="386"/>
      <c r="D371" s="386"/>
      <c r="E371" s="386"/>
      <c r="F371" s="386"/>
      <c r="G371" s="386"/>
      <c r="H371" s="386"/>
      <c r="I371" s="386"/>
      <c r="J371" s="386"/>
      <c r="K371" s="386"/>
      <c r="L371" s="386"/>
      <c r="M371" s="386"/>
      <c r="N371" s="386"/>
      <c r="O371" s="386"/>
      <c r="P371" s="386"/>
      <c r="Q371" s="386"/>
      <c r="R371" s="386"/>
      <c r="S371" s="386"/>
      <c r="T371" s="386"/>
      <c r="U371" s="386"/>
      <c r="V371" s="386"/>
      <c r="W371" s="386"/>
      <c r="X371" s="386"/>
      <c r="Y371" s="386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4">
        <v>4607091389357</v>
      </c>
      <c r="E372" s="375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6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0"/>
      <c r="Q372" s="380"/>
      <c r="R372" s="380"/>
      <c r="S372" s="375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405"/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406"/>
      <c r="O373" s="404" t="s">
        <v>73</v>
      </c>
      <c r="P373" s="392"/>
      <c r="Q373" s="392"/>
      <c r="R373" s="392"/>
      <c r="S373" s="392"/>
      <c r="T373" s="392"/>
      <c r="U373" s="39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86"/>
      <c r="B374" s="386"/>
      <c r="C374" s="386"/>
      <c r="D374" s="386"/>
      <c r="E374" s="386"/>
      <c r="F374" s="386"/>
      <c r="G374" s="386"/>
      <c r="H374" s="386"/>
      <c r="I374" s="386"/>
      <c r="J374" s="386"/>
      <c r="K374" s="386"/>
      <c r="L374" s="386"/>
      <c r="M374" s="386"/>
      <c r="N374" s="406"/>
      <c r="O374" s="404" t="s">
        <v>73</v>
      </c>
      <c r="P374" s="392"/>
      <c r="Q374" s="392"/>
      <c r="R374" s="392"/>
      <c r="S374" s="392"/>
      <c r="T374" s="392"/>
      <c r="U374" s="39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33" t="s">
        <v>504</v>
      </c>
      <c r="B375" s="434"/>
      <c r="C375" s="434"/>
      <c r="D375" s="434"/>
      <c r="E375" s="434"/>
      <c r="F375" s="434"/>
      <c r="G375" s="434"/>
      <c r="H375" s="434"/>
      <c r="I375" s="434"/>
      <c r="J375" s="434"/>
      <c r="K375" s="434"/>
      <c r="L375" s="434"/>
      <c r="M375" s="434"/>
      <c r="N375" s="434"/>
      <c r="O375" s="434"/>
      <c r="P375" s="434"/>
      <c r="Q375" s="434"/>
      <c r="R375" s="434"/>
      <c r="S375" s="434"/>
      <c r="T375" s="434"/>
      <c r="U375" s="434"/>
      <c r="V375" s="434"/>
      <c r="W375" s="434"/>
      <c r="X375" s="434"/>
      <c r="Y375" s="434"/>
      <c r="Z375" s="48"/>
      <c r="AA375" s="48"/>
    </row>
    <row r="376" spans="1:54" ht="16.5" customHeight="1" x14ac:dyDescent="0.25">
      <c r="A376" s="385" t="s">
        <v>505</v>
      </c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6"/>
      <c r="O376" s="386"/>
      <c r="P376" s="386"/>
      <c r="Q376" s="386"/>
      <c r="R376" s="386"/>
      <c r="S376" s="386"/>
      <c r="T376" s="386"/>
      <c r="U376" s="386"/>
      <c r="V376" s="386"/>
      <c r="W376" s="386"/>
      <c r="X376" s="386"/>
      <c r="Y376" s="386"/>
      <c r="Z376" s="360"/>
      <c r="AA376" s="360"/>
    </row>
    <row r="377" spans="1:54" ht="14.25" customHeight="1" x14ac:dyDescent="0.25">
      <c r="A377" s="388" t="s">
        <v>111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4">
        <v>4607091389708</v>
      </c>
      <c r="E378" s="375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6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80"/>
      <c r="Q378" s="380"/>
      <c r="R378" s="380"/>
      <c r="S378" s="375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4">
        <v>4607091389692</v>
      </c>
      <c r="E379" s="375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6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80"/>
      <c r="Q379" s="380"/>
      <c r="R379" s="380"/>
      <c r="S379" s="375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405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6"/>
      <c r="O380" s="404" t="s">
        <v>73</v>
      </c>
      <c r="P380" s="392"/>
      <c r="Q380" s="392"/>
      <c r="R380" s="392"/>
      <c r="S380" s="392"/>
      <c r="T380" s="392"/>
      <c r="U380" s="39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86"/>
      <c r="B381" s="386"/>
      <c r="C381" s="386"/>
      <c r="D381" s="386"/>
      <c r="E381" s="386"/>
      <c r="F381" s="386"/>
      <c r="G381" s="386"/>
      <c r="H381" s="386"/>
      <c r="I381" s="386"/>
      <c r="J381" s="386"/>
      <c r="K381" s="386"/>
      <c r="L381" s="386"/>
      <c r="M381" s="386"/>
      <c r="N381" s="406"/>
      <c r="O381" s="404" t="s">
        <v>73</v>
      </c>
      <c r="P381" s="392"/>
      <c r="Q381" s="392"/>
      <c r="R381" s="392"/>
      <c r="S381" s="392"/>
      <c r="T381" s="392"/>
      <c r="U381" s="39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8" t="s">
        <v>62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4">
        <v>4607091389753</v>
      </c>
      <c r="E383" s="375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4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80"/>
      <c r="Q383" s="380"/>
      <c r="R383" s="380"/>
      <c r="S383" s="375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4">
        <v>4607091389760</v>
      </c>
      <c r="E384" s="375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7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80"/>
      <c r="Q384" s="380"/>
      <c r="R384" s="380"/>
      <c r="S384" s="375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4">
        <v>4607091389746</v>
      </c>
      <c r="E385" s="375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7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80"/>
      <c r="Q385" s="380"/>
      <c r="R385" s="380"/>
      <c r="S385" s="375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4">
        <v>4680115882928</v>
      </c>
      <c r="E386" s="375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80"/>
      <c r="Q386" s="380"/>
      <c r="R386" s="380"/>
      <c r="S386" s="375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4">
        <v>4680115883147</v>
      </c>
      <c r="E387" s="375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64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80"/>
      <c r="Q387" s="380"/>
      <c r="R387" s="380"/>
      <c r="S387" s="375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4">
        <v>4607091384338</v>
      </c>
      <c r="E388" s="375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80"/>
      <c r="Q388" s="380"/>
      <c r="R388" s="380"/>
      <c r="S388" s="375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4">
        <v>4680115883154</v>
      </c>
      <c r="E389" s="375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7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80"/>
      <c r="Q389" s="380"/>
      <c r="R389" s="380"/>
      <c r="S389" s="375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4">
        <v>4607091389524</v>
      </c>
      <c r="E390" s="375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5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80"/>
      <c r="Q390" s="380"/>
      <c r="R390" s="380"/>
      <c r="S390" s="375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4">
        <v>4680115883161</v>
      </c>
      <c r="E391" s="375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7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80"/>
      <c r="Q391" s="380"/>
      <c r="R391" s="380"/>
      <c r="S391" s="375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4">
        <v>4607091384345</v>
      </c>
      <c r="E392" s="375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4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80"/>
      <c r="Q392" s="380"/>
      <c r="R392" s="380"/>
      <c r="S392" s="375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4">
        <v>4680115883178</v>
      </c>
      <c r="E393" s="375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80"/>
      <c r="Q393" s="380"/>
      <c r="R393" s="380"/>
      <c r="S393" s="375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4">
        <v>4607091389531</v>
      </c>
      <c r="E394" s="375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80"/>
      <c r="Q394" s="380"/>
      <c r="R394" s="380"/>
      <c r="S394" s="375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4">
        <v>4680115883185</v>
      </c>
      <c r="E395" s="375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5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80"/>
      <c r="Q395" s="380"/>
      <c r="R395" s="380"/>
      <c r="S395" s="375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405"/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406"/>
      <c r="O396" s="404" t="s">
        <v>73</v>
      </c>
      <c r="P396" s="392"/>
      <c r="Q396" s="392"/>
      <c r="R396" s="392"/>
      <c r="S396" s="392"/>
      <c r="T396" s="392"/>
      <c r="U396" s="39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x14ac:dyDescent="0.2">
      <c r="A397" s="386"/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406"/>
      <c r="O397" s="404" t="s">
        <v>73</v>
      </c>
      <c r="P397" s="392"/>
      <c r="Q397" s="392"/>
      <c r="R397" s="392"/>
      <c r="S397" s="392"/>
      <c r="T397" s="392"/>
      <c r="U397" s="393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customHeight="1" x14ac:dyDescent="0.25">
      <c r="A398" s="388" t="s">
        <v>75</v>
      </c>
      <c r="B398" s="386"/>
      <c r="C398" s="386"/>
      <c r="D398" s="386"/>
      <c r="E398" s="386"/>
      <c r="F398" s="386"/>
      <c r="G398" s="386"/>
      <c r="H398" s="386"/>
      <c r="I398" s="386"/>
      <c r="J398" s="386"/>
      <c r="K398" s="386"/>
      <c r="L398" s="386"/>
      <c r="M398" s="386"/>
      <c r="N398" s="386"/>
      <c r="O398" s="386"/>
      <c r="P398" s="386"/>
      <c r="Q398" s="386"/>
      <c r="R398" s="386"/>
      <c r="S398" s="386"/>
      <c r="T398" s="386"/>
      <c r="U398" s="386"/>
      <c r="V398" s="386"/>
      <c r="W398" s="386"/>
      <c r="X398" s="386"/>
      <c r="Y398" s="386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4">
        <v>4607091389685</v>
      </c>
      <c r="E399" s="375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4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80"/>
      <c r="Q399" s="380"/>
      <c r="R399" s="380"/>
      <c r="S399" s="375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4">
        <v>4607091389654</v>
      </c>
      <c r="E400" s="375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80"/>
      <c r="Q400" s="380"/>
      <c r="R400" s="380"/>
      <c r="S400" s="375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4">
        <v>4607091384352</v>
      </c>
      <c r="E401" s="375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80"/>
      <c r="Q401" s="380"/>
      <c r="R401" s="380"/>
      <c r="S401" s="375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40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6"/>
      <c r="O402" s="404" t="s">
        <v>73</v>
      </c>
      <c r="P402" s="392"/>
      <c r="Q402" s="392"/>
      <c r="R402" s="392"/>
      <c r="S402" s="392"/>
      <c r="T402" s="392"/>
      <c r="U402" s="39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6"/>
      <c r="O403" s="404" t="s">
        <v>73</v>
      </c>
      <c r="P403" s="392"/>
      <c r="Q403" s="392"/>
      <c r="R403" s="392"/>
      <c r="S403" s="392"/>
      <c r="T403" s="392"/>
      <c r="U403" s="39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8" t="s">
        <v>206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4">
        <v>4680115881648</v>
      </c>
      <c r="E405" s="375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4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80"/>
      <c r="Q405" s="380"/>
      <c r="R405" s="380"/>
      <c r="S405" s="375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405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406"/>
      <c r="O406" s="404" t="s">
        <v>73</v>
      </c>
      <c r="P406" s="392"/>
      <c r="Q406" s="392"/>
      <c r="R406" s="392"/>
      <c r="S406" s="392"/>
      <c r="T406" s="392"/>
      <c r="U406" s="39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86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406"/>
      <c r="O407" s="404" t="s">
        <v>73</v>
      </c>
      <c r="P407" s="392"/>
      <c r="Q407" s="392"/>
      <c r="R407" s="392"/>
      <c r="S407" s="392"/>
      <c r="T407" s="392"/>
      <c r="U407" s="39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8" t="s">
        <v>89</v>
      </c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6"/>
      <c r="P408" s="386"/>
      <c r="Q408" s="386"/>
      <c r="R408" s="386"/>
      <c r="S408" s="386"/>
      <c r="T408" s="386"/>
      <c r="U408" s="386"/>
      <c r="V408" s="386"/>
      <c r="W408" s="386"/>
      <c r="X408" s="386"/>
      <c r="Y408" s="386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4">
        <v>4680115884335</v>
      </c>
      <c r="E409" s="375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80"/>
      <c r="Q409" s="380"/>
      <c r="R409" s="380"/>
      <c r="S409" s="375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4">
        <v>4680115884342</v>
      </c>
      <c r="E410" s="375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37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80"/>
      <c r="Q410" s="380"/>
      <c r="R410" s="380"/>
      <c r="S410" s="375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4">
        <v>4680115884113</v>
      </c>
      <c r="E411" s="375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80"/>
      <c r="Q411" s="380"/>
      <c r="R411" s="380"/>
      <c r="S411" s="375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405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6"/>
      <c r="O412" s="404" t="s">
        <v>73</v>
      </c>
      <c r="P412" s="392"/>
      <c r="Q412" s="392"/>
      <c r="R412" s="392"/>
      <c r="S412" s="392"/>
      <c r="T412" s="392"/>
      <c r="U412" s="393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6"/>
      <c r="O413" s="404" t="s">
        <v>73</v>
      </c>
      <c r="P413" s="392"/>
      <c r="Q413" s="392"/>
      <c r="R413" s="392"/>
      <c r="S413" s="392"/>
      <c r="T413" s="392"/>
      <c r="U413" s="393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85" t="s">
        <v>552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0"/>
      <c r="AA414" s="360"/>
    </row>
    <row r="415" spans="1:54" ht="14.25" customHeight="1" x14ac:dyDescent="0.25">
      <c r="A415" s="388" t="s">
        <v>103</v>
      </c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6"/>
      <c r="P415" s="386"/>
      <c r="Q415" s="386"/>
      <c r="R415" s="386"/>
      <c r="S415" s="386"/>
      <c r="T415" s="386"/>
      <c r="U415" s="386"/>
      <c r="V415" s="386"/>
      <c r="W415" s="386"/>
      <c r="X415" s="386"/>
      <c r="Y415" s="386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4">
        <v>4607091389388</v>
      </c>
      <c r="E416" s="375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80"/>
      <c r="Q416" s="380"/>
      <c r="R416" s="380"/>
      <c r="S416" s="375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4">
        <v>4607091389364</v>
      </c>
      <c r="E417" s="375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4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80"/>
      <c r="Q417" s="380"/>
      <c r="R417" s="380"/>
      <c r="S417" s="375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405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6"/>
      <c r="O418" s="404" t="s">
        <v>73</v>
      </c>
      <c r="P418" s="392"/>
      <c r="Q418" s="392"/>
      <c r="R418" s="392"/>
      <c r="S418" s="392"/>
      <c r="T418" s="392"/>
      <c r="U418" s="39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6"/>
      <c r="O419" s="404" t="s">
        <v>73</v>
      </c>
      <c r="P419" s="392"/>
      <c r="Q419" s="392"/>
      <c r="R419" s="392"/>
      <c r="S419" s="392"/>
      <c r="T419" s="392"/>
      <c r="U419" s="39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8" t="s">
        <v>62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4">
        <v>4607091389739</v>
      </c>
      <c r="E421" s="375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80"/>
      <c r="Q421" s="380"/>
      <c r="R421" s="380"/>
      <c r="S421" s="375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4">
        <v>4680115883048</v>
      </c>
      <c r="E422" s="375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80"/>
      <c r="Q422" s="380"/>
      <c r="R422" s="380"/>
      <c r="S422" s="375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4">
        <v>4607091389425</v>
      </c>
      <c r="E423" s="375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80"/>
      <c r="Q423" s="380"/>
      <c r="R423" s="380"/>
      <c r="S423" s="375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4">
        <v>4680115882911</v>
      </c>
      <c r="E424" s="375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80"/>
      <c r="Q424" s="380"/>
      <c r="R424" s="380"/>
      <c r="S424" s="375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4">
        <v>4680115880771</v>
      </c>
      <c r="E425" s="375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80"/>
      <c r="Q425" s="380"/>
      <c r="R425" s="380"/>
      <c r="S425" s="375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4">
        <v>4607091389500</v>
      </c>
      <c r="E426" s="375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73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80"/>
      <c r="Q426" s="380"/>
      <c r="R426" s="380"/>
      <c r="S426" s="375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4">
        <v>4680115881983</v>
      </c>
      <c r="E427" s="375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80"/>
      <c r="Q427" s="380"/>
      <c r="R427" s="380"/>
      <c r="S427" s="375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405"/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406"/>
      <c r="O428" s="404" t="s">
        <v>73</v>
      </c>
      <c r="P428" s="392"/>
      <c r="Q428" s="392"/>
      <c r="R428" s="392"/>
      <c r="S428" s="392"/>
      <c r="T428" s="392"/>
      <c r="U428" s="39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86"/>
      <c r="B429" s="386"/>
      <c r="C429" s="386"/>
      <c r="D429" s="386"/>
      <c r="E429" s="386"/>
      <c r="F429" s="386"/>
      <c r="G429" s="386"/>
      <c r="H429" s="386"/>
      <c r="I429" s="386"/>
      <c r="J429" s="386"/>
      <c r="K429" s="386"/>
      <c r="L429" s="386"/>
      <c r="M429" s="386"/>
      <c r="N429" s="406"/>
      <c r="O429" s="404" t="s">
        <v>73</v>
      </c>
      <c r="P429" s="392"/>
      <c r="Q429" s="392"/>
      <c r="R429" s="392"/>
      <c r="S429" s="392"/>
      <c r="T429" s="392"/>
      <c r="U429" s="393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8" t="s">
        <v>89</v>
      </c>
      <c r="B430" s="386"/>
      <c r="C430" s="386"/>
      <c r="D430" s="386"/>
      <c r="E430" s="386"/>
      <c r="F430" s="386"/>
      <c r="G430" s="386"/>
      <c r="H430" s="386"/>
      <c r="I430" s="386"/>
      <c r="J430" s="386"/>
      <c r="K430" s="386"/>
      <c r="L430" s="386"/>
      <c r="M430" s="386"/>
      <c r="N430" s="386"/>
      <c r="O430" s="386"/>
      <c r="P430" s="386"/>
      <c r="Q430" s="386"/>
      <c r="R430" s="386"/>
      <c r="S430" s="386"/>
      <c r="T430" s="386"/>
      <c r="U430" s="386"/>
      <c r="V430" s="386"/>
      <c r="W430" s="386"/>
      <c r="X430" s="386"/>
      <c r="Y430" s="386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4">
        <v>4680115884359</v>
      </c>
      <c r="E431" s="375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7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80"/>
      <c r="Q431" s="380"/>
      <c r="R431" s="380"/>
      <c r="S431" s="375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4">
        <v>4680115884571</v>
      </c>
      <c r="E432" s="375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66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80"/>
      <c r="Q432" s="380"/>
      <c r="R432" s="380"/>
      <c r="S432" s="375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405"/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6"/>
      <c r="M433" s="386"/>
      <c r="N433" s="406"/>
      <c r="O433" s="404" t="s">
        <v>73</v>
      </c>
      <c r="P433" s="392"/>
      <c r="Q433" s="392"/>
      <c r="R433" s="392"/>
      <c r="S433" s="392"/>
      <c r="T433" s="392"/>
      <c r="U433" s="393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8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6"/>
      <c r="O434" s="404" t="s">
        <v>73</v>
      </c>
      <c r="P434" s="392"/>
      <c r="Q434" s="392"/>
      <c r="R434" s="392"/>
      <c r="S434" s="392"/>
      <c r="T434" s="392"/>
      <c r="U434" s="393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8" t="s">
        <v>98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386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4">
        <v>4680115884090</v>
      </c>
      <c r="E436" s="375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7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80"/>
      <c r="Q436" s="380"/>
      <c r="R436" s="380"/>
      <c r="S436" s="375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405"/>
      <c r="B437" s="386"/>
      <c r="C437" s="386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406"/>
      <c r="O437" s="404" t="s">
        <v>73</v>
      </c>
      <c r="P437" s="392"/>
      <c r="Q437" s="392"/>
      <c r="R437" s="392"/>
      <c r="S437" s="392"/>
      <c r="T437" s="392"/>
      <c r="U437" s="393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86"/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406"/>
      <c r="O438" s="404" t="s">
        <v>73</v>
      </c>
      <c r="P438" s="392"/>
      <c r="Q438" s="392"/>
      <c r="R438" s="392"/>
      <c r="S438" s="392"/>
      <c r="T438" s="392"/>
      <c r="U438" s="393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8" t="s">
        <v>577</v>
      </c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6"/>
      <c r="O439" s="386"/>
      <c r="P439" s="386"/>
      <c r="Q439" s="386"/>
      <c r="R439" s="386"/>
      <c r="S439" s="386"/>
      <c r="T439" s="386"/>
      <c r="U439" s="386"/>
      <c r="V439" s="386"/>
      <c r="W439" s="386"/>
      <c r="X439" s="386"/>
      <c r="Y439" s="386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4">
        <v>4680115884564</v>
      </c>
      <c r="E440" s="375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80"/>
      <c r="Q440" s="380"/>
      <c r="R440" s="380"/>
      <c r="S440" s="375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405"/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406"/>
      <c r="O441" s="404" t="s">
        <v>73</v>
      </c>
      <c r="P441" s="392"/>
      <c r="Q441" s="392"/>
      <c r="R441" s="392"/>
      <c r="S441" s="392"/>
      <c r="T441" s="392"/>
      <c r="U441" s="393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86"/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6"/>
      <c r="M442" s="386"/>
      <c r="N442" s="406"/>
      <c r="O442" s="404" t="s">
        <v>73</v>
      </c>
      <c r="P442" s="392"/>
      <c r="Q442" s="392"/>
      <c r="R442" s="392"/>
      <c r="S442" s="392"/>
      <c r="T442" s="392"/>
      <c r="U442" s="393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85" t="s">
        <v>580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360"/>
      <c r="AA443" s="360"/>
    </row>
    <row r="444" spans="1:54" ht="14.25" customHeight="1" x14ac:dyDescent="0.25">
      <c r="A444" s="388" t="s">
        <v>62</v>
      </c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6"/>
      <c r="O444" s="386"/>
      <c r="P444" s="386"/>
      <c r="Q444" s="386"/>
      <c r="R444" s="386"/>
      <c r="S444" s="386"/>
      <c r="T444" s="386"/>
      <c r="U444" s="386"/>
      <c r="V444" s="386"/>
      <c r="W444" s="386"/>
      <c r="X444" s="386"/>
      <c r="Y444" s="386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4">
        <v>4680115885189</v>
      </c>
      <c r="E445" s="375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546" t="s">
        <v>583</v>
      </c>
      <c r="P445" s="380"/>
      <c r="Q445" s="380"/>
      <c r="R445" s="380"/>
      <c r="S445" s="375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4">
        <v>4680115885172</v>
      </c>
      <c r="E446" s="375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520" t="s">
        <v>586</v>
      </c>
      <c r="P446" s="380"/>
      <c r="Q446" s="380"/>
      <c r="R446" s="380"/>
      <c r="S446" s="375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4">
        <v>4680115885110</v>
      </c>
      <c r="E447" s="375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623" t="s">
        <v>589</v>
      </c>
      <c r="P447" s="380"/>
      <c r="Q447" s="380"/>
      <c r="R447" s="380"/>
      <c r="S447" s="375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405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6"/>
      <c r="O448" s="404" t="s">
        <v>73</v>
      </c>
      <c r="P448" s="392"/>
      <c r="Q448" s="392"/>
      <c r="R448" s="392"/>
      <c r="S448" s="392"/>
      <c r="T448" s="392"/>
      <c r="U448" s="39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86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406"/>
      <c r="O449" s="404" t="s">
        <v>73</v>
      </c>
      <c r="P449" s="392"/>
      <c r="Q449" s="392"/>
      <c r="R449" s="392"/>
      <c r="S449" s="392"/>
      <c r="T449" s="392"/>
      <c r="U449" s="39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33" t="s">
        <v>590</v>
      </c>
      <c r="B450" s="434"/>
      <c r="C450" s="434"/>
      <c r="D450" s="434"/>
      <c r="E450" s="434"/>
      <c r="F450" s="434"/>
      <c r="G450" s="434"/>
      <c r="H450" s="434"/>
      <c r="I450" s="434"/>
      <c r="J450" s="434"/>
      <c r="K450" s="434"/>
      <c r="L450" s="434"/>
      <c r="M450" s="434"/>
      <c r="N450" s="434"/>
      <c r="O450" s="434"/>
      <c r="P450" s="434"/>
      <c r="Q450" s="434"/>
      <c r="R450" s="434"/>
      <c r="S450" s="434"/>
      <c r="T450" s="434"/>
      <c r="U450" s="434"/>
      <c r="V450" s="434"/>
      <c r="W450" s="434"/>
      <c r="X450" s="434"/>
      <c r="Y450" s="434"/>
      <c r="Z450" s="48"/>
      <c r="AA450" s="48"/>
    </row>
    <row r="451" spans="1:54" ht="16.5" customHeight="1" x14ac:dyDescent="0.25">
      <c r="A451" s="385" t="s">
        <v>590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60"/>
      <c r="AA451" s="360"/>
    </row>
    <row r="452" spans="1:54" ht="14.25" customHeight="1" x14ac:dyDescent="0.25">
      <c r="A452" s="388" t="s">
        <v>111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4">
        <v>4607091389067</v>
      </c>
      <c r="E453" s="375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6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80"/>
      <c r="Q453" s="380"/>
      <c r="R453" s="380"/>
      <c r="S453" s="375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4">
        <v>4607091383522</v>
      </c>
      <c r="E454" s="375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74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80"/>
      <c r="Q454" s="380"/>
      <c r="R454" s="380"/>
      <c r="S454" s="375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4">
        <v>4607091384437</v>
      </c>
      <c r="E455" s="375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67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80"/>
      <c r="Q455" s="380"/>
      <c r="R455" s="380"/>
      <c r="S455" s="375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4">
        <v>4680115884502</v>
      </c>
      <c r="E456" s="375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80"/>
      <c r="Q456" s="380"/>
      <c r="R456" s="380"/>
      <c r="S456" s="375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4">
        <v>4607091389104</v>
      </c>
      <c r="E457" s="375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6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80"/>
      <c r="Q457" s="380"/>
      <c r="R457" s="380"/>
      <c r="S457" s="375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4">
        <v>4680115884519</v>
      </c>
      <c r="E458" s="375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80"/>
      <c r="Q458" s="380"/>
      <c r="R458" s="380"/>
      <c r="S458" s="375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4">
        <v>4680115880603</v>
      </c>
      <c r="E459" s="375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5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80"/>
      <c r="Q459" s="380"/>
      <c r="R459" s="380"/>
      <c r="S459" s="375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4">
        <v>4607091389999</v>
      </c>
      <c r="E460" s="375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0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80"/>
      <c r="Q460" s="380"/>
      <c r="R460" s="380"/>
      <c r="S460" s="375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4">
        <v>4680115882782</v>
      </c>
      <c r="E461" s="375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50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80"/>
      <c r="Q461" s="380"/>
      <c r="R461" s="380"/>
      <c r="S461" s="375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4">
        <v>4607091389098</v>
      </c>
      <c r="E462" s="375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4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80"/>
      <c r="Q462" s="380"/>
      <c r="R462" s="380"/>
      <c r="S462" s="375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4">
        <v>4607091389982</v>
      </c>
      <c r="E463" s="375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6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80"/>
      <c r="Q463" s="380"/>
      <c r="R463" s="380"/>
      <c r="S463" s="375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405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406"/>
      <c r="O464" s="404" t="s">
        <v>73</v>
      </c>
      <c r="P464" s="392"/>
      <c r="Q464" s="392"/>
      <c r="R464" s="392"/>
      <c r="S464" s="392"/>
      <c r="T464" s="392"/>
      <c r="U464" s="39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x14ac:dyDescent="0.2">
      <c r="A465" s="386"/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406"/>
      <c r="O465" s="404" t="s">
        <v>73</v>
      </c>
      <c r="P465" s="392"/>
      <c r="Q465" s="392"/>
      <c r="R465" s="392"/>
      <c r="S465" s="392"/>
      <c r="T465" s="392"/>
      <c r="U465" s="393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customHeight="1" x14ac:dyDescent="0.25">
      <c r="A466" s="388" t="s">
        <v>103</v>
      </c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6"/>
      <c r="P466" s="386"/>
      <c r="Q466" s="386"/>
      <c r="R466" s="386"/>
      <c r="S466" s="386"/>
      <c r="T466" s="386"/>
      <c r="U466" s="386"/>
      <c r="V466" s="386"/>
      <c r="W466" s="386"/>
      <c r="X466" s="386"/>
      <c r="Y466" s="386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4">
        <v>4607091388930</v>
      </c>
      <c r="E467" s="375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4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80"/>
      <c r="Q467" s="380"/>
      <c r="R467" s="380"/>
      <c r="S467" s="375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4">
        <v>4680115880054</v>
      </c>
      <c r="E468" s="375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6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80"/>
      <c r="Q468" s="380"/>
      <c r="R468" s="380"/>
      <c r="S468" s="375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405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406"/>
      <c r="O469" s="404" t="s">
        <v>73</v>
      </c>
      <c r="P469" s="392"/>
      <c r="Q469" s="392"/>
      <c r="R469" s="392"/>
      <c r="S469" s="392"/>
      <c r="T469" s="392"/>
      <c r="U469" s="393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86"/>
      <c r="B470" s="386"/>
      <c r="C470" s="386"/>
      <c r="D470" s="386"/>
      <c r="E470" s="386"/>
      <c r="F470" s="386"/>
      <c r="G470" s="386"/>
      <c r="H470" s="386"/>
      <c r="I470" s="386"/>
      <c r="J470" s="386"/>
      <c r="K470" s="386"/>
      <c r="L470" s="386"/>
      <c r="M470" s="386"/>
      <c r="N470" s="406"/>
      <c r="O470" s="404" t="s">
        <v>73</v>
      </c>
      <c r="P470" s="392"/>
      <c r="Q470" s="392"/>
      <c r="R470" s="392"/>
      <c r="S470" s="392"/>
      <c r="T470" s="392"/>
      <c r="U470" s="393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8" t="s">
        <v>62</v>
      </c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6"/>
      <c r="O471" s="386"/>
      <c r="P471" s="386"/>
      <c r="Q471" s="386"/>
      <c r="R471" s="386"/>
      <c r="S471" s="386"/>
      <c r="T471" s="386"/>
      <c r="U471" s="386"/>
      <c r="V471" s="386"/>
      <c r="W471" s="386"/>
      <c r="X471" s="386"/>
      <c r="Y471" s="386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4">
        <v>4680115883116</v>
      </c>
      <c r="E472" s="375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80"/>
      <c r="Q472" s="380"/>
      <c r="R472" s="380"/>
      <c r="S472" s="375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4">
        <v>4680115883093</v>
      </c>
      <c r="E473" s="375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80"/>
      <c r="Q473" s="380"/>
      <c r="R473" s="380"/>
      <c r="S473" s="375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4">
        <v>4680115883109</v>
      </c>
      <c r="E474" s="375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4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80"/>
      <c r="Q474" s="380"/>
      <c r="R474" s="380"/>
      <c r="S474" s="375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4">
        <v>4680115882072</v>
      </c>
      <c r="E475" s="375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4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80"/>
      <c r="Q475" s="380"/>
      <c r="R475" s="380"/>
      <c r="S475" s="375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4">
        <v>4680115882102</v>
      </c>
      <c r="E476" s="375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6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80"/>
      <c r="Q476" s="380"/>
      <c r="R476" s="380"/>
      <c r="S476" s="375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4">
        <v>4680115882096</v>
      </c>
      <c r="E477" s="375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80"/>
      <c r="Q477" s="380"/>
      <c r="R477" s="380"/>
      <c r="S477" s="375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405"/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406"/>
      <c r="O478" s="404" t="s">
        <v>73</v>
      </c>
      <c r="P478" s="392"/>
      <c r="Q478" s="392"/>
      <c r="R478" s="392"/>
      <c r="S478" s="392"/>
      <c r="T478" s="392"/>
      <c r="U478" s="393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x14ac:dyDescent="0.2">
      <c r="A479" s="386"/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406"/>
      <c r="O479" s="404" t="s">
        <v>73</v>
      </c>
      <c r="P479" s="392"/>
      <c r="Q479" s="392"/>
      <c r="R479" s="392"/>
      <c r="S479" s="392"/>
      <c r="T479" s="392"/>
      <c r="U479" s="393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customHeight="1" x14ac:dyDescent="0.25">
      <c r="A480" s="388" t="s">
        <v>75</v>
      </c>
      <c r="B480" s="386"/>
      <c r="C480" s="386"/>
      <c r="D480" s="386"/>
      <c r="E480" s="386"/>
      <c r="F480" s="386"/>
      <c r="G480" s="386"/>
      <c r="H480" s="386"/>
      <c r="I480" s="386"/>
      <c r="J480" s="386"/>
      <c r="K480" s="386"/>
      <c r="L480" s="386"/>
      <c r="M480" s="386"/>
      <c r="N480" s="386"/>
      <c r="O480" s="386"/>
      <c r="P480" s="386"/>
      <c r="Q480" s="386"/>
      <c r="R480" s="386"/>
      <c r="S480" s="386"/>
      <c r="T480" s="386"/>
      <c r="U480" s="386"/>
      <c r="V480" s="386"/>
      <c r="W480" s="386"/>
      <c r="X480" s="386"/>
      <c r="Y480" s="386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4">
        <v>4607091383409</v>
      </c>
      <c r="E481" s="375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6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80"/>
      <c r="Q481" s="380"/>
      <c r="R481" s="380"/>
      <c r="S481" s="375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4">
        <v>4607091383416</v>
      </c>
      <c r="E482" s="375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80"/>
      <c r="Q482" s="380"/>
      <c r="R482" s="380"/>
      <c r="S482" s="375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4">
        <v>4680115883536</v>
      </c>
      <c r="E483" s="375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4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80"/>
      <c r="Q483" s="380"/>
      <c r="R483" s="380"/>
      <c r="S483" s="375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405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406"/>
      <c r="O484" s="404" t="s">
        <v>73</v>
      </c>
      <c r="P484" s="392"/>
      <c r="Q484" s="392"/>
      <c r="R484" s="392"/>
      <c r="S484" s="392"/>
      <c r="T484" s="392"/>
      <c r="U484" s="39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8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6"/>
      <c r="O485" s="404" t="s">
        <v>73</v>
      </c>
      <c r="P485" s="392"/>
      <c r="Q485" s="392"/>
      <c r="R485" s="392"/>
      <c r="S485" s="392"/>
      <c r="T485" s="392"/>
      <c r="U485" s="39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8" t="s">
        <v>206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4">
        <v>4680115885035</v>
      </c>
      <c r="E487" s="375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4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80"/>
      <c r="Q487" s="380"/>
      <c r="R487" s="380"/>
      <c r="S487" s="375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40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406"/>
      <c r="O488" s="404" t="s">
        <v>73</v>
      </c>
      <c r="P488" s="392"/>
      <c r="Q488" s="392"/>
      <c r="R488" s="392"/>
      <c r="S488" s="392"/>
      <c r="T488" s="392"/>
      <c r="U488" s="39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406"/>
      <c r="O489" s="404" t="s">
        <v>73</v>
      </c>
      <c r="P489" s="392"/>
      <c r="Q489" s="392"/>
      <c r="R489" s="392"/>
      <c r="S489" s="392"/>
      <c r="T489" s="392"/>
      <c r="U489" s="39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33" t="s">
        <v>637</v>
      </c>
      <c r="B490" s="434"/>
      <c r="C490" s="434"/>
      <c r="D490" s="434"/>
      <c r="E490" s="434"/>
      <c r="F490" s="434"/>
      <c r="G490" s="434"/>
      <c r="H490" s="434"/>
      <c r="I490" s="434"/>
      <c r="J490" s="434"/>
      <c r="K490" s="434"/>
      <c r="L490" s="434"/>
      <c r="M490" s="434"/>
      <c r="N490" s="434"/>
      <c r="O490" s="434"/>
      <c r="P490" s="434"/>
      <c r="Q490" s="434"/>
      <c r="R490" s="434"/>
      <c r="S490" s="434"/>
      <c r="T490" s="434"/>
      <c r="U490" s="434"/>
      <c r="V490" s="434"/>
      <c r="W490" s="434"/>
      <c r="X490" s="434"/>
      <c r="Y490" s="434"/>
      <c r="Z490" s="48"/>
      <c r="AA490" s="48"/>
    </row>
    <row r="491" spans="1:54" ht="16.5" customHeight="1" x14ac:dyDescent="0.25">
      <c r="A491" s="385" t="s">
        <v>638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60"/>
      <c r="AA491" s="360"/>
    </row>
    <row r="492" spans="1:54" ht="14.25" customHeight="1" x14ac:dyDescent="0.25">
      <c r="A492" s="388" t="s">
        <v>111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4">
        <v>4640242181011</v>
      </c>
      <c r="E493" s="375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511" t="s">
        <v>641</v>
      </c>
      <c r="P493" s="380"/>
      <c r="Q493" s="380"/>
      <c r="R493" s="380"/>
      <c r="S493" s="375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4">
        <v>4640242180045</v>
      </c>
      <c r="E494" s="375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600" t="s">
        <v>644</v>
      </c>
      <c r="P494" s="380"/>
      <c r="Q494" s="380"/>
      <c r="R494" s="380"/>
      <c r="S494" s="375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4">
        <v>4640242180441</v>
      </c>
      <c r="E495" s="375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68" t="s">
        <v>647</v>
      </c>
      <c r="P495" s="380"/>
      <c r="Q495" s="380"/>
      <c r="R495" s="380"/>
      <c r="S495" s="375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4">
        <v>4640242180601</v>
      </c>
      <c r="E496" s="375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7" t="s">
        <v>650</v>
      </c>
      <c r="P496" s="380"/>
      <c r="Q496" s="380"/>
      <c r="R496" s="380"/>
      <c r="S496" s="375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4">
        <v>4640242180564</v>
      </c>
      <c r="E497" s="375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748" t="s">
        <v>653</v>
      </c>
      <c r="P497" s="380"/>
      <c r="Q497" s="380"/>
      <c r="R497" s="380"/>
      <c r="S497" s="375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4">
        <v>4640242180922</v>
      </c>
      <c r="E498" s="375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442" t="s">
        <v>656</v>
      </c>
      <c r="P498" s="380"/>
      <c r="Q498" s="380"/>
      <c r="R498" s="380"/>
      <c r="S498" s="375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4">
        <v>4640242180038</v>
      </c>
      <c r="E499" s="375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737" t="s">
        <v>659</v>
      </c>
      <c r="P499" s="380"/>
      <c r="Q499" s="380"/>
      <c r="R499" s="380"/>
      <c r="S499" s="375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405"/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406"/>
      <c r="O500" s="404" t="s">
        <v>73</v>
      </c>
      <c r="P500" s="392"/>
      <c r="Q500" s="392"/>
      <c r="R500" s="392"/>
      <c r="S500" s="392"/>
      <c r="T500" s="392"/>
      <c r="U500" s="39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86"/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406"/>
      <c r="O501" s="404" t="s">
        <v>73</v>
      </c>
      <c r="P501" s="392"/>
      <c r="Q501" s="392"/>
      <c r="R501" s="392"/>
      <c r="S501" s="392"/>
      <c r="T501" s="392"/>
      <c r="U501" s="39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8" t="s">
        <v>103</v>
      </c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6"/>
      <c r="P502" s="386"/>
      <c r="Q502" s="386"/>
      <c r="R502" s="386"/>
      <c r="S502" s="386"/>
      <c r="T502" s="386"/>
      <c r="U502" s="386"/>
      <c r="V502" s="386"/>
      <c r="W502" s="386"/>
      <c r="X502" s="386"/>
      <c r="Y502" s="386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4">
        <v>4640242180526</v>
      </c>
      <c r="E503" s="375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4" t="s">
        <v>662</v>
      </c>
      <c r="P503" s="380"/>
      <c r="Q503" s="380"/>
      <c r="R503" s="380"/>
      <c r="S503" s="375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4">
        <v>4640242180519</v>
      </c>
      <c r="E504" s="375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381" t="s">
        <v>665</v>
      </c>
      <c r="P504" s="380"/>
      <c r="Q504" s="380"/>
      <c r="R504" s="380"/>
      <c r="S504" s="375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4">
        <v>4640242180090</v>
      </c>
      <c r="E505" s="375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738" t="s">
        <v>668</v>
      </c>
      <c r="P505" s="380"/>
      <c r="Q505" s="380"/>
      <c r="R505" s="380"/>
      <c r="S505" s="375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4">
        <v>4640242180090</v>
      </c>
      <c r="E506" s="375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530" t="s">
        <v>671</v>
      </c>
      <c r="P506" s="380"/>
      <c r="Q506" s="380"/>
      <c r="R506" s="380"/>
      <c r="S506" s="375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40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6"/>
      <c r="O507" s="404" t="s">
        <v>73</v>
      </c>
      <c r="P507" s="392"/>
      <c r="Q507" s="392"/>
      <c r="R507" s="392"/>
      <c r="S507" s="392"/>
      <c r="T507" s="392"/>
      <c r="U507" s="39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6"/>
      <c r="O508" s="404" t="s">
        <v>73</v>
      </c>
      <c r="P508" s="392"/>
      <c r="Q508" s="392"/>
      <c r="R508" s="392"/>
      <c r="S508" s="392"/>
      <c r="T508" s="392"/>
      <c r="U508" s="39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8" t="s">
        <v>62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4">
        <v>4640242180816</v>
      </c>
      <c r="E510" s="375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523" t="s">
        <v>674</v>
      </c>
      <c r="P510" s="380"/>
      <c r="Q510" s="380"/>
      <c r="R510" s="380"/>
      <c r="S510" s="375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4">
        <v>4680115880856</v>
      </c>
      <c r="E511" s="375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4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80"/>
      <c r="Q511" s="380"/>
      <c r="R511" s="380"/>
      <c r="S511" s="375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4">
        <v>4640242180595</v>
      </c>
      <c r="E512" s="375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525" t="s">
        <v>679</v>
      </c>
      <c r="P512" s="380"/>
      <c r="Q512" s="380"/>
      <c r="R512" s="380"/>
      <c r="S512" s="375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4">
        <v>4640242180076</v>
      </c>
      <c r="E513" s="375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62" t="s">
        <v>682</v>
      </c>
      <c r="P513" s="380"/>
      <c r="Q513" s="380"/>
      <c r="R513" s="380"/>
      <c r="S513" s="375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4">
        <v>4640242180908</v>
      </c>
      <c r="E514" s="375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55" t="s">
        <v>685</v>
      </c>
      <c r="P514" s="380"/>
      <c r="Q514" s="380"/>
      <c r="R514" s="380"/>
      <c r="S514" s="375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4">
        <v>4640242180489</v>
      </c>
      <c r="E515" s="375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482" t="s">
        <v>688</v>
      </c>
      <c r="P515" s="380"/>
      <c r="Q515" s="380"/>
      <c r="R515" s="380"/>
      <c r="S515" s="375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40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406"/>
      <c r="O516" s="404" t="s">
        <v>73</v>
      </c>
      <c r="P516" s="392"/>
      <c r="Q516" s="392"/>
      <c r="R516" s="392"/>
      <c r="S516" s="392"/>
      <c r="T516" s="392"/>
      <c r="U516" s="393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406"/>
      <c r="O517" s="404" t="s">
        <v>73</v>
      </c>
      <c r="P517" s="392"/>
      <c r="Q517" s="392"/>
      <c r="R517" s="392"/>
      <c r="S517" s="392"/>
      <c r="T517" s="392"/>
      <c r="U517" s="393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8" t="s">
        <v>75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4">
        <v>4680115880870</v>
      </c>
      <c r="E519" s="375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61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80"/>
      <c r="Q519" s="380"/>
      <c r="R519" s="380"/>
      <c r="S519" s="375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4">
        <v>4640242180106</v>
      </c>
      <c r="E520" s="375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681" t="s">
        <v>693</v>
      </c>
      <c r="P520" s="380"/>
      <c r="Q520" s="380"/>
      <c r="R520" s="380"/>
      <c r="S520" s="375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4">
        <v>4640242180540</v>
      </c>
      <c r="E521" s="375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671" t="s">
        <v>696</v>
      </c>
      <c r="P521" s="380"/>
      <c r="Q521" s="380"/>
      <c r="R521" s="380"/>
      <c r="S521" s="375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4">
        <v>4640242181233</v>
      </c>
      <c r="E522" s="375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532" t="s">
        <v>699</v>
      </c>
      <c r="P522" s="380"/>
      <c r="Q522" s="380"/>
      <c r="R522" s="380"/>
      <c r="S522" s="375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4">
        <v>4640242181226</v>
      </c>
      <c r="E523" s="375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637" t="s">
        <v>702</v>
      </c>
      <c r="P523" s="380"/>
      <c r="Q523" s="380"/>
      <c r="R523" s="380"/>
      <c r="S523" s="375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405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6"/>
      <c r="O524" s="404" t="s">
        <v>73</v>
      </c>
      <c r="P524" s="392"/>
      <c r="Q524" s="392"/>
      <c r="R524" s="392"/>
      <c r="S524" s="392"/>
      <c r="T524" s="392"/>
      <c r="U524" s="393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86"/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406"/>
      <c r="O525" s="404" t="s">
        <v>73</v>
      </c>
      <c r="P525" s="392"/>
      <c r="Q525" s="392"/>
      <c r="R525" s="392"/>
      <c r="S525" s="392"/>
      <c r="T525" s="392"/>
      <c r="U525" s="393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8" t="s">
        <v>206</v>
      </c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6"/>
      <c r="P526" s="386"/>
      <c r="Q526" s="386"/>
      <c r="R526" s="386"/>
      <c r="S526" s="386"/>
      <c r="T526" s="386"/>
      <c r="U526" s="386"/>
      <c r="V526" s="386"/>
      <c r="W526" s="386"/>
      <c r="X526" s="386"/>
      <c r="Y526" s="386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4">
        <v>4640242180120</v>
      </c>
      <c r="E527" s="375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507" t="s">
        <v>705</v>
      </c>
      <c r="P527" s="380"/>
      <c r="Q527" s="380"/>
      <c r="R527" s="380"/>
      <c r="S527" s="375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4">
        <v>4640242180120</v>
      </c>
      <c r="E528" s="375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455" t="s">
        <v>707</v>
      </c>
      <c r="P528" s="380"/>
      <c r="Q528" s="380"/>
      <c r="R528" s="380"/>
      <c r="S528" s="375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4">
        <v>4640242180137</v>
      </c>
      <c r="E529" s="375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674" t="s">
        <v>710</v>
      </c>
      <c r="P529" s="380"/>
      <c r="Q529" s="380"/>
      <c r="R529" s="380"/>
      <c r="S529" s="375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4">
        <v>4640242180137</v>
      </c>
      <c r="E530" s="375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751" t="s">
        <v>712</v>
      </c>
      <c r="P530" s="380"/>
      <c r="Q530" s="380"/>
      <c r="R530" s="380"/>
      <c r="S530" s="375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405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6"/>
      <c r="O531" s="404" t="s">
        <v>73</v>
      </c>
      <c r="P531" s="392"/>
      <c r="Q531" s="392"/>
      <c r="R531" s="392"/>
      <c r="S531" s="392"/>
      <c r="T531" s="392"/>
      <c r="U531" s="39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6"/>
      <c r="O532" s="404" t="s">
        <v>73</v>
      </c>
      <c r="P532" s="392"/>
      <c r="Q532" s="392"/>
      <c r="R532" s="392"/>
      <c r="S532" s="392"/>
      <c r="T532" s="392"/>
      <c r="U532" s="39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673"/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542"/>
      <c r="O533" s="593" t="s">
        <v>713</v>
      </c>
      <c r="P533" s="411"/>
      <c r="Q533" s="411"/>
      <c r="R533" s="411"/>
      <c r="S533" s="411"/>
      <c r="T533" s="411"/>
      <c r="U533" s="412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7800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7815</v>
      </c>
      <c r="Y533" s="37"/>
      <c r="Z533" s="369"/>
      <c r="AA533" s="369"/>
    </row>
    <row r="534" spans="1:54" x14ac:dyDescent="0.2">
      <c r="A534" s="386"/>
      <c r="B534" s="386"/>
      <c r="C534" s="386"/>
      <c r="D534" s="386"/>
      <c r="E534" s="386"/>
      <c r="F534" s="386"/>
      <c r="G534" s="386"/>
      <c r="H534" s="386"/>
      <c r="I534" s="386"/>
      <c r="J534" s="386"/>
      <c r="K534" s="386"/>
      <c r="L534" s="386"/>
      <c r="M534" s="386"/>
      <c r="N534" s="542"/>
      <c r="O534" s="593" t="s">
        <v>714</v>
      </c>
      <c r="P534" s="411"/>
      <c r="Q534" s="411"/>
      <c r="R534" s="411"/>
      <c r="S534" s="411"/>
      <c r="T534" s="411"/>
      <c r="U534" s="412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8049.6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8065.0800000000008</v>
      </c>
      <c r="Y534" s="37"/>
      <c r="Z534" s="369"/>
      <c r="AA534" s="369"/>
    </row>
    <row r="535" spans="1:54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542"/>
      <c r="O535" s="593" t="s">
        <v>715</v>
      </c>
      <c r="P535" s="411"/>
      <c r="Q535" s="411"/>
      <c r="R535" s="411"/>
      <c r="S535" s="411"/>
      <c r="T535" s="411"/>
      <c r="U535" s="412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11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11</v>
      </c>
      <c r="Y535" s="37"/>
      <c r="Z535" s="369"/>
      <c r="AA535" s="369"/>
    </row>
    <row r="536" spans="1:54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542"/>
      <c r="O536" s="593" t="s">
        <v>717</v>
      </c>
      <c r="P536" s="411"/>
      <c r="Q536" s="411"/>
      <c r="R536" s="411"/>
      <c r="S536" s="411"/>
      <c r="T536" s="411"/>
      <c r="U536" s="412"/>
      <c r="V536" s="37" t="s">
        <v>68</v>
      </c>
      <c r="W536" s="368">
        <f>GrossWeightTotal+PalletQtyTotal*25</f>
        <v>8324.6</v>
      </c>
      <c r="X536" s="368">
        <f>GrossWeightTotalR+PalletQtyTotalR*25</f>
        <v>8340.0800000000017</v>
      </c>
      <c r="Y536" s="37"/>
      <c r="Z536" s="369"/>
      <c r="AA536" s="369"/>
    </row>
    <row r="537" spans="1:54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542"/>
      <c r="O537" s="593" t="s">
        <v>718</v>
      </c>
      <c r="P537" s="411"/>
      <c r="Q537" s="411"/>
      <c r="R537" s="411"/>
      <c r="S537" s="411"/>
      <c r="T537" s="411"/>
      <c r="U537" s="412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520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521</v>
      </c>
      <c r="Y537" s="37"/>
      <c r="Z537" s="369"/>
      <c r="AA537" s="369"/>
    </row>
    <row r="538" spans="1:54" ht="14.25" customHeight="1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542"/>
      <c r="O538" s="593" t="s">
        <v>719</v>
      </c>
      <c r="P538" s="411"/>
      <c r="Q538" s="411"/>
      <c r="R538" s="411"/>
      <c r="S538" s="411"/>
      <c r="T538" s="411"/>
      <c r="U538" s="412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11.331749999999998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417" t="s">
        <v>101</v>
      </c>
      <c r="D540" s="528"/>
      <c r="E540" s="528"/>
      <c r="F540" s="418"/>
      <c r="G540" s="417" t="s">
        <v>229</v>
      </c>
      <c r="H540" s="528"/>
      <c r="I540" s="528"/>
      <c r="J540" s="528"/>
      <c r="K540" s="528"/>
      <c r="L540" s="528"/>
      <c r="M540" s="528"/>
      <c r="N540" s="528"/>
      <c r="O540" s="528"/>
      <c r="P540" s="418"/>
      <c r="Q540" s="417" t="s">
        <v>452</v>
      </c>
      <c r="R540" s="418"/>
      <c r="S540" s="417" t="s">
        <v>504</v>
      </c>
      <c r="T540" s="528"/>
      <c r="U540" s="418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475" t="s">
        <v>722</v>
      </c>
      <c r="B541" s="417" t="s">
        <v>61</v>
      </c>
      <c r="C541" s="417" t="s">
        <v>102</v>
      </c>
      <c r="D541" s="417" t="s">
        <v>110</v>
      </c>
      <c r="E541" s="417" t="s">
        <v>101</v>
      </c>
      <c r="F541" s="417" t="s">
        <v>219</v>
      </c>
      <c r="G541" s="417" t="s">
        <v>230</v>
      </c>
      <c r="H541" s="417" t="s">
        <v>237</v>
      </c>
      <c r="I541" s="417" t="s">
        <v>256</v>
      </c>
      <c r="J541" s="417" t="s">
        <v>315</v>
      </c>
      <c r="K541" s="358"/>
      <c r="L541" s="417" t="s">
        <v>345</v>
      </c>
      <c r="M541" s="358"/>
      <c r="N541" s="417" t="s">
        <v>345</v>
      </c>
      <c r="O541" s="417" t="s">
        <v>422</v>
      </c>
      <c r="P541" s="417" t="s">
        <v>439</v>
      </c>
      <c r="Q541" s="417" t="s">
        <v>453</v>
      </c>
      <c r="R541" s="417" t="s">
        <v>479</v>
      </c>
      <c r="S541" s="417" t="s">
        <v>505</v>
      </c>
      <c r="T541" s="417" t="s">
        <v>552</v>
      </c>
      <c r="U541" s="417" t="s">
        <v>580</v>
      </c>
      <c r="V541" s="417" t="s">
        <v>590</v>
      </c>
      <c r="W541" s="417" t="s">
        <v>638</v>
      </c>
      <c r="AA541" s="52"/>
      <c r="AD541" s="358"/>
    </row>
    <row r="542" spans="1:54" ht="13.5" customHeight="1" thickBot="1" x14ac:dyDescent="0.25">
      <c r="A542" s="476"/>
      <c r="B542" s="436"/>
      <c r="C542" s="436"/>
      <c r="D542" s="436"/>
      <c r="E542" s="436"/>
      <c r="F542" s="436"/>
      <c r="G542" s="436"/>
      <c r="H542" s="436"/>
      <c r="I542" s="436"/>
      <c r="J542" s="436"/>
      <c r="K542" s="358"/>
      <c r="L542" s="436"/>
      <c r="M542" s="358"/>
      <c r="N542" s="436"/>
      <c r="O542" s="436"/>
      <c r="P542" s="436"/>
      <c r="Q542" s="436"/>
      <c r="R542" s="436"/>
      <c r="S542" s="436"/>
      <c r="T542" s="436"/>
      <c r="U542" s="436"/>
      <c r="V542" s="436"/>
      <c r="W542" s="436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7815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O455:S455"/>
    <mergeCell ref="O280:U280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118:U118"/>
    <mergeCell ref="O51:S51"/>
    <mergeCell ref="O109:S109"/>
    <mergeCell ref="D114:E114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12:L12"/>
    <mergeCell ref="D310:E310"/>
    <mergeCell ref="O83:S83"/>
    <mergeCell ref="O132:S132"/>
    <mergeCell ref="D101:E101"/>
    <mergeCell ref="M17:M18"/>
    <mergeCell ref="O248:S248"/>
    <mergeCell ref="O226:S226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O81:S81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2024-05-02T09:03:52Z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