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"/>
    </mc:Choice>
  </mc:AlternateContent>
  <xr:revisionPtr revIDLastSave="0" documentId="13_ncr:1_{C7F633D9-D3C0-43E5-975B-60E8C70582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9" i="1" l="1"/>
  <c r="F93" i="1"/>
  <c r="E93" i="1"/>
  <c r="F80" i="1"/>
  <c r="E80" i="1"/>
  <c r="R7" i="1" l="1"/>
  <c r="AE7" i="1" s="1"/>
  <c r="R8" i="1"/>
  <c r="S8" i="1" s="1"/>
  <c r="AE8" i="1" s="1"/>
  <c r="R9" i="1"/>
  <c r="S9" i="1" s="1"/>
  <c r="R10" i="1"/>
  <c r="S10" i="1" s="1"/>
  <c r="AE10" i="1" s="1"/>
  <c r="R11" i="1"/>
  <c r="R12" i="1"/>
  <c r="AE12" i="1" s="1"/>
  <c r="R13" i="1"/>
  <c r="S13" i="1" s="1"/>
  <c r="R14" i="1"/>
  <c r="AE14" i="1" s="1"/>
  <c r="R15" i="1"/>
  <c r="R16" i="1"/>
  <c r="R17" i="1"/>
  <c r="R18" i="1"/>
  <c r="AE18" i="1" s="1"/>
  <c r="R19" i="1"/>
  <c r="R20" i="1"/>
  <c r="R21" i="1"/>
  <c r="R22" i="1"/>
  <c r="AE22" i="1" s="1"/>
  <c r="R23" i="1"/>
  <c r="S23" i="1" s="1"/>
  <c r="AE23" i="1" s="1"/>
  <c r="R24" i="1"/>
  <c r="S24" i="1" s="1"/>
  <c r="AE24" i="1" s="1"/>
  <c r="R25" i="1"/>
  <c r="S25" i="1" s="1"/>
  <c r="R26" i="1"/>
  <c r="R27" i="1"/>
  <c r="S27" i="1" s="1"/>
  <c r="R28" i="1"/>
  <c r="S28" i="1" s="1"/>
  <c r="AE28" i="1" s="1"/>
  <c r="R29" i="1"/>
  <c r="S29" i="1" s="1"/>
  <c r="AE29" i="1" s="1"/>
  <c r="R30" i="1"/>
  <c r="S30" i="1" s="1"/>
  <c r="AE30" i="1" s="1"/>
  <c r="R31" i="1"/>
  <c r="S31" i="1" s="1"/>
  <c r="R32" i="1"/>
  <c r="S32" i="1" s="1"/>
  <c r="AE32" i="1" s="1"/>
  <c r="R33" i="1"/>
  <c r="S33" i="1" s="1"/>
  <c r="AE33" i="1" s="1"/>
  <c r="R34" i="1"/>
  <c r="S34" i="1" s="1"/>
  <c r="AE34" i="1" s="1"/>
  <c r="R35" i="1"/>
  <c r="S35" i="1" s="1"/>
  <c r="R36" i="1"/>
  <c r="S36" i="1" s="1"/>
  <c r="AE36" i="1" s="1"/>
  <c r="R37" i="1"/>
  <c r="S37" i="1" s="1"/>
  <c r="AE37" i="1" s="1"/>
  <c r="R38" i="1"/>
  <c r="R39" i="1"/>
  <c r="S39" i="1" s="1"/>
  <c r="R40" i="1"/>
  <c r="AE40" i="1" s="1"/>
  <c r="R41" i="1"/>
  <c r="S41" i="1" s="1"/>
  <c r="AE41" i="1" s="1"/>
  <c r="R42" i="1"/>
  <c r="S42" i="1" s="1"/>
  <c r="AE42" i="1" s="1"/>
  <c r="R43" i="1"/>
  <c r="S43" i="1" s="1"/>
  <c r="R44" i="1"/>
  <c r="AE44" i="1" s="1"/>
  <c r="R45" i="1"/>
  <c r="R46" i="1"/>
  <c r="R47" i="1"/>
  <c r="S47" i="1" s="1"/>
  <c r="R48" i="1"/>
  <c r="S48" i="1" s="1"/>
  <c r="AE48" i="1" s="1"/>
  <c r="R49" i="1"/>
  <c r="S49" i="1" s="1"/>
  <c r="AE49" i="1" s="1"/>
  <c r="R50" i="1"/>
  <c r="R51" i="1"/>
  <c r="R52" i="1"/>
  <c r="S52" i="1" s="1"/>
  <c r="AE52" i="1" s="1"/>
  <c r="R53" i="1"/>
  <c r="S53" i="1" s="1"/>
  <c r="R54" i="1"/>
  <c r="S54" i="1" s="1"/>
  <c r="AE54" i="1" s="1"/>
  <c r="R55" i="1"/>
  <c r="S55" i="1" s="1"/>
  <c r="AE55" i="1" s="1"/>
  <c r="R56" i="1"/>
  <c r="AE56" i="1" s="1"/>
  <c r="R57" i="1"/>
  <c r="R58" i="1"/>
  <c r="S58" i="1" s="1"/>
  <c r="AE58" i="1" s="1"/>
  <c r="R59" i="1"/>
  <c r="S59" i="1" s="1"/>
  <c r="AE59" i="1" s="1"/>
  <c r="R60" i="1"/>
  <c r="S60" i="1" s="1"/>
  <c r="AE60" i="1" s="1"/>
  <c r="R61" i="1"/>
  <c r="S61" i="1" s="1"/>
  <c r="R62" i="1"/>
  <c r="S62" i="1" s="1"/>
  <c r="AE62" i="1" s="1"/>
  <c r="R63" i="1"/>
  <c r="S63" i="1" s="1"/>
  <c r="AE63" i="1" s="1"/>
  <c r="R64" i="1"/>
  <c r="AE64" i="1" s="1"/>
  <c r="R65" i="1"/>
  <c r="R66" i="1"/>
  <c r="S66" i="1" s="1"/>
  <c r="AE66" i="1" s="1"/>
  <c r="R67" i="1"/>
  <c r="R68" i="1"/>
  <c r="AE68" i="1" s="1"/>
  <c r="R69" i="1"/>
  <c r="S69" i="1" s="1"/>
  <c r="R70" i="1"/>
  <c r="AE70" i="1" s="1"/>
  <c r="R71" i="1"/>
  <c r="S71" i="1" s="1"/>
  <c r="AE71" i="1" s="1"/>
  <c r="R72" i="1"/>
  <c r="AE72" i="1" s="1"/>
  <c r="R73" i="1"/>
  <c r="R74" i="1"/>
  <c r="S74" i="1" s="1"/>
  <c r="AE74" i="1" s="1"/>
  <c r="R75" i="1"/>
  <c r="S75" i="1" s="1"/>
  <c r="AE75" i="1" s="1"/>
  <c r="R76" i="1"/>
  <c r="S76" i="1" s="1"/>
  <c r="AE76" i="1" s="1"/>
  <c r="R77" i="1"/>
  <c r="S77" i="1" s="1"/>
  <c r="R78" i="1"/>
  <c r="AE78" i="1" s="1"/>
  <c r="R79" i="1"/>
  <c r="R80" i="1"/>
  <c r="AE80" i="1" s="1"/>
  <c r="R81" i="1"/>
  <c r="S81" i="1" s="1"/>
  <c r="R82" i="1"/>
  <c r="S82" i="1" s="1"/>
  <c r="AE82" i="1" s="1"/>
  <c r="R83" i="1"/>
  <c r="R84" i="1"/>
  <c r="AE84" i="1" s="1"/>
  <c r="R85" i="1"/>
  <c r="R86" i="1"/>
  <c r="AE86" i="1" s="1"/>
  <c r="R87" i="1"/>
  <c r="R88" i="1"/>
  <c r="AE88" i="1" s="1"/>
  <c r="R89" i="1"/>
  <c r="R90" i="1"/>
  <c r="S90" i="1" s="1"/>
  <c r="AE90" i="1" s="1"/>
  <c r="R91" i="1"/>
  <c r="S91" i="1" s="1"/>
  <c r="AE91" i="1" s="1"/>
  <c r="R92" i="1"/>
  <c r="S92" i="1" s="1"/>
  <c r="AE92" i="1" s="1"/>
  <c r="R93" i="1"/>
  <c r="R94" i="1"/>
  <c r="AE94" i="1" s="1"/>
  <c r="R95" i="1"/>
  <c r="R96" i="1"/>
  <c r="S96" i="1" s="1"/>
  <c r="AE96" i="1" s="1"/>
  <c r="R97" i="1"/>
  <c r="R98" i="1"/>
  <c r="AE98" i="1" s="1"/>
  <c r="R99" i="1"/>
  <c r="S99" i="1" s="1"/>
  <c r="AE99" i="1" s="1"/>
  <c r="R100" i="1"/>
  <c r="AE100" i="1" s="1"/>
  <c r="R101" i="1"/>
  <c r="R102" i="1"/>
  <c r="AE102" i="1" s="1"/>
  <c r="R6" i="1"/>
  <c r="AE9" i="1"/>
  <c r="AE11" i="1"/>
  <c r="AE13" i="1"/>
  <c r="AE15" i="1"/>
  <c r="AE16" i="1"/>
  <c r="AE17" i="1"/>
  <c r="AE19" i="1"/>
  <c r="AE20" i="1"/>
  <c r="AE21" i="1"/>
  <c r="AE25" i="1"/>
  <c r="AE26" i="1"/>
  <c r="AE27" i="1"/>
  <c r="AE31" i="1"/>
  <c r="AE35" i="1"/>
  <c r="AE39" i="1"/>
  <c r="AE43" i="1"/>
  <c r="AE45" i="1"/>
  <c r="AE47" i="1"/>
  <c r="AE50" i="1"/>
  <c r="AE51" i="1"/>
  <c r="AE53" i="1"/>
  <c r="AE57" i="1"/>
  <c r="AE61" i="1"/>
  <c r="AE65" i="1"/>
  <c r="AE67" i="1"/>
  <c r="AE69" i="1"/>
  <c r="AE73" i="1"/>
  <c r="AE77" i="1"/>
  <c r="AE79" i="1"/>
  <c r="AE81" i="1"/>
  <c r="AE83" i="1"/>
  <c r="AE85" i="1"/>
  <c r="AE87" i="1"/>
  <c r="AE89" i="1"/>
  <c r="AE93" i="1"/>
  <c r="AE95" i="1"/>
  <c r="AE97" i="1"/>
  <c r="AE101" i="1"/>
  <c r="AE6" i="1"/>
  <c r="AE46" i="1" l="1"/>
  <c r="S46" i="1"/>
  <c r="AE38" i="1"/>
  <c r="AE5" i="1" s="1"/>
  <c r="S38" i="1"/>
  <c r="W6" i="1"/>
  <c r="V6" i="1"/>
  <c r="V101" i="1"/>
  <c r="W101" i="1"/>
  <c r="V99" i="1"/>
  <c r="W99" i="1"/>
  <c r="V97" i="1"/>
  <c r="W97" i="1"/>
  <c r="V95" i="1"/>
  <c r="W95" i="1"/>
  <c r="V93" i="1"/>
  <c r="W93" i="1"/>
  <c r="V91" i="1"/>
  <c r="W91" i="1"/>
  <c r="V89" i="1"/>
  <c r="W89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V102" i="1"/>
  <c r="W102" i="1"/>
  <c r="V100" i="1"/>
  <c r="W100" i="1"/>
  <c r="V98" i="1"/>
  <c r="W98" i="1"/>
  <c r="V96" i="1"/>
  <c r="W96" i="1"/>
  <c r="V94" i="1"/>
  <c r="W94" i="1"/>
  <c r="V92" i="1"/>
  <c r="W92" i="1"/>
  <c r="V90" i="1"/>
  <c r="W90" i="1"/>
  <c r="V88" i="1"/>
  <c r="W88" i="1"/>
  <c r="V86" i="1"/>
  <c r="W86" i="1"/>
  <c r="V84" i="1"/>
  <c r="W84" i="1"/>
  <c r="V82" i="1"/>
  <c r="W82" i="1"/>
  <c r="V80" i="1"/>
  <c r="W80" i="1"/>
  <c r="V78" i="1"/>
  <c r="W78" i="1"/>
  <c r="V76" i="1"/>
  <c r="W76" i="1"/>
  <c r="V74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S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<sst xmlns="http://schemas.openxmlformats.org/spreadsheetml/2006/main" count="356" uniqueCount="150">
  <si>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</si>
  <si>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</si>
  <si>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</si>
  <si>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</si>
  <si>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</si>
  <si>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</si>
  <si>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</si>
  <si>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</si>
  <si>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</si>
  <si>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</si>
  <si>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</si>
  <si>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</si>
  <si>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</si>
  <si>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</si>
  <si>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</si>
  <si>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</si>
  <si>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</si>
  <si>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</si>
  <si>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</si>
  <si>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</si>
  <si>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</si>
  <si>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</si>
  <si>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</si>
  <si>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</si>
  <si>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04,05,(1)</t>
  </si>
  <si>
    <t>04,05,(2)</t>
  </si>
  <si>
    <t>04,05,(3)</t>
  </si>
  <si>
    <t>02,05,</t>
  </si>
  <si>
    <t>01,05,</t>
  </si>
  <si>
    <t>25,04,</t>
  </si>
  <si>
    <t>24,04,</t>
  </si>
  <si>
    <t>18,04,</t>
  </si>
  <si>
    <t>17,04,</t>
  </si>
  <si>
    <t>11,04,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</si>
  <si>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</si>
  <si>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</si>
  <si>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</si>
  <si>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</si>
  <si>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</si>
  <si>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</si>
  <si>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</si>
  <si>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</si>
  <si>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</si>
  <si>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</si>
  <si>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</si>
  <si>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</si>
  <si>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</si>
  <si>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</si>
  <si>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</si>
  <si>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</si>
  <si>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</si>
  <si>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</si>
  <si>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</si>
  <si>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</si>
  <si>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</si>
  <si>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</si>
  <si>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</si>
  <si>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</si>
  <si>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</si>
  <si>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</si>
  <si>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</si>
  <si>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</si>
  <si>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</si>
  <si>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01,05,24 филиала обнулил заказ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</si>
  <si>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</si>
  <si>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</si>
  <si>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</si>
  <si>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</si>
  <si>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</si>
  <si>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</si>
  <si>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</si>
  <si>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</si>
  <si>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</si>
  <si>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</si>
  <si>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</si>
  <si>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</si>
  <si>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</si>
  <si>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</si>
  <si>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</si>
  <si>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</si>
  <si>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</si>
  <si>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</si>
  <si>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</si>
  <si>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</si>
  <si>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</si>
  <si>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</si>
  <si>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</si>
  <si>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01,05,24 филиала обнулил заказ / нет потребности (филиала обнуляет заказы)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</si>
  <si>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</si>
  <si>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</si>
  <si>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</si>
  <si>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</si>
  <si>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</si>
  <si>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</si>
  <si>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</si>
  <si>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</si>
  <si>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</si>
  <si>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</si>
  <si>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</si>
  <si>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</si>
  <si>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</si>
  <si>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</si>
  <si>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</si>
  <si>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</si>
  <si>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</si>
  <si>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</si>
  <si>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</si>
  <si>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</si>
  <si>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</si>
  <si>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</si>
  <si>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</si>
  <si>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</si>
  <si>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</si>
  <si>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</si>
  <si>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</si>
  <si>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</si>
  <si>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</si>
  <si>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</si>
  <si>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</si>
  <si>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</si>
  <si>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</si>
  <si>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</si>
  <si>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</si>
  <si>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</si>
  <si>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</si>
  <si>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</si>
  <si>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</si>
  <si>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</si>
  <si>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</si>
  <si>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</si>
  <si>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</si>
  <si>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</si>
  <si>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</si>
  <si>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</si>
  <si>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</si>
  <si>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</si>
  <si>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</si>
  <si>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</si>
  <si>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</si>
  <si>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то же что 480 (задвоенное СКЮ)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</si>
  <si>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</si>
  <si>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</si>
  <si>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</si>
  <si>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</si>
  <si>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</si>
  <si>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</si>
  <si>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</si>
  <si>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и 381 (задвоенное СКЮ)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</si>
  <si>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и 451 (задвоенное СКЮ)</t>
    </r>
  </si>
  <si>
    <r>
      <t xml:space="preserve">то же что 054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</si>
</sst>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7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7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85546875" style="8" customWidth="1"/>
    <col min="8" max="8" width="5.85546875" customWidth="1"/>
    <col min="9" max="9" width="13" customWidth="1"/>
    <col min="10" max="11" width="6.7109375" customWidth="1"/>
    <col min="12" max="13" width="1.140625" customWidth="1"/>
    <col min="14" max="20" width="6.7109375" customWidth="1"/>
    <col min="21" max="21" width="21.85546875" customWidth="1"/>
    <col min="22" max="23" width="4.85546875" customWidth="1"/>
    <col min="24" max="29" width="6.140625" customWidth="1"/>
    <col min="30" max="30" width="47.140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44460.830999999984</v>
      </c>
      <c r="F5" s="4">
        <f>SUM(F6:F500)</f>
        <v>42907.77199999999</v>
      </c>
      <c r="G5" s="6"/>
      <c r="H5" s="1"/>
      <c r="I5" s="1"/>
      <c r="J5" s="4">
        <f t="shared" ref="J5:T5" si="0">SUM(J6:J500)</f>
        <v>45115.710000000006</v>
      </c>
      <c r="K5" s="4">
        <f t="shared" si="0"/>
        <v>-654.87900000000116</v>
      </c>
      <c r="L5" s="4">
        <f t="shared" si="0"/>
        <v>0</v>
      </c>
      <c r="M5" s="4">
        <f t="shared" si="0"/>
        <v>0</v>
      </c>
      <c r="N5" s="4">
        <f t="shared" si="0"/>
        <v>23031.439999999999</v>
      </c>
      <c r="O5" s="4">
        <f t="shared" si="0"/>
        <v>19109.685699999995</v>
      </c>
      <c r="P5" s="4">
        <f t="shared" si="0"/>
        <v>3800</v>
      </c>
      <c r="Q5" s="4">
        <f t="shared" si="0"/>
        <v>3900</v>
      </c>
      <c r="R5" s="4">
        <f t="shared" si="0"/>
        <v>8892.1662000000033</v>
      </c>
      <c r="S5" s="4">
        <f t="shared" si="0"/>
        <v>20303.004999999994</v>
      </c>
      <c r="T5" s="4">
        <f t="shared" si="0"/>
        <v>0</v>
      </c>
      <c r="U5" s="1"/>
      <c r="V5" s="1"/>
      <c r="W5" s="1"/>
      <c r="X5" s="4">
        <f t="shared" ref="X5:AC5" si="1">SUM(X6:X500)</f>
        <v>9832.2558000000008</v>
      </c>
      <c r="Y5" s="4">
        <f t="shared" si="1"/>
        <v>9432.8343999999961</v>
      </c>
      <c r="Z5" s="4">
        <f t="shared" si="1"/>
        <v>9497.8257999999987</v>
      </c>
      <c r="AA5" s="4">
        <f t="shared" si="1"/>
        <v>9148.4883999999947</v>
      </c>
      <c r="AB5" s="4">
        <f t="shared" si="1"/>
        <v>8676.9</v>
      </c>
      <c r="AC5" s="4">
        <f t="shared" si="1"/>
        <v>8228.2675999999992</v>
      </c>
      <c r="AD5" s="1"/>
      <c r="AE5" s="4">
        <f>SUM(AE6:AE500)</f>
        <v>19549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946.16600000000005</v>
      </c>
      <c r="D6" s="1">
        <v>1121.854</v>
      </c>
      <c r="E6" s="1">
        <v>1260.6030000000001</v>
      </c>
      <c r="F6" s="1">
        <v>338.69099999999997</v>
      </c>
      <c r="G6" s="6">
        <v>1</v>
      </c>
      <c r="H6" s="1">
        <v>50</v>
      </c>
      <c r="I6" s="1" t="s">
        <v>36</v>
      </c>
      <c r="J6" s="1">
        <v>1719.4</v>
      </c>
      <c r="K6" s="1">
        <f t="shared" ref="K6:K37" si="2">E6-J6</f>
        <v>-458.79700000000003</v>
      </c>
      <c r="L6" s="1"/>
      <c r="M6" s="1"/>
      <c r="N6" s="1">
        <v>1500</v>
      </c>
      <c r="O6" s="1">
        <v>1338.5168000000001</v>
      </c>
      <c r="P6" s="1"/>
      <c r="Q6" s="1"/>
      <c r="R6" s="1">
        <f>E6/5</f>
        <v>252.12060000000002</v>
      </c>
      <c r="S6" s="5"/>
      <c r="T6" s="5"/>
      <c r="U6" s="1"/>
      <c r="V6" s="1">
        <f>(F6+N6+O6+P6+Q6+S6)/R6</f>
        <v>12.601936533547834</v>
      </c>
      <c r="W6" s="1">
        <f>(F6+N6+O6+P6+Q6)/R6</f>
        <v>12.601936533547834</v>
      </c>
      <c r="X6" s="1">
        <v>315.04160000000002</v>
      </c>
      <c r="Y6" s="1">
        <v>223.9402</v>
      </c>
      <c r="Z6" s="1">
        <v>194.4846</v>
      </c>
      <c r="AA6" s="1">
        <v>178.17179999999999</v>
      </c>
      <c r="AB6" s="1">
        <v>173.30439999999999</v>
      </c>
      <c r="AC6" s="1">
        <v>158.3304</v>
      </c>
      <c r="AD6" s="1"/>
      <c r="AE6" s="1">
        <f t="shared" ref="AE6:AE37" si="3">ROUND(S6*G6,0)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41.12</v>
      </c>
      <c r="D7" s="1">
        <v>87.018000000000001</v>
      </c>
      <c r="E7" s="1">
        <v>56.67</v>
      </c>
      <c r="F7" s="1">
        <v>56.341000000000001</v>
      </c>
      <c r="G7" s="6">
        <v>1</v>
      </c>
      <c r="H7" s="1">
        <v>30</v>
      </c>
      <c r="I7" s="1" t="s">
        <v>38</v>
      </c>
      <c r="J7" s="1">
        <v>51.25</v>
      </c>
      <c r="K7" s="1">
        <f t="shared" si="2"/>
        <v>5.4200000000000017</v>
      </c>
      <c r="L7" s="1"/>
      <c r="M7" s="1"/>
      <c r="N7" s="1">
        <v>14.873400000000011</v>
      </c>
      <c r="O7" s="1">
        <v>51.752099999999977</v>
      </c>
      <c r="P7" s="1"/>
      <c r="Q7" s="1"/>
      <c r="R7" s="1">
        <f t="shared" ref="R7:R70" si="4">E7/5</f>
        <v>11.334</v>
      </c>
      <c r="S7" s="5"/>
      <c r="T7" s="5"/>
      <c r="U7" s="1"/>
      <c r="V7" s="1">
        <f t="shared" ref="V7:V70" si="5">(F7+N7+O7+P7+Q7+S7)/R7</f>
        <v>10.849347097229575</v>
      </c>
      <c r="W7" s="1">
        <f t="shared" ref="W7:W70" si="6">(F7+N7+O7+P7+Q7)/R7</f>
        <v>10.849347097229575</v>
      </c>
      <c r="X7" s="1">
        <v>12.457000000000001</v>
      </c>
      <c r="Y7" s="1">
        <v>10.8118</v>
      </c>
      <c r="Z7" s="1">
        <v>11.190799999999999</v>
      </c>
      <c r="AA7" s="1">
        <v>10.547800000000001</v>
      </c>
      <c r="AB7" s="1">
        <v>9.8425999999999991</v>
      </c>
      <c r="AC7" s="1">
        <v>8.3048000000000002</v>
      </c>
      <c r="AD7" s="1"/>
      <c r="AE7" s="1">
        <f t="shared" si="3"/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414.94400000000002</v>
      </c>
      <c r="D8" s="1">
        <v>650.19399999999996</v>
      </c>
      <c r="E8" s="1">
        <v>371.81400000000002</v>
      </c>
      <c r="F8" s="1">
        <v>565.65099999999995</v>
      </c>
      <c r="G8" s="6">
        <v>1</v>
      </c>
      <c r="H8" s="1">
        <v>45</v>
      </c>
      <c r="I8" s="1" t="s">
        <v>36</v>
      </c>
      <c r="J8" s="1">
        <v>338.55</v>
      </c>
      <c r="K8" s="1">
        <f t="shared" si="2"/>
        <v>33.26400000000001</v>
      </c>
      <c r="L8" s="1"/>
      <c r="M8" s="1"/>
      <c r="N8" s="1">
        <v>100</v>
      </c>
      <c r="O8" s="1">
        <v>25.458300000000008</v>
      </c>
      <c r="P8" s="1"/>
      <c r="Q8" s="1"/>
      <c r="R8" s="1">
        <f t="shared" si="4"/>
        <v>74.362800000000007</v>
      </c>
      <c r="S8" s="5">
        <f t="shared" ref="S8:S10" si="7">12*R8-Q8-P8-O8-N8-F8</f>
        <v>201.24430000000018</v>
      </c>
      <c r="T8" s="5"/>
      <c r="U8" s="1"/>
      <c r="V8" s="1">
        <f t="shared" si="5"/>
        <v>12</v>
      </c>
      <c r="W8" s="1">
        <f t="shared" si="6"/>
        <v>9.2937503698085582</v>
      </c>
      <c r="X8" s="1">
        <v>74.168599999999998</v>
      </c>
      <c r="Y8" s="1">
        <v>94.628999999999991</v>
      </c>
      <c r="Z8" s="1">
        <v>99.269000000000005</v>
      </c>
      <c r="AA8" s="1">
        <v>93.884199999999993</v>
      </c>
      <c r="AB8" s="1">
        <v>82.612799999999993</v>
      </c>
      <c r="AC8" s="1">
        <v>74.423599999999993</v>
      </c>
      <c r="AD8" s="1"/>
      <c r="AE8" s="1">
        <f t="shared" si="3"/>
        <v>201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608.62099999999998</v>
      </c>
      <c r="D9" s="1">
        <v>507.94799999999998</v>
      </c>
      <c r="E9" s="1">
        <v>482.92200000000003</v>
      </c>
      <c r="F9" s="1">
        <v>538.197</v>
      </c>
      <c r="G9" s="6">
        <v>1</v>
      </c>
      <c r="H9" s="1">
        <v>45</v>
      </c>
      <c r="I9" s="1" t="s">
        <v>36</v>
      </c>
      <c r="J9" s="1">
        <v>441.8</v>
      </c>
      <c r="K9" s="1">
        <f t="shared" si="2"/>
        <v>41.122000000000014</v>
      </c>
      <c r="L9" s="1"/>
      <c r="M9" s="1"/>
      <c r="N9" s="1">
        <v>130</v>
      </c>
      <c r="O9" s="1">
        <v>113.64579999999999</v>
      </c>
      <c r="P9" s="1"/>
      <c r="Q9" s="1"/>
      <c r="R9" s="1">
        <f t="shared" si="4"/>
        <v>96.584400000000002</v>
      </c>
      <c r="S9" s="5">
        <f t="shared" si="7"/>
        <v>377.16999999999996</v>
      </c>
      <c r="T9" s="5"/>
      <c r="U9" s="1"/>
      <c r="V9" s="1">
        <f t="shared" si="5"/>
        <v>12</v>
      </c>
      <c r="W9" s="1">
        <f t="shared" si="6"/>
        <v>8.0949180198872703</v>
      </c>
      <c r="X9" s="1">
        <v>85.889600000000002</v>
      </c>
      <c r="Y9" s="1">
        <v>100.5812</v>
      </c>
      <c r="Z9" s="1">
        <v>105.5142</v>
      </c>
      <c r="AA9" s="1">
        <v>107.37479999999999</v>
      </c>
      <c r="AB9" s="1">
        <v>102.8566</v>
      </c>
      <c r="AC9" s="1">
        <v>110.6104</v>
      </c>
      <c r="AD9" s="1"/>
      <c r="AE9" s="1">
        <f t="shared" si="3"/>
        <v>377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268.27</v>
      </c>
      <c r="D10" s="1">
        <v>390.67599999999999</v>
      </c>
      <c r="E10" s="1">
        <v>233.136</v>
      </c>
      <c r="F10" s="1">
        <v>365.83199999999999</v>
      </c>
      <c r="G10" s="6">
        <v>1</v>
      </c>
      <c r="H10" s="1">
        <v>40</v>
      </c>
      <c r="I10" s="1" t="s">
        <v>36</v>
      </c>
      <c r="J10" s="1">
        <v>230</v>
      </c>
      <c r="K10" s="1">
        <f t="shared" si="2"/>
        <v>3.1359999999999957</v>
      </c>
      <c r="L10" s="1"/>
      <c r="M10" s="1"/>
      <c r="N10" s="1">
        <v>45</v>
      </c>
      <c r="O10" s="1">
        <v>38.14590000000004</v>
      </c>
      <c r="P10" s="1"/>
      <c r="Q10" s="1"/>
      <c r="R10" s="1">
        <f t="shared" si="4"/>
        <v>46.627200000000002</v>
      </c>
      <c r="S10" s="5">
        <f t="shared" si="7"/>
        <v>110.54849999999999</v>
      </c>
      <c r="T10" s="5"/>
      <c r="U10" s="1"/>
      <c r="V10" s="1">
        <f t="shared" si="5"/>
        <v>11.999999999999998</v>
      </c>
      <c r="W10" s="1">
        <f t="shared" si="6"/>
        <v>9.6290984661313566</v>
      </c>
      <c r="X10" s="1">
        <v>47.029800000000002</v>
      </c>
      <c r="Y10" s="1">
        <v>53.096799999999988</v>
      </c>
      <c r="Z10" s="1">
        <v>61.225999999999999</v>
      </c>
      <c r="AA10" s="1">
        <v>60.256799999999998</v>
      </c>
      <c r="AB10" s="1">
        <v>52.641399999999997</v>
      </c>
      <c r="AC10" s="1">
        <v>54.210999999999999</v>
      </c>
      <c r="AD10" s="1"/>
      <c r="AE10" s="1">
        <f t="shared" si="3"/>
        <v>111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42</v>
      </c>
      <c r="B11" s="10" t="s">
        <v>43</v>
      </c>
      <c r="C11" s="10">
        <v>15</v>
      </c>
      <c r="D11" s="10"/>
      <c r="E11" s="10"/>
      <c r="F11" s="10">
        <v>13</v>
      </c>
      <c r="G11" s="11">
        <v>0</v>
      </c>
      <c r="H11" s="10">
        <v>31</v>
      </c>
      <c r="I11" s="10" t="s">
        <v>44</v>
      </c>
      <c r="J11" s="10">
        <v>24</v>
      </c>
      <c r="K11" s="10">
        <f t="shared" si="2"/>
        <v>-24</v>
      </c>
      <c r="L11" s="10"/>
      <c r="M11" s="10"/>
      <c r="N11" s="10"/>
      <c r="O11" s="10"/>
      <c r="P11" s="10"/>
      <c r="Q11" s="10"/>
      <c r="R11" s="10">
        <f t="shared" si="4"/>
        <v>0</v>
      </c>
      <c r="S11" s="12"/>
      <c r="T11" s="12"/>
      <c r="U11" s="10"/>
      <c r="V11" s="10" t="e">
        <f t="shared" si="5"/>
        <v>#DIV/0!</v>
      </c>
      <c r="W11" s="10" t="e">
        <f t="shared" si="6"/>
        <v>#DIV/0!</v>
      </c>
      <c r="X11" s="10">
        <v>0</v>
      </c>
      <c r="Y11" s="10">
        <v>0</v>
      </c>
      <c r="Z11" s="10">
        <v>0</v>
      </c>
      <c r="AA11" s="10">
        <v>0</v>
      </c>
      <c r="AB11" s="10">
        <v>0.2</v>
      </c>
      <c r="AC11" s="10">
        <v>0.2</v>
      </c>
      <c r="AD11" s="14" t="s">
        <v>45</v>
      </c>
      <c r="AE11" s="10">
        <f t="shared" si="3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308</v>
      </c>
      <c r="D12" s="1">
        <v>212</v>
      </c>
      <c r="E12" s="1">
        <v>199</v>
      </c>
      <c r="F12" s="1">
        <v>242</v>
      </c>
      <c r="G12" s="6">
        <v>0.45</v>
      </c>
      <c r="H12" s="1">
        <v>45</v>
      </c>
      <c r="I12" s="1" t="s">
        <v>36</v>
      </c>
      <c r="J12" s="1">
        <v>199</v>
      </c>
      <c r="K12" s="1">
        <f t="shared" si="2"/>
        <v>0</v>
      </c>
      <c r="L12" s="1"/>
      <c r="M12" s="1"/>
      <c r="N12" s="1">
        <v>183.3000000000001</v>
      </c>
      <c r="O12" s="1">
        <v>67.5</v>
      </c>
      <c r="P12" s="1"/>
      <c r="Q12" s="1"/>
      <c r="R12" s="1">
        <f t="shared" si="4"/>
        <v>39.799999999999997</v>
      </c>
      <c r="S12" s="5"/>
      <c r="T12" s="5"/>
      <c r="U12" s="1"/>
      <c r="V12" s="1">
        <f t="shared" si="5"/>
        <v>12.381909547738696</v>
      </c>
      <c r="W12" s="1">
        <f t="shared" si="6"/>
        <v>12.381909547738696</v>
      </c>
      <c r="X12" s="1">
        <v>49.6</v>
      </c>
      <c r="Y12" s="1">
        <v>50.6</v>
      </c>
      <c r="Z12" s="1">
        <v>47.8</v>
      </c>
      <c r="AA12" s="1">
        <v>52</v>
      </c>
      <c r="AB12" s="1">
        <v>50</v>
      </c>
      <c r="AC12" s="1">
        <v>42.4</v>
      </c>
      <c r="AD12" s="1"/>
      <c r="AE12" s="1">
        <f t="shared" si="3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351</v>
      </c>
      <c r="D13" s="1">
        <v>352</v>
      </c>
      <c r="E13" s="1">
        <v>247</v>
      </c>
      <c r="F13" s="1">
        <v>383</v>
      </c>
      <c r="G13" s="6">
        <v>0.45</v>
      </c>
      <c r="H13" s="1">
        <v>45</v>
      </c>
      <c r="I13" s="1" t="s">
        <v>36</v>
      </c>
      <c r="J13" s="1">
        <v>251</v>
      </c>
      <c r="K13" s="1">
        <f t="shared" si="2"/>
        <v>-4</v>
      </c>
      <c r="L13" s="1"/>
      <c r="M13" s="1"/>
      <c r="N13" s="1">
        <v>160.8000000000001</v>
      </c>
      <c r="O13" s="1">
        <v>20.599999999999909</v>
      </c>
      <c r="P13" s="1"/>
      <c r="Q13" s="1"/>
      <c r="R13" s="1">
        <f t="shared" si="4"/>
        <v>49.4</v>
      </c>
      <c r="S13" s="5">
        <f t="shared" ref="S13" si="8">12*R13-Q13-P13-O13-N13-F13</f>
        <v>28.399999999999977</v>
      </c>
      <c r="T13" s="5"/>
      <c r="U13" s="1"/>
      <c r="V13" s="1">
        <f t="shared" si="5"/>
        <v>12</v>
      </c>
      <c r="W13" s="1">
        <f t="shared" si="6"/>
        <v>11.425101214574898</v>
      </c>
      <c r="X13" s="1">
        <v>56.8</v>
      </c>
      <c r="Y13" s="1">
        <v>62.6</v>
      </c>
      <c r="Z13" s="1">
        <v>62.8</v>
      </c>
      <c r="AA13" s="1">
        <v>60.8</v>
      </c>
      <c r="AB13" s="1">
        <v>60.4</v>
      </c>
      <c r="AC13" s="1">
        <v>62.6</v>
      </c>
      <c r="AD13" s="1"/>
      <c r="AE13" s="1">
        <f t="shared" si="3"/>
        <v>13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43</v>
      </c>
      <c r="C14" s="1">
        <v>206</v>
      </c>
      <c r="D14" s="1">
        <v>2</v>
      </c>
      <c r="E14" s="1">
        <v>17</v>
      </c>
      <c r="F14" s="1"/>
      <c r="G14" s="6">
        <v>0.17</v>
      </c>
      <c r="H14" s="1">
        <v>180</v>
      </c>
      <c r="I14" s="1" t="s">
        <v>36</v>
      </c>
      <c r="J14" s="1">
        <v>58</v>
      </c>
      <c r="K14" s="1">
        <f t="shared" si="2"/>
        <v>-41</v>
      </c>
      <c r="L14" s="1"/>
      <c r="M14" s="1"/>
      <c r="N14" s="1">
        <v>280</v>
      </c>
      <c r="O14" s="1">
        <v>150.5</v>
      </c>
      <c r="P14" s="1"/>
      <c r="Q14" s="1"/>
      <c r="R14" s="1">
        <f t="shared" si="4"/>
        <v>3.4</v>
      </c>
      <c r="S14" s="5"/>
      <c r="T14" s="5"/>
      <c r="U14" s="1"/>
      <c r="V14" s="1">
        <f t="shared" si="5"/>
        <v>126.61764705882354</v>
      </c>
      <c r="W14" s="1">
        <f t="shared" si="6"/>
        <v>126.61764705882354</v>
      </c>
      <c r="X14" s="1">
        <v>41</v>
      </c>
      <c r="Y14" s="1">
        <v>41.4</v>
      </c>
      <c r="Z14" s="1">
        <v>10.8</v>
      </c>
      <c r="AA14" s="1">
        <v>13.2</v>
      </c>
      <c r="AB14" s="1">
        <v>20.399999999999999</v>
      </c>
      <c r="AC14" s="1">
        <v>22.6</v>
      </c>
      <c r="AD14" s="1"/>
      <c r="AE14" s="1">
        <f t="shared" si="3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43</v>
      </c>
      <c r="C15" s="1">
        <v>113</v>
      </c>
      <c r="D15" s="1"/>
      <c r="E15" s="1"/>
      <c r="F15" s="1">
        <v>111</v>
      </c>
      <c r="G15" s="6">
        <v>0.45</v>
      </c>
      <c r="H15" s="1">
        <v>50</v>
      </c>
      <c r="I15" s="1" t="s">
        <v>36</v>
      </c>
      <c r="J15" s="1">
        <v>1</v>
      </c>
      <c r="K15" s="1">
        <f t="shared" si="2"/>
        <v>-1</v>
      </c>
      <c r="L15" s="1"/>
      <c r="M15" s="1"/>
      <c r="N15" s="1">
        <v>0</v>
      </c>
      <c r="O15" s="1">
        <v>0</v>
      </c>
      <c r="P15" s="1"/>
      <c r="Q15" s="1"/>
      <c r="R15" s="1">
        <f t="shared" si="4"/>
        <v>0</v>
      </c>
      <c r="S15" s="5"/>
      <c r="T15" s="5"/>
      <c r="U15" s="1"/>
      <c r="V15" s="1" t="e">
        <f t="shared" si="5"/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0.2</v>
      </c>
      <c r="AD15" s="20" t="s">
        <v>149</v>
      </c>
      <c r="AE15" s="1">
        <f t="shared" si="3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50</v>
      </c>
      <c r="B16" s="10" t="s">
        <v>43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44</v>
      </c>
      <c r="J16" s="10"/>
      <c r="K16" s="10">
        <f t="shared" si="2"/>
        <v>0</v>
      </c>
      <c r="L16" s="10"/>
      <c r="M16" s="10"/>
      <c r="N16" s="10"/>
      <c r="O16" s="10"/>
      <c r="P16" s="10"/>
      <c r="Q16" s="10"/>
      <c r="R16" s="10">
        <f t="shared" si="4"/>
        <v>0</v>
      </c>
      <c r="S16" s="12"/>
      <c r="T16" s="12"/>
      <c r="U16" s="10"/>
      <c r="V16" s="10" t="e">
        <f t="shared" si="5"/>
        <v>#DIV/0!</v>
      </c>
      <c r="W16" s="10" t="e">
        <f t="shared" si="6"/>
        <v>#DIV/0!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3.2</v>
      </c>
      <c r="AD16" s="10"/>
      <c r="AE16" s="10">
        <f t="shared" si="3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43</v>
      </c>
      <c r="C17" s="1">
        <v>184</v>
      </c>
      <c r="D17" s="1">
        <v>132</v>
      </c>
      <c r="E17" s="1">
        <v>124</v>
      </c>
      <c r="F17" s="1">
        <v>79</v>
      </c>
      <c r="G17" s="6">
        <v>0.3</v>
      </c>
      <c r="H17" s="1">
        <v>40</v>
      </c>
      <c r="I17" s="1" t="s">
        <v>36</v>
      </c>
      <c r="J17" s="1">
        <v>128</v>
      </c>
      <c r="K17" s="1">
        <f t="shared" si="2"/>
        <v>-4</v>
      </c>
      <c r="L17" s="1"/>
      <c r="M17" s="1"/>
      <c r="N17" s="1">
        <v>190</v>
      </c>
      <c r="O17" s="1">
        <v>36.300000000000011</v>
      </c>
      <c r="P17" s="1"/>
      <c r="Q17" s="1"/>
      <c r="R17" s="1">
        <f t="shared" si="4"/>
        <v>24.8</v>
      </c>
      <c r="S17" s="5"/>
      <c r="T17" s="5"/>
      <c r="U17" s="1"/>
      <c r="V17" s="1">
        <f t="shared" si="5"/>
        <v>12.310483870967742</v>
      </c>
      <c r="W17" s="1">
        <f t="shared" si="6"/>
        <v>12.310483870967742</v>
      </c>
      <c r="X17" s="1">
        <v>34.6</v>
      </c>
      <c r="Y17" s="1">
        <v>32</v>
      </c>
      <c r="Z17" s="1">
        <v>28</v>
      </c>
      <c r="AA17" s="1">
        <v>30.6</v>
      </c>
      <c r="AB17" s="1">
        <v>29.8</v>
      </c>
      <c r="AC17" s="1">
        <v>27.4</v>
      </c>
      <c r="AD17" s="1"/>
      <c r="AE17" s="1">
        <f t="shared" si="3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43</v>
      </c>
      <c r="C18" s="1">
        <v>160</v>
      </c>
      <c r="D18" s="1">
        <v>96</v>
      </c>
      <c r="E18" s="1">
        <v>75</v>
      </c>
      <c r="F18" s="1">
        <v>84</v>
      </c>
      <c r="G18" s="6">
        <v>0.4</v>
      </c>
      <c r="H18" s="1">
        <v>50</v>
      </c>
      <c r="I18" s="1" t="s">
        <v>36</v>
      </c>
      <c r="J18" s="1">
        <v>75</v>
      </c>
      <c r="K18" s="1">
        <f t="shared" si="2"/>
        <v>0</v>
      </c>
      <c r="L18" s="1"/>
      <c r="M18" s="1"/>
      <c r="N18" s="1">
        <v>152.6</v>
      </c>
      <c r="O18" s="1">
        <v>26.400000000000009</v>
      </c>
      <c r="P18" s="1"/>
      <c r="Q18" s="1"/>
      <c r="R18" s="1">
        <f t="shared" si="4"/>
        <v>15</v>
      </c>
      <c r="S18" s="5"/>
      <c r="T18" s="5"/>
      <c r="U18" s="1"/>
      <c r="V18" s="1">
        <f t="shared" si="5"/>
        <v>17.533333333333335</v>
      </c>
      <c r="W18" s="1">
        <f t="shared" si="6"/>
        <v>17.533333333333335</v>
      </c>
      <c r="X18" s="1">
        <v>28</v>
      </c>
      <c r="Y18" s="1">
        <v>25.8</v>
      </c>
      <c r="Z18" s="1">
        <v>23.6</v>
      </c>
      <c r="AA18" s="1">
        <v>26</v>
      </c>
      <c r="AB18" s="1">
        <v>20.2</v>
      </c>
      <c r="AC18" s="1">
        <v>11.6</v>
      </c>
      <c r="AD18" s="1"/>
      <c r="AE18" s="1">
        <f t="shared" si="3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43</v>
      </c>
      <c r="C19" s="1">
        <v>163</v>
      </c>
      <c r="D19" s="1">
        <v>513</v>
      </c>
      <c r="E19" s="1">
        <v>69</v>
      </c>
      <c r="F19" s="1">
        <v>444</v>
      </c>
      <c r="G19" s="6">
        <v>0.17</v>
      </c>
      <c r="H19" s="1">
        <v>120</v>
      </c>
      <c r="I19" s="1" t="s">
        <v>36</v>
      </c>
      <c r="J19" s="1">
        <v>197</v>
      </c>
      <c r="K19" s="1">
        <f t="shared" si="2"/>
        <v>-128</v>
      </c>
      <c r="L19" s="1"/>
      <c r="M19" s="1"/>
      <c r="N19" s="1">
        <v>300</v>
      </c>
      <c r="O19" s="1">
        <v>0</v>
      </c>
      <c r="P19" s="1"/>
      <c r="Q19" s="1"/>
      <c r="R19" s="1">
        <f t="shared" si="4"/>
        <v>13.8</v>
      </c>
      <c r="S19" s="5"/>
      <c r="T19" s="5"/>
      <c r="U19" s="1"/>
      <c r="V19" s="1">
        <f t="shared" si="5"/>
        <v>53.913043478260867</v>
      </c>
      <c r="W19" s="1">
        <f t="shared" si="6"/>
        <v>53.913043478260867</v>
      </c>
      <c r="X19" s="1">
        <v>36.4</v>
      </c>
      <c r="Y19" s="1">
        <v>60.2</v>
      </c>
      <c r="Z19" s="1">
        <v>36.200000000000003</v>
      </c>
      <c r="AA19" s="1">
        <v>25.2</v>
      </c>
      <c r="AB19" s="1">
        <v>30.8</v>
      </c>
      <c r="AC19" s="1">
        <v>31.6</v>
      </c>
      <c r="AD19" s="1"/>
      <c r="AE19" s="1">
        <f t="shared" si="3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54</v>
      </c>
      <c r="B20" s="10" t="s">
        <v>43</v>
      </c>
      <c r="C20" s="10">
        <v>12</v>
      </c>
      <c r="D20" s="10"/>
      <c r="E20" s="10"/>
      <c r="F20" s="10"/>
      <c r="G20" s="11">
        <v>0</v>
      </c>
      <c r="H20" s="10">
        <v>45</v>
      </c>
      <c r="I20" s="10" t="s">
        <v>44</v>
      </c>
      <c r="J20" s="10"/>
      <c r="K20" s="10">
        <f t="shared" si="2"/>
        <v>0</v>
      </c>
      <c r="L20" s="10"/>
      <c r="M20" s="10"/>
      <c r="N20" s="10"/>
      <c r="O20" s="10"/>
      <c r="P20" s="10"/>
      <c r="Q20" s="10"/>
      <c r="R20" s="10">
        <f t="shared" si="4"/>
        <v>0</v>
      </c>
      <c r="S20" s="12"/>
      <c r="T20" s="12"/>
      <c r="U20" s="10"/>
      <c r="V20" s="10" t="e">
        <f t="shared" si="5"/>
        <v>#DIV/0!</v>
      </c>
      <c r="W20" s="10" t="e">
        <f t="shared" si="6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/>
      <c r="AE20" s="10">
        <f t="shared" si="3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55</v>
      </c>
      <c r="B21" s="10" t="s">
        <v>43</v>
      </c>
      <c r="C21" s="10">
        <v>47</v>
      </c>
      <c r="D21" s="10">
        <v>2</v>
      </c>
      <c r="E21" s="10">
        <v>3</v>
      </c>
      <c r="F21" s="10">
        <v>46</v>
      </c>
      <c r="G21" s="11">
        <v>0</v>
      </c>
      <c r="H21" s="10">
        <v>45</v>
      </c>
      <c r="I21" s="10" t="s">
        <v>44</v>
      </c>
      <c r="J21" s="10">
        <v>3</v>
      </c>
      <c r="K21" s="10">
        <f t="shared" si="2"/>
        <v>0</v>
      </c>
      <c r="L21" s="10"/>
      <c r="M21" s="10"/>
      <c r="N21" s="10"/>
      <c r="O21" s="10"/>
      <c r="P21" s="10"/>
      <c r="Q21" s="10"/>
      <c r="R21" s="10">
        <f t="shared" si="4"/>
        <v>0.6</v>
      </c>
      <c r="S21" s="12"/>
      <c r="T21" s="12"/>
      <c r="U21" s="10"/>
      <c r="V21" s="10">
        <f t="shared" si="5"/>
        <v>76.666666666666671</v>
      </c>
      <c r="W21" s="10">
        <f t="shared" si="6"/>
        <v>76.666666666666671</v>
      </c>
      <c r="X21" s="10">
        <v>0.2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4" t="s">
        <v>45</v>
      </c>
      <c r="AE21" s="10">
        <f t="shared" si="3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43</v>
      </c>
      <c r="C22" s="1">
        <v>71</v>
      </c>
      <c r="D22" s="1">
        <v>151</v>
      </c>
      <c r="E22" s="1">
        <v>34</v>
      </c>
      <c r="F22" s="1">
        <v>137</v>
      </c>
      <c r="G22" s="6">
        <v>0.35</v>
      </c>
      <c r="H22" s="1">
        <v>45</v>
      </c>
      <c r="I22" s="1" t="s">
        <v>36</v>
      </c>
      <c r="J22" s="1">
        <v>135</v>
      </c>
      <c r="K22" s="1">
        <f t="shared" si="2"/>
        <v>-101</v>
      </c>
      <c r="L22" s="1"/>
      <c r="M22" s="1"/>
      <c r="N22" s="1">
        <v>169.8</v>
      </c>
      <c r="O22" s="1">
        <v>0</v>
      </c>
      <c r="P22" s="1"/>
      <c r="Q22" s="1"/>
      <c r="R22" s="1">
        <f t="shared" si="4"/>
        <v>6.8</v>
      </c>
      <c r="S22" s="5"/>
      <c r="T22" s="5"/>
      <c r="U22" s="1"/>
      <c r="V22" s="1">
        <f t="shared" si="5"/>
        <v>45.117647058823529</v>
      </c>
      <c r="W22" s="1">
        <f t="shared" si="6"/>
        <v>45.117647058823529</v>
      </c>
      <c r="X22" s="1">
        <v>14.2</v>
      </c>
      <c r="Y22" s="1">
        <v>28</v>
      </c>
      <c r="Z22" s="1">
        <v>20.399999999999999</v>
      </c>
      <c r="AA22" s="1">
        <v>14.6</v>
      </c>
      <c r="AB22" s="1">
        <v>14.8</v>
      </c>
      <c r="AC22" s="1">
        <v>19.600000000000001</v>
      </c>
      <c r="AD22" s="1"/>
      <c r="AE22" s="1">
        <f t="shared" si="3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43</v>
      </c>
      <c r="C23" s="1">
        <v>93</v>
      </c>
      <c r="D23" s="1">
        <v>169</v>
      </c>
      <c r="E23" s="1">
        <v>154</v>
      </c>
      <c r="F23" s="1">
        <v>50</v>
      </c>
      <c r="G23" s="6">
        <v>0.35</v>
      </c>
      <c r="H23" s="1">
        <v>45</v>
      </c>
      <c r="I23" s="1" t="s">
        <v>36</v>
      </c>
      <c r="J23" s="1">
        <v>176</v>
      </c>
      <c r="K23" s="1">
        <f t="shared" si="2"/>
        <v>-22</v>
      </c>
      <c r="L23" s="1"/>
      <c r="M23" s="1"/>
      <c r="N23" s="1">
        <v>200</v>
      </c>
      <c r="O23" s="1">
        <v>72.100000000000023</v>
      </c>
      <c r="P23" s="1"/>
      <c r="Q23" s="1"/>
      <c r="R23" s="1">
        <f t="shared" si="4"/>
        <v>30.8</v>
      </c>
      <c r="S23" s="5">
        <f t="shared" ref="S23:S25" si="9">12*R23-Q23-P23-O23-N23-F23</f>
        <v>47.5</v>
      </c>
      <c r="T23" s="5"/>
      <c r="U23" s="1"/>
      <c r="V23" s="1">
        <f t="shared" si="5"/>
        <v>12</v>
      </c>
      <c r="W23" s="1">
        <f t="shared" si="6"/>
        <v>10.457792207792208</v>
      </c>
      <c r="X23" s="1">
        <v>34.200000000000003</v>
      </c>
      <c r="Y23" s="1">
        <v>32.6</v>
      </c>
      <c r="Z23" s="1">
        <v>24</v>
      </c>
      <c r="AA23" s="1">
        <v>20.399999999999999</v>
      </c>
      <c r="AB23" s="1">
        <v>20</v>
      </c>
      <c r="AC23" s="1">
        <v>15.4</v>
      </c>
      <c r="AD23" s="1"/>
      <c r="AE23" s="1">
        <f t="shared" si="3"/>
        <v>17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35</v>
      </c>
      <c r="C24" s="1">
        <v>1225.9929999999999</v>
      </c>
      <c r="D24" s="1">
        <v>789.32399999999996</v>
      </c>
      <c r="E24" s="1">
        <v>1036.258</v>
      </c>
      <c r="F24" s="1">
        <v>779.04700000000003</v>
      </c>
      <c r="G24" s="6">
        <v>1</v>
      </c>
      <c r="H24" s="1">
        <v>55</v>
      </c>
      <c r="I24" s="1" t="s">
        <v>36</v>
      </c>
      <c r="J24" s="1">
        <v>989.58</v>
      </c>
      <c r="K24" s="1">
        <f t="shared" si="2"/>
        <v>46.677999999999997</v>
      </c>
      <c r="L24" s="1"/>
      <c r="M24" s="1"/>
      <c r="N24" s="1">
        <v>400</v>
      </c>
      <c r="O24" s="1">
        <v>944.6545000000001</v>
      </c>
      <c r="P24" s="1"/>
      <c r="Q24" s="1"/>
      <c r="R24" s="1">
        <f t="shared" si="4"/>
        <v>207.2516</v>
      </c>
      <c r="S24" s="5">
        <f t="shared" si="9"/>
        <v>363.3176999999996</v>
      </c>
      <c r="T24" s="5"/>
      <c r="U24" s="1"/>
      <c r="V24" s="1">
        <f t="shared" si="5"/>
        <v>11.999999999999998</v>
      </c>
      <c r="W24" s="1">
        <f t="shared" si="6"/>
        <v>10.246972761609561</v>
      </c>
      <c r="X24" s="1">
        <v>215.19900000000001</v>
      </c>
      <c r="Y24" s="1">
        <v>190.6996</v>
      </c>
      <c r="Z24" s="1">
        <v>190.3682</v>
      </c>
      <c r="AA24" s="1">
        <v>208.04599999999999</v>
      </c>
      <c r="AB24" s="1">
        <v>196.93</v>
      </c>
      <c r="AC24" s="1">
        <v>171.875</v>
      </c>
      <c r="AD24" s="1"/>
      <c r="AE24" s="1">
        <f t="shared" si="3"/>
        <v>363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35</v>
      </c>
      <c r="C25" s="1">
        <v>3745.9380000000001</v>
      </c>
      <c r="D25" s="1">
        <v>1858.425</v>
      </c>
      <c r="E25" s="1">
        <v>3232.2849999999999</v>
      </c>
      <c r="F25" s="1">
        <v>1846.87</v>
      </c>
      <c r="G25" s="6">
        <v>1</v>
      </c>
      <c r="H25" s="1">
        <v>50</v>
      </c>
      <c r="I25" s="1" t="s">
        <v>36</v>
      </c>
      <c r="J25" s="1">
        <v>3237.5</v>
      </c>
      <c r="K25" s="1">
        <f t="shared" si="2"/>
        <v>-5.2150000000001455</v>
      </c>
      <c r="L25" s="1"/>
      <c r="M25" s="1"/>
      <c r="N25" s="1">
        <v>1150</v>
      </c>
      <c r="O25" s="1">
        <v>1500</v>
      </c>
      <c r="P25" s="1">
        <v>1000</v>
      </c>
      <c r="Q25" s="1">
        <v>1000</v>
      </c>
      <c r="R25" s="1">
        <f t="shared" si="4"/>
        <v>646.45699999999999</v>
      </c>
      <c r="S25" s="5">
        <f t="shared" si="9"/>
        <v>1260.6140000000005</v>
      </c>
      <c r="T25" s="5"/>
      <c r="U25" s="1"/>
      <c r="V25" s="1">
        <f t="shared" si="5"/>
        <v>12</v>
      </c>
      <c r="W25" s="1">
        <f t="shared" si="6"/>
        <v>10.049964653488168</v>
      </c>
      <c r="X25" s="1">
        <v>658.04359999999997</v>
      </c>
      <c r="Y25" s="1">
        <v>533.99840000000006</v>
      </c>
      <c r="Z25" s="1">
        <v>539.62239999999997</v>
      </c>
      <c r="AA25" s="1">
        <v>594.78980000000001</v>
      </c>
      <c r="AB25" s="1">
        <v>584.154</v>
      </c>
      <c r="AC25" s="1">
        <v>511.87040000000002</v>
      </c>
      <c r="AD25" s="1"/>
      <c r="AE25" s="1">
        <f t="shared" si="3"/>
        <v>1261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60</v>
      </c>
      <c r="B26" s="10" t="s">
        <v>35</v>
      </c>
      <c r="C26" s="10">
        <v>22.867999999999999</v>
      </c>
      <c r="D26" s="10"/>
      <c r="E26" s="10">
        <v>-0.88</v>
      </c>
      <c r="F26" s="10"/>
      <c r="G26" s="11">
        <v>0</v>
      </c>
      <c r="H26" s="10">
        <v>55</v>
      </c>
      <c r="I26" s="10" t="s">
        <v>44</v>
      </c>
      <c r="J26" s="10">
        <v>21.4</v>
      </c>
      <c r="K26" s="10">
        <f t="shared" si="2"/>
        <v>-22.279999999999998</v>
      </c>
      <c r="L26" s="10"/>
      <c r="M26" s="10"/>
      <c r="N26" s="10"/>
      <c r="O26" s="10"/>
      <c r="P26" s="10"/>
      <c r="Q26" s="10"/>
      <c r="R26" s="10">
        <f t="shared" si="4"/>
        <v>-0.17599999999999999</v>
      </c>
      <c r="S26" s="12"/>
      <c r="T26" s="12"/>
      <c r="U26" s="10"/>
      <c r="V26" s="10">
        <f t="shared" si="5"/>
        <v>0</v>
      </c>
      <c r="W26" s="10">
        <f t="shared" si="6"/>
        <v>0</v>
      </c>
      <c r="X26" s="10">
        <v>1.0498000000000001</v>
      </c>
      <c r="Y26" s="10">
        <v>2.0528</v>
      </c>
      <c r="Z26" s="10">
        <v>1.5267999999999999</v>
      </c>
      <c r="AA26" s="10">
        <v>8.1295999999999999</v>
      </c>
      <c r="AB26" s="10">
        <v>10.783799999999999</v>
      </c>
      <c r="AC26" s="10">
        <v>12.193199999999999</v>
      </c>
      <c r="AD26" s="10"/>
      <c r="AE26" s="10">
        <f t="shared" si="3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1994.5139999999999</v>
      </c>
      <c r="D27" s="1">
        <v>1684.825</v>
      </c>
      <c r="E27" s="1">
        <v>1987.126</v>
      </c>
      <c r="F27" s="1">
        <v>1374.5640000000001</v>
      </c>
      <c r="G27" s="6">
        <v>1</v>
      </c>
      <c r="H27" s="1">
        <v>55</v>
      </c>
      <c r="I27" s="1" t="s">
        <v>36</v>
      </c>
      <c r="J27" s="1">
        <v>1991.8</v>
      </c>
      <c r="K27" s="1">
        <f t="shared" si="2"/>
        <v>-4.6739999999999782</v>
      </c>
      <c r="L27" s="1"/>
      <c r="M27" s="1"/>
      <c r="N27" s="1">
        <v>850</v>
      </c>
      <c r="O27" s="1">
        <v>792.38140000000067</v>
      </c>
      <c r="P27" s="1">
        <v>500</v>
      </c>
      <c r="Q27" s="1">
        <v>500</v>
      </c>
      <c r="R27" s="1">
        <f t="shared" si="4"/>
        <v>397.42520000000002</v>
      </c>
      <c r="S27" s="5">
        <f t="shared" ref="S27:S49" si="10">12*R27-Q27-P27-O27-N27-F27</f>
        <v>752.15699999999902</v>
      </c>
      <c r="T27" s="5"/>
      <c r="U27" s="1"/>
      <c r="V27" s="1">
        <f t="shared" si="5"/>
        <v>11.999999999999998</v>
      </c>
      <c r="W27" s="1">
        <f t="shared" si="6"/>
        <v>10.107424994690827</v>
      </c>
      <c r="X27" s="1">
        <v>407.17680000000001</v>
      </c>
      <c r="Y27" s="1">
        <v>362.06779999999998</v>
      </c>
      <c r="Z27" s="1">
        <v>352.5566</v>
      </c>
      <c r="AA27" s="1">
        <v>346.62639999999999</v>
      </c>
      <c r="AB27" s="1">
        <v>340.81420000000003</v>
      </c>
      <c r="AC27" s="1">
        <v>300.68599999999998</v>
      </c>
      <c r="AD27" s="1"/>
      <c r="AE27" s="1">
        <f t="shared" si="3"/>
        <v>752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35</v>
      </c>
      <c r="C28" s="1">
        <v>572.03599999999994</v>
      </c>
      <c r="D28" s="1">
        <v>16.204000000000001</v>
      </c>
      <c r="E28" s="1">
        <v>228.983</v>
      </c>
      <c r="F28" s="1">
        <v>252.03899999999999</v>
      </c>
      <c r="G28" s="6">
        <v>1</v>
      </c>
      <c r="H28" s="1">
        <v>60</v>
      </c>
      <c r="I28" s="1" t="s">
        <v>36</v>
      </c>
      <c r="J28" s="1">
        <v>218.8</v>
      </c>
      <c r="K28" s="1">
        <f t="shared" si="2"/>
        <v>10.182999999999993</v>
      </c>
      <c r="L28" s="1"/>
      <c r="M28" s="1"/>
      <c r="N28" s="1">
        <v>0</v>
      </c>
      <c r="O28" s="1">
        <v>0</v>
      </c>
      <c r="P28" s="1"/>
      <c r="Q28" s="1"/>
      <c r="R28" s="1">
        <f t="shared" si="4"/>
        <v>45.796599999999998</v>
      </c>
      <c r="S28" s="5">
        <f t="shared" si="10"/>
        <v>297.52019999999993</v>
      </c>
      <c r="T28" s="5"/>
      <c r="U28" s="1"/>
      <c r="V28" s="1">
        <f t="shared" si="5"/>
        <v>11.999999999999998</v>
      </c>
      <c r="W28" s="1">
        <f t="shared" si="6"/>
        <v>5.5034434870710927</v>
      </c>
      <c r="X28" s="1">
        <v>58.317600000000013</v>
      </c>
      <c r="Y28" s="1">
        <v>52.571800000000003</v>
      </c>
      <c r="Z28" s="1">
        <v>48.1798</v>
      </c>
      <c r="AA28" s="1">
        <v>43.308999999999997</v>
      </c>
      <c r="AB28" s="1">
        <v>48.815800000000003</v>
      </c>
      <c r="AC28" s="1">
        <v>50.968400000000003</v>
      </c>
      <c r="AD28" s="1" t="s">
        <v>63</v>
      </c>
      <c r="AE28" s="1">
        <f t="shared" si="3"/>
        <v>298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35</v>
      </c>
      <c r="C29" s="1">
        <v>3990.5169999999998</v>
      </c>
      <c r="D29" s="1">
        <v>3034.66</v>
      </c>
      <c r="E29" s="1">
        <v>4726.78</v>
      </c>
      <c r="F29" s="1">
        <v>1396.8789999999999</v>
      </c>
      <c r="G29" s="6">
        <v>1</v>
      </c>
      <c r="H29" s="1">
        <v>60</v>
      </c>
      <c r="I29" s="1" t="s">
        <v>36</v>
      </c>
      <c r="J29" s="1">
        <v>4582.3500000000004</v>
      </c>
      <c r="K29" s="1">
        <f t="shared" si="2"/>
        <v>144.42999999999938</v>
      </c>
      <c r="L29" s="1"/>
      <c r="M29" s="1"/>
      <c r="N29" s="1">
        <v>1600</v>
      </c>
      <c r="O29" s="1">
        <v>2000</v>
      </c>
      <c r="P29" s="1">
        <v>500</v>
      </c>
      <c r="Q29" s="1">
        <v>500</v>
      </c>
      <c r="R29" s="1">
        <f t="shared" si="4"/>
        <v>945.35599999999999</v>
      </c>
      <c r="S29" s="5">
        <f t="shared" si="10"/>
        <v>5347.3930000000009</v>
      </c>
      <c r="T29" s="5"/>
      <c r="U29" s="1"/>
      <c r="V29" s="1">
        <f t="shared" si="5"/>
        <v>12.000000000000002</v>
      </c>
      <c r="W29" s="1">
        <f t="shared" si="6"/>
        <v>6.3435139778030711</v>
      </c>
      <c r="X29" s="1">
        <v>891.83619999999996</v>
      </c>
      <c r="Y29" s="1">
        <v>685.91099999999994</v>
      </c>
      <c r="Z29" s="1">
        <v>685.08040000000005</v>
      </c>
      <c r="AA29" s="1">
        <v>670.56659999999999</v>
      </c>
      <c r="AB29" s="1">
        <v>673.42960000000005</v>
      </c>
      <c r="AC29" s="1">
        <v>769.53700000000003</v>
      </c>
      <c r="AD29" s="1"/>
      <c r="AE29" s="1">
        <f t="shared" si="3"/>
        <v>5347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35</v>
      </c>
      <c r="C30" s="1">
        <v>407.55</v>
      </c>
      <c r="D30" s="1">
        <v>182.79900000000001</v>
      </c>
      <c r="E30" s="1">
        <v>282.71899999999999</v>
      </c>
      <c r="F30" s="1">
        <v>229.63300000000001</v>
      </c>
      <c r="G30" s="6">
        <v>1</v>
      </c>
      <c r="H30" s="1">
        <v>50</v>
      </c>
      <c r="I30" s="1" t="s">
        <v>36</v>
      </c>
      <c r="J30" s="1">
        <v>266</v>
      </c>
      <c r="K30" s="1">
        <f t="shared" si="2"/>
        <v>16.718999999999994</v>
      </c>
      <c r="L30" s="1"/>
      <c r="M30" s="1"/>
      <c r="N30" s="1">
        <v>73.654600000000016</v>
      </c>
      <c r="O30" s="1">
        <v>306.47779999999989</v>
      </c>
      <c r="P30" s="1"/>
      <c r="Q30" s="1"/>
      <c r="R30" s="1">
        <f t="shared" si="4"/>
        <v>56.543799999999997</v>
      </c>
      <c r="S30" s="5">
        <f t="shared" si="10"/>
        <v>68.760200000000026</v>
      </c>
      <c r="T30" s="5"/>
      <c r="U30" s="1"/>
      <c r="V30" s="1">
        <f t="shared" si="5"/>
        <v>12</v>
      </c>
      <c r="W30" s="1">
        <f t="shared" si="6"/>
        <v>10.783948019057791</v>
      </c>
      <c r="X30" s="1">
        <v>62.442799999999998</v>
      </c>
      <c r="Y30" s="1">
        <v>47.911799999999999</v>
      </c>
      <c r="Z30" s="1">
        <v>48.9268</v>
      </c>
      <c r="AA30" s="1">
        <v>63.077399999999997</v>
      </c>
      <c r="AB30" s="1">
        <v>59.039200000000001</v>
      </c>
      <c r="AC30" s="1">
        <v>54.6496</v>
      </c>
      <c r="AD30" s="1"/>
      <c r="AE30" s="1">
        <f t="shared" si="3"/>
        <v>69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35</v>
      </c>
      <c r="C31" s="1">
        <v>1750.89</v>
      </c>
      <c r="D31" s="1">
        <v>918.29</v>
      </c>
      <c r="E31" s="1">
        <v>1654.768</v>
      </c>
      <c r="F31" s="1">
        <v>793.61199999999997</v>
      </c>
      <c r="G31" s="6">
        <v>1</v>
      </c>
      <c r="H31" s="1">
        <v>55</v>
      </c>
      <c r="I31" s="1" t="s">
        <v>36</v>
      </c>
      <c r="J31" s="1">
        <v>1631.45</v>
      </c>
      <c r="K31" s="1">
        <f t="shared" si="2"/>
        <v>23.317999999999984</v>
      </c>
      <c r="L31" s="1"/>
      <c r="M31" s="1"/>
      <c r="N31" s="1">
        <v>450</v>
      </c>
      <c r="O31" s="1">
        <v>1001.582</v>
      </c>
      <c r="P31" s="1">
        <v>500</v>
      </c>
      <c r="Q31" s="1">
        <v>500</v>
      </c>
      <c r="R31" s="1">
        <f t="shared" si="4"/>
        <v>330.95359999999999</v>
      </c>
      <c r="S31" s="5">
        <f t="shared" si="10"/>
        <v>726.24919999999986</v>
      </c>
      <c r="T31" s="5"/>
      <c r="U31" s="1"/>
      <c r="V31" s="1">
        <f t="shared" si="5"/>
        <v>12</v>
      </c>
      <c r="W31" s="1">
        <f t="shared" si="6"/>
        <v>9.8055860398557382</v>
      </c>
      <c r="X31" s="1">
        <v>341.26780000000002</v>
      </c>
      <c r="Y31" s="1">
        <v>248.86160000000001</v>
      </c>
      <c r="Z31" s="1">
        <v>254.05719999999999</v>
      </c>
      <c r="AA31" s="1">
        <v>286.41660000000002</v>
      </c>
      <c r="AB31" s="1">
        <v>273.83120000000002</v>
      </c>
      <c r="AC31" s="1">
        <v>219.131</v>
      </c>
      <c r="AD31" s="1"/>
      <c r="AE31" s="1">
        <f t="shared" si="3"/>
        <v>726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35</v>
      </c>
      <c r="C32" s="1">
        <v>3334.8580000000002</v>
      </c>
      <c r="D32" s="1">
        <v>2081.91</v>
      </c>
      <c r="E32" s="1">
        <v>2783.2739999999999</v>
      </c>
      <c r="F32" s="1">
        <v>2059.2460000000001</v>
      </c>
      <c r="G32" s="6">
        <v>1</v>
      </c>
      <c r="H32" s="1">
        <v>60</v>
      </c>
      <c r="I32" s="1" t="s">
        <v>36</v>
      </c>
      <c r="J32" s="1">
        <v>2729.7</v>
      </c>
      <c r="K32" s="1">
        <f t="shared" si="2"/>
        <v>53.574000000000069</v>
      </c>
      <c r="L32" s="1"/>
      <c r="M32" s="1"/>
      <c r="N32" s="1">
        <v>1150</v>
      </c>
      <c r="O32" s="1">
        <v>1000</v>
      </c>
      <c r="P32" s="1">
        <v>500</v>
      </c>
      <c r="Q32" s="1"/>
      <c r="R32" s="1">
        <f t="shared" si="4"/>
        <v>556.65480000000002</v>
      </c>
      <c r="S32" s="5">
        <f t="shared" si="10"/>
        <v>1970.6116000000002</v>
      </c>
      <c r="T32" s="5"/>
      <c r="U32" s="1"/>
      <c r="V32" s="1">
        <f t="shared" si="5"/>
        <v>12</v>
      </c>
      <c r="W32" s="1">
        <f t="shared" si="6"/>
        <v>8.4599036961506489</v>
      </c>
      <c r="X32" s="1">
        <v>585.44179999999994</v>
      </c>
      <c r="Y32" s="1">
        <v>501.19799999999998</v>
      </c>
      <c r="Z32" s="1">
        <v>515.08860000000004</v>
      </c>
      <c r="AA32" s="1">
        <v>592.24799999999993</v>
      </c>
      <c r="AB32" s="1">
        <v>536.57259999999997</v>
      </c>
      <c r="AC32" s="1">
        <v>450.02460000000002</v>
      </c>
      <c r="AD32" s="1"/>
      <c r="AE32" s="1">
        <f t="shared" si="3"/>
        <v>1971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35</v>
      </c>
      <c r="C33" s="1">
        <v>2217.7150000000001</v>
      </c>
      <c r="D33" s="1">
        <v>1727.905</v>
      </c>
      <c r="E33" s="1">
        <v>2164.366</v>
      </c>
      <c r="F33" s="1">
        <v>1244.5260000000001</v>
      </c>
      <c r="G33" s="6">
        <v>1</v>
      </c>
      <c r="H33" s="1">
        <v>60</v>
      </c>
      <c r="I33" s="1" t="s">
        <v>36</v>
      </c>
      <c r="J33" s="1">
        <v>2168</v>
      </c>
      <c r="K33" s="1">
        <f t="shared" si="2"/>
        <v>-3.6340000000000146</v>
      </c>
      <c r="L33" s="1"/>
      <c r="M33" s="1"/>
      <c r="N33" s="1">
        <v>800</v>
      </c>
      <c r="O33" s="1">
        <v>1000</v>
      </c>
      <c r="P33" s="1"/>
      <c r="Q33" s="1">
        <v>500</v>
      </c>
      <c r="R33" s="1">
        <f t="shared" si="4"/>
        <v>432.8732</v>
      </c>
      <c r="S33" s="5">
        <f t="shared" si="10"/>
        <v>1649.9523999999999</v>
      </c>
      <c r="T33" s="5"/>
      <c r="U33" s="1"/>
      <c r="V33" s="1">
        <f t="shared" si="5"/>
        <v>12</v>
      </c>
      <c r="W33" s="1">
        <f t="shared" si="6"/>
        <v>8.1883701739909043</v>
      </c>
      <c r="X33" s="1">
        <v>457.31799999999998</v>
      </c>
      <c r="Y33" s="1">
        <v>394.14679999999998</v>
      </c>
      <c r="Z33" s="1">
        <v>389.6336</v>
      </c>
      <c r="AA33" s="1">
        <v>410.01719999999989</v>
      </c>
      <c r="AB33" s="1">
        <v>376.8288</v>
      </c>
      <c r="AC33" s="1">
        <v>347.92079999999999</v>
      </c>
      <c r="AD33" s="1"/>
      <c r="AE33" s="1">
        <f t="shared" si="3"/>
        <v>1650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35</v>
      </c>
      <c r="C34" s="1">
        <v>859.495</v>
      </c>
      <c r="D34" s="1">
        <v>294.27499999999998</v>
      </c>
      <c r="E34" s="1">
        <v>655.41099999999994</v>
      </c>
      <c r="F34" s="1">
        <v>386.97500000000002</v>
      </c>
      <c r="G34" s="6">
        <v>1</v>
      </c>
      <c r="H34" s="1">
        <v>60</v>
      </c>
      <c r="I34" s="1" t="s">
        <v>36</v>
      </c>
      <c r="J34" s="1">
        <v>621.70000000000005</v>
      </c>
      <c r="K34" s="1">
        <f t="shared" si="2"/>
        <v>33.710999999999899</v>
      </c>
      <c r="L34" s="1"/>
      <c r="M34" s="1"/>
      <c r="N34" s="1">
        <v>334.21660000000003</v>
      </c>
      <c r="O34" s="1">
        <v>591.46529999999984</v>
      </c>
      <c r="P34" s="1"/>
      <c r="Q34" s="1"/>
      <c r="R34" s="1">
        <f t="shared" si="4"/>
        <v>131.0822</v>
      </c>
      <c r="S34" s="5">
        <f t="shared" si="10"/>
        <v>260.32950000000017</v>
      </c>
      <c r="T34" s="5"/>
      <c r="U34" s="1"/>
      <c r="V34" s="1">
        <f t="shared" si="5"/>
        <v>12.000000000000002</v>
      </c>
      <c r="W34" s="1">
        <f t="shared" si="6"/>
        <v>10.013998086696745</v>
      </c>
      <c r="X34" s="1">
        <v>134.12979999999999</v>
      </c>
      <c r="Y34" s="1">
        <v>110.99079999999999</v>
      </c>
      <c r="Z34" s="1">
        <v>106.7688</v>
      </c>
      <c r="AA34" s="1">
        <v>122.1382</v>
      </c>
      <c r="AB34" s="1">
        <v>125.9478</v>
      </c>
      <c r="AC34" s="1">
        <v>104.2218</v>
      </c>
      <c r="AD34" s="1"/>
      <c r="AE34" s="1">
        <f t="shared" si="3"/>
        <v>260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35</v>
      </c>
      <c r="C35" s="1">
        <v>743.601</v>
      </c>
      <c r="D35" s="1">
        <v>615.34900000000005</v>
      </c>
      <c r="E35" s="1">
        <v>704.83199999999999</v>
      </c>
      <c r="F35" s="1">
        <v>547.15599999999995</v>
      </c>
      <c r="G35" s="6">
        <v>1</v>
      </c>
      <c r="H35" s="1">
        <v>60</v>
      </c>
      <c r="I35" s="1" t="s">
        <v>36</v>
      </c>
      <c r="J35" s="1">
        <v>682.84</v>
      </c>
      <c r="K35" s="1">
        <f t="shared" si="2"/>
        <v>21.991999999999962</v>
      </c>
      <c r="L35" s="1"/>
      <c r="M35" s="1"/>
      <c r="N35" s="1">
        <v>333.48879999999969</v>
      </c>
      <c r="O35" s="1">
        <v>498.16440000000051</v>
      </c>
      <c r="P35" s="1"/>
      <c r="Q35" s="1"/>
      <c r="R35" s="1">
        <f t="shared" si="4"/>
        <v>140.96639999999999</v>
      </c>
      <c r="S35" s="5">
        <f t="shared" si="10"/>
        <v>312.78759999999966</v>
      </c>
      <c r="T35" s="5"/>
      <c r="U35" s="1"/>
      <c r="V35" s="1">
        <f t="shared" si="5"/>
        <v>12</v>
      </c>
      <c r="W35" s="1">
        <f t="shared" si="6"/>
        <v>9.7811194724416612</v>
      </c>
      <c r="X35" s="1">
        <v>141.1524</v>
      </c>
      <c r="Y35" s="1">
        <v>131.07239999999999</v>
      </c>
      <c r="Z35" s="1">
        <v>132.8004</v>
      </c>
      <c r="AA35" s="1">
        <v>129.39080000000001</v>
      </c>
      <c r="AB35" s="1">
        <v>127.3246</v>
      </c>
      <c r="AC35" s="1">
        <v>115.3198</v>
      </c>
      <c r="AD35" s="1"/>
      <c r="AE35" s="1">
        <f t="shared" si="3"/>
        <v>313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35</v>
      </c>
      <c r="C36" s="1">
        <v>923.91700000000003</v>
      </c>
      <c r="D36" s="1">
        <v>712.63800000000003</v>
      </c>
      <c r="E36" s="1">
        <v>794.30200000000002</v>
      </c>
      <c r="F36" s="1">
        <v>658.34400000000005</v>
      </c>
      <c r="G36" s="6">
        <v>1</v>
      </c>
      <c r="H36" s="1">
        <v>60</v>
      </c>
      <c r="I36" s="1" t="s">
        <v>36</v>
      </c>
      <c r="J36" s="1">
        <v>757.04</v>
      </c>
      <c r="K36" s="1">
        <f t="shared" si="2"/>
        <v>37.262000000000057</v>
      </c>
      <c r="L36" s="1"/>
      <c r="M36" s="1"/>
      <c r="N36" s="1">
        <v>0</v>
      </c>
      <c r="O36" s="1">
        <v>456.85989999999993</v>
      </c>
      <c r="P36" s="1">
        <v>500</v>
      </c>
      <c r="Q36" s="1"/>
      <c r="R36" s="1">
        <f t="shared" si="4"/>
        <v>158.8604</v>
      </c>
      <c r="S36" s="5">
        <f t="shared" si="10"/>
        <v>291.12089999999989</v>
      </c>
      <c r="T36" s="5"/>
      <c r="U36" s="1"/>
      <c r="V36" s="1">
        <f t="shared" si="5"/>
        <v>12</v>
      </c>
      <c r="W36" s="1">
        <f t="shared" si="6"/>
        <v>10.167441980506155</v>
      </c>
      <c r="X36" s="1">
        <v>164.63579999999999</v>
      </c>
      <c r="Y36" s="1">
        <v>161.98939999999999</v>
      </c>
      <c r="Z36" s="1">
        <v>159.4914</v>
      </c>
      <c r="AA36" s="1">
        <v>155.21719999999999</v>
      </c>
      <c r="AB36" s="1">
        <v>156.32220000000001</v>
      </c>
      <c r="AC36" s="1">
        <v>145.57499999999999</v>
      </c>
      <c r="AD36" s="1"/>
      <c r="AE36" s="1">
        <f t="shared" si="3"/>
        <v>291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35</v>
      </c>
      <c r="C37" s="1">
        <v>31.515000000000001</v>
      </c>
      <c r="D37" s="1">
        <v>227.44499999999999</v>
      </c>
      <c r="E37" s="1">
        <v>102.383</v>
      </c>
      <c r="F37" s="1">
        <v>141.15</v>
      </c>
      <c r="G37" s="6">
        <v>1</v>
      </c>
      <c r="H37" s="1">
        <v>35</v>
      </c>
      <c r="I37" s="1" t="s">
        <v>36</v>
      </c>
      <c r="J37" s="1">
        <v>149.94999999999999</v>
      </c>
      <c r="K37" s="1">
        <f t="shared" si="2"/>
        <v>-47.566999999999993</v>
      </c>
      <c r="L37" s="1"/>
      <c r="M37" s="1"/>
      <c r="N37" s="1">
        <v>29.259500000000031</v>
      </c>
      <c r="O37" s="1">
        <v>0</v>
      </c>
      <c r="P37" s="1"/>
      <c r="Q37" s="1"/>
      <c r="R37" s="1">
        <f t="shared" si="4"/>
        <v>20.476599999999998</v>
      </c>
      <c r="S37" s="5">
        <f t="shared" si="10"/>
        <v>75.309699999999935</v>
      </c>
      <c r="T37" s="5"/>
      <c r="U37" s="1"/>
      <c r="V37" s="1">
        <f t="shared" si="5"/>
        <v>12</v>
      </c>
      <c r="W37" s="1">
        <f t="shared" si="6"/>
        <v>8.3221579754451458</v>
      </c>
      <c r="X37" s="1">
        <v>12.686</v>
      </c>
      <c r="Y37" s="1">
        <v>24.606200000000001</v>
      </c>
      <c r="Z37" s="1">
        <v>26.148599999999998</v>
      </c>
      <c r="AA37" s="1">
        <v>17.423400000000001</v>
      </c>
      <c r="AB37" s="1">
        <v>15.9366</v>
      </c>
      <c r="AC37" s="1">
        <v>18.904199999999999</v>
      </c>
      <c r="AD37" s="1"/>
      <c r="AE37" s="1">
        <f t="shared" si="3"/>
        <v>75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35</v>
      </c>
      <c r="C38" s="1">
        <v>292.76</v>
      </c>
      <c r="D38" s="1">
        <v>474.66800000000001</v>
      </c>
      <c r="E38" s="1">
        <v>305.24599999999998</v>
      </c>
      <c r="F38" s="1">
        <v>403.63799999999998</v>
      </c>
      <c r="G38" s="6">
        <v>1</v>
      </c>
      <c r="H38" s="1">
        <v>30</v>
      </c>
      <c r="I38" s="1" t="s">
        <v>36</v>
      </c>
      <c r="J38" s="1">
        <v>299.2</v>
      </c>
      <c r="K38" s="1">
        <f t="shared" ref="K38:K69" si="11">E38-J38</f>
        <v>6.0459999999999923</v>
      </c>
      <c r="L38" s="1"/>
      <c r="M38" s="1"/>
      <c r="N38" s="1">
        <v>90.356600000000043</v>
      </c>
      <c r="O38" s="1">
        <v>104.7294</v>
      </c>
      <c r="P38" s="1"/>
      <c r="Q38" s="1"/>
      <c r="R38" s="1">
        <f t="shared" si="4"/>
        <v>61.049199999999999</v>
      </c>
      <c r="S38" s="5">
        <f>11*R38-Q38-P38-O38-N38-F38</f>
        <v>72.8171999999999</v>
      </c>
      <c r="T38" s="5"/>
      <c r="U38" s="1"/>
      <c r="V38" s="1">
        <f t="shared" si="5"/>
        <v>10.999999999999998</v>
      </c>
      <c r="W38" s="1">
        <f t="shared" si="6"/>
        <v>9.8072374412768717</v>
      </c>
      <c r="X38" s="1">
        <v>61.534000000000013</v>
      </c>
      <c r="Y38" s="1">
        <v>72.266600000000011</v>
      </c>
      <c r="Z38" s="1">
        <v>79.852000000000004</v>
      </c>
      <c r="AA38" s="1">
        <v>76.117800000000003</v>
      </c>
      <c r="AB38" s="1">
        <v>69.611400000000003</v>
      </c>
      <c r="AC38" s="1">
        <v>64.636600000000001</v>
      </c>
      <c r="AD38" s="1"/>
      <c r="AE38" s="1">
        <f t="shared" ref="AE38:AE69" si="12">ROUND(S38*G38,0)</f>
        <v>73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35</v>
      </c>
      <c r="C39" s="1">
        <v>272.49599999999998</v>
      </c>
      <c r="D39" s="1">
        <v>243.30799999999999</v>
      </c>
      <c r="E39" s="1">
        <v>249.69</v>
      </c>
      <c r="F39" s="1">
        <v>219.39400000000001</v>
      </c>
      <c r="G39" s="6">
        <v>1</v>
      </c>
      <c r="H39" s="1">
        <v>30</v>
      </c>
      <c r="I39" s="1" t="s">
        <v>36</v>
      </c>
      <c r="J39" s="1">
        <v>241.8</v>
      </c>
      <c r="K39" s="1">
        <f t="shared" si="11"/>
        <v>7.8899999999999864</v>
      </c>
      <c r="L39" s="1"/>
      <c r="M39" s="1"/>
      <c r="N39" s="1">
        <v>140.20060000000001</v>
      </c>
      <c r="O39" s="1">
        <v>184.0556</v>
      </c>
      <c r="P39" s="1"/>
      <c r="Q39" s="1"/>
      <c r="R39" s="1">
        <f t="shared" si="4"/>
        <v>49.938000000000002</v>
      </c>
      <c r="S39" s="5">
        <f t="shared" ref="S39" si="13">11*R39-Q39-P39-O39-N39-F39</f>
        <v>5.6677999999999429</v>
      </c>
      <c r="T39" s="5"/>
      <c r="U39" s="1"/>
      <c r="V39" s="1">
        <f t="shared" si="5"/>
        <v>11</v>
      </c>
      <c r="W39" s="1">
        <f t="shared" si="6"/>
        <v>10.88650326404742</v>
      </c>
      <c r="X39" s="1">
        <v>53.852400000000003</v>
      </c>
      <c r="Y39" s="1">
        <v>54.2134</v>
      </c>
      <c r="Z39" s="1">
        <v>52.370399999999997</v>
      </c>
      <c r="AA39" s="1">
        <v>54.725999999999999</v>
      </c>
      <c r="AB39" s="1">
        <v>52.138199999999998</v>
      </c>
      <c r="AC39" s="1">
        <v>47.954599999999999</v>
      </c>
      <c r="AD39" s="1"/>
      <c r="AE39" s="1">
        <f t="shared" si="12"/>
        <v>6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35</v>
      </c>
      <c r="C40" s="1">
        <v>423.42399999999998</v>
      </c>
      <c r="D40" s="1">
        <v>670.452</v>
      </c>
      <c r="E40" s="1">
        <v>477.56900000000002</v>
      </c>
      <c r="F40" s="1">
        <v>479.51799999999997</v>
      </c>
      <c r="G40" s="6">
        <v>1</v>
      </c>
      <c r="H40" s="1">
        <v>30</v>
      </c>
      <c r="I40" s="1" t="s">
        <v>36</v>
      </c>
      <c r="J40" s="1">
        <v>467.8</v>
      </c>
      <c r="K40" s="1">
        <f t="shared" si="11"/>
        <v>9.7690000000000055</v>
      </c>
      <c r="L40" s="1"/>
      <c r="M40" s="1"/>
      <c r="N40" s="1">
        <v>383.17739999999998</v>
      </c>
      <c r="O40" s="1">
        <v>220.37249999999969</v>
      </c>
      <c r="P40" s="1"/>
      <c r="Q40" s="1"/>
      <c r="R40" s="1">
        <f t="shared" si="4"/>
        <v>95.513800000000003</v>
      </c>
      <c r="S40" s="5"/>
      <c r="T40" s="5"/>
      <c r="U40" s="1"/>
      <c r="V40" s="1">
        <f t="shared" si="5"/>
        <v>11.339386559847892</v>
      </c>
      <c r="W40" s="1">
        <f t="shared" si="6"/>
        <v>11.339386559847892</v>
      </c>
      <c r="X40" s="1">
        <v>109.1118</v>
      </c>
      <c r="Y40" s="1">
        <v>120.29940000000001</v>
      </c>
      <c r="Z40" s="1">
        <v>117.4646</v>
      </c>
      <c r="AA40" s="1">
        <v>104.6452</v>
      </c>
      <c r="AB40" s="1">
        <v>102.2428</v>
      </c>
      <c r="AC40" s="1">
        <v>96.475999999999999</v>
      </c>
      <c r="AD40" s="1"/>
      <c r="AE40" s="1">
        <f t="shared" si="12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35</v>
      </c>
      <c r="C41" s="1">
        <v>227.559</v>
      </c>
      <c r="D41" s="1">
        <v>129.07</v>
      </c>
      <c r="E41" s="1">
        <v>164.125</v>
      </c>
      <c r="F41" s="1">
        <v>175.46199999999999</v>
      </c>
      <c r="G41" s="6">
        <v>1</v>
      </c>
      <c r="H41" s="1">
        <v>45</v>
      </c>
      <c r="I41" s="1" t="s">
        <v>36</v>
      </c>
      <c r="J41" s="1">
        <v>161</v>
      </c>
      <c r="K41" s="1">
        <f t="shared" si="11"/>
        <v>3.125</v>
      </c>
      <c r="L41" s="1"/>
      <c r="M41" s="1"/>
      <c r="N41" s="1">
        <v>0</v>
      </c>
      <c r="O41" s="1">
        <v>124.426</v>
      </c>
      <c r="P41" s="1"/>
      <c r="Q41" s="1"/>
      <c r="R41" s="1">
        <f t="shared" si="4"/>
        <v>32.825000000000003</v>
      </c>
      <c r="S41" s="5">
        <f t="shared" si="10"/>
        <v>94.012000000000057</v>
      </c>
      <c r="T41" s="5"/>
      <c r="U41" s="1"/>
      <c r="V41" s="1">
        <f t="shared" si="5"/>
        <v>12</v>
      </c>
      <c r="W41" s="1">
        <f t="shared" si="6"/>
        <v>9.1359634424980953</v>
      </c>
      <c r="X41" s="1">
        <v>30.616</v>
      </c>
      <c r="Y41" s="1">
        <v>28.944400000000002</v>
      </c>
      <c r="Z41" s="1">
        <v>37.006</v>
      </c>
      <c r="AA41" s="1">
        <v>42.4756</v>
      </c>
      <c r="AB41" s="1">
        <v>37.762</v>
      </c>
      <c r="AC41" s="1">
        <v>28.680399999999999</v>
      </c>
      <c r="AD41" s="1"/>
      <c r="AE41" s="1">
        <f t="shared" si="12"/>
        <v>94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35</v>
      </c>
      <c r="C42" s="1">
        <v>129.71</v>
      </c>
      <c r="D42" s="1">
        <v>169.649</v>
      </c>
      <c r="E42" s="1">
        <v>100.086</v>
      </c>
      <c r="F42" s="1">
        <v>193.898</v>
      </c>
      <c r="G42" s="6">
        <v>1</v>
      </c>
      <c r="H42" s="1">
        <v>40</v>
      </c>
      <c r="I42" s="1" t="s">
        <v>36</v>
      </c>
      <c r="J42" s="1">
        <v>95.3</v>
      </c>
      <c r="K42" s="1">
        <f t="shared" si="11"/>
        <v>4.7860000000000014</v>
      </c>
      <c r="L42" s="1"/>
      <c r="M42" s="1"/>
      <c r="N42" s="1">
        <v>0</v>
      </c>
      <c r="O42" s="1">
        <v>10.65340000000003</v>
      </c>
      <c r="P42" s="1"/>
      <c r="Q42" s="1"/>
      <c r="R42" s="1">
        <f t="shared" si="4"/>
        <v>20.017199999999999</v>
      </c>
      <c r="S42" s="5">
        <f t="shared" si="10"/>
        <v>35.654999999999944</v>
      </c>
      <c r="T42" s="5"/>
      <c r="U42" s="1"/>
      <c r="V42" s="1">
        <f t="shared" si="5"/>
        <v>12</v>
      </c>
      <c r="W42" s="1">
        <f t="shared" si="6"/>
        <v>10.218781847611057</v>
      </c>
      <c r="X42" s="1">
        <v>20.000800000000002</v>
      </c>
      <c r="Y42" s="1">
        <v>28.382400000000001</v>
      </c>
      <c r="Z42" s="1">
        <v>27.578199999999999</v>
      </c>
      <c r="AA42" s="1">
        <v>3.8104</v>
      </c>
      <c r="AB42" s="1">
        <v>4.6273999999999997</v>
      </c>
      <c r="AC42" s="1">
        <v>22.037800000000001</v>
      </c>
      <c r="AD42" s="1"/>
      <c r="AE42" s="1">
        <f t="shared" si="12"/>
        <v>36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35</v>
      </c>
      <c r="C43" s="1">
        <v>1790.76</v>
      </c>
      <c r="D43" s="1">
        <v>1963.8050000000001</v>
      </c>
      <c r="E43" s="1">
        <v>1434.1569999999999</v>
      </c>
      <c r="F43" s="1">
        <v>2074.123</v>
      </c>
      <c r="G43" s="6">
        <v>1</v>
      </c>
      <c r="H43" s="1">
        <v>40</v>
      </c>
      <c r="I43" s="1" t="s">
        <v>36</v>
      </c>
      <c r="J43" s="1">
        <v>1395.6</v>
      </c>
      <c r="K43" s="1">
        <f t="shared" si="11"/>
        <v>38.557000000000016</v>
      </c>
      <c r="L43" s="1"/>
      <c r="M43" s="1"/>
      <c r="N43" s="1">
        <v>700</v>
      </c>
      <c r="O43" s="1">
        <v>225.86460000000031</v>
      </c>
      <c r="P43" s="1"/>
      <c r="Q43" s="1"/>
      <c r="R43" s="1">
        <f t="shared" si="4"/>
        <v>286.83139999999997</v>
      </c>
      <c r="S43" s="5">
        <f t="shared" si="10"/>
        <v>441.98919999999907</v>
      </c>
      <c r="T43" s="5"/>
      <c r="U43" s="1"/>
      <c r="V43" s="1">
        <f t="shared" si="5"/>
        <v>12</v>
      </c>
      <c r="W43" s="1">
        <f t="shared" si="6"/>
        <v>10.459062710707407</v>
      </c>
      <c r="X43" s="1">
        <v>299.95119999999997</v>
      </c>
      <c r="Y43" s="1">
        <v>362.17880000000002</v>
      </c>
      <c r="Z43" s="1">
        <v>368.00259999999997</v>
      </c>
      <c r="AA43" s="1">
        <v>340.98480000000001</v>
      </c>
      <c r="AB43" s="1">
        <v>329.26260000000002</v>
      </c>
      <c r="AC43" s="1">
        <v>301.20440000000002</v>
      </c>
      <c r="AD43" s="1" t="s">
        <v>79</v>
      </c>
      <c r="AE43" s="1">
        <f t="shared" si="12"/>
        <v>442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35</v>
      </c>
      <c r="C44" s="1">
        <v>-1.4</v>
      </c>
      <c r="D44" s="1">
        <v>405.09100000000001</v>
      </c>
      <c r="E44" s="1">
        <v>102.119</v>
      </c>
      <c r="F44" s="1">
        <v>291.58300000000003</v>
      </c>
      <c r="G44" s="6">
        <v>1</v>
      </c>
      <c r="H44" s="1">
        <v>35</v>
      </c>
      <c r="I44" s="1" t="s">
        <v>36</v>
      </c>
      <c r="J44" s="1">
        <v>150.69999999999999</v>
      </c>
      <c r="K44" s="1">
        <f t="shared" si="11"/>
        <v>-48.580999999999989</v>
      </c>
      <c r="L44" s="1"/>
      <c r="M44" s="1"/>
      <c r="N44" s="1">
        <v>0</v>
      </c>
      <c r="O44" s="1">
        <v>0</v>
      </c>
      <c r="P44" s="1"/>
      <c r="Q44" s="1"/>
      <c r="R44" s="1">
        <f t="shared" si="4"/>
        <v>20.4238</v>
      </c>
      <c r="S44" s="5"/>
      <c r="T44" s="5"/>
      <c r="U44" s="1"/>
      <c r="V44" s="1">
        <f t="shared" si="5"/>
        <v>14.276628247436815</v>
      </c>
      <c r="W44" s="1">
        <f t="shared" si="6"/>
        <v>14.276628247436815</v>
      </c>
      <c r="X44" s="1">
        <v>21.325800000000001</v>
      </c>
      <c r="Y44" s="1">
        <v>27.831800000000001</v>
      </c>
      <c r="Z44" s="1">
        <v>42.77</v>
      </c>
      <c r="AA44" s="1">
        <v>33.384</v>
      </c>
      <c r="AB44" s="1">
        <v>19.619599999999998</v>
      </c>
      <c r="AC44" s="1">
        <v>19.101800000000001</v>
      </c>
      <c r="AD44" s="1"/>
      <c r="AE44" s="1">
        <f t="shared" si="12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35</v>
      </c>
      <c r="C45" s="1">
        <v>82.537000000000006</v>
      </c>
      <c r="D45" s="1"/>
      <c r="E45" s="1"/>
      <c r="F45" s="1">
        <v>81.527000000000001</v>
      </c>
      <c r="G45" s="6">
        <v>1</v>
      </c>
      <c r="H45" s="1">
        <v>45</v>
      </c>
      <c r="I45" s="1" t="s">
        <v>36</v>
      </c>
      <c r="J45" s="1">
        <v>77.2</v>
      </c>
      <c r="K45" s="1">
        <f t="shared" si="11"/>
        <v>-77.2</v>
      </c>
      <c r="L45" s="1"/>
      <c r="M45" s="1"/>
      <c r="N45" s="1">
        <v>0</v>
      </c>
      <c r="O45" s="1">
        <v>0</v>
      </c>
      <c r="P45" s="1"/>
      <c r="Q45" s="1"/>
      <c r="R45" s="1">
        <f t="shared" si="4"/>
        <v>0</v>
      </c>
      <c r="S45" s="5"/>
      <c r="T45" s="5"/>
      <c r="U45" s="1"/>
      <c r="V45" s="1" t="e">
        <f t="shared" si="5"/>
        <v>#DIV/0!</v>
      </c>
      <c r="W45" s="1" t="e">
        <f t="shared" si="6"/>
        <v>#DIV/0!</v>
      </c>
      <c r="X45" s="1">
        <v>0</v>
      </c>
      <c r="Y45" s="1">
        <v>-0.25</v>
      </c>
      <c r="Z45" s="1">
        <v>-0.25</v>
      </c>
      <c r="AA45" s="1">
        <v>0</v>
      </c>
      <c r="AB45" s="1">
        <v>0</v>
      </c>
      <c r="AC45" s="1">
        <v>1.498</v>
      </c>
      <c r="AD45" s="14" t="s">
        <v>45</v>
      </c>
      <c r="AE45" s="1">
        <f t="shared" si="12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35</v>
      </c>
      <c r="C46" s="1">
        <v>193.68799999999999</v>
      </c>
      <c r="D46" s="1">
        <v>336.59100000000001</v>
      </c>
      <c r="E46" s="1">
        <v>211.78</v>
      </c>
      <c r="F46" s="1">
        <v>263.55200000000002</v>
      </c>
      <c r="G46" s="6">
        <v>1</v>
      </c>
      <c r="H46" s="1">
        <v>30</v>
      </c>
      <c r="I46" s="1" t="s">
        <v>36</v>
      </c>
      <c r="J46" s="1">
        <v>221.7</v>
      </c>
      <c r="K46" s="1">
        <f t="shared" si="11"/>
        <v>-9.9199999999999875</v>
      </c>
      <c r="L46" s="1"/>
      <c r="M46" s="1"/>
      <c r="N46" s="1">
        <v>97.636499999999899</v>
      </c>
      <c r="O46" s="1">
        <v>0</v>
      </c>
      <c r="P46" s="1"/>
      <c r="Q46" s="1"/>
      <c r="R46" s="1">
        <f t="shared" si="4"/>
        <v>42.356000000000002</v>
      </c>
      <c r="S46" s="5">
        <f>11*R46-Q46-P46-O46-N46-F46</f>
        <v>104.72750000000008</v>
      </c>
      <c r="T46" s="5"/>
      <c r="U46" s="1"/>
      <c r="V46" s="1">
        <f t="shared" si="5"/>
        <v>11</v>
      </c>
      <c r="W46" s="1">
        <f t="shared" si="6"/>
        <v>8.5274459344602871</v>
      </c>
      <c r="X46" s="1">
        <v>40.790399999999998</v>
      </c>
      <c r="Y46" s="1">
        <v>52.8322</v>
      </c>
      <c r="Z46" s="1">
        <v>54.596600000000002</v>
      </c>
      <c r="AA46" s="1">
        <v>47.277799999999999</v>
      </c>
      <c r="AB46" s="1">
        <v>46.055799999999998</v>
      </c>
      <c r="AC46" s="1">
        <v>44.611400000000003</v>
      </c>
      <c r="AD46" s="1" t="s">
        <v>63</v>
      </c>
      <c r="AE46" s="1">
        <f t="shared" si="12"/>
        <v>105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35</v>
      </c>
      <c r="C47" s="1">
        <v>45.399000000000001</v>
      </c>
      <c r="D47" s="1">
        <v>55.085000000000001</v>
      </c>
      <c r="E47" s="1">
        <v>41.18</v>
      </c>
      <c r="F47" s="1">
        <v>45.078000000000003</v>
      </c>
      <c r="G47" s="6">
        <v>1</v>
      </c>
      <c r="H47" s="1">
        <v>45</v>
      </c>
      <c r="I47" s="1" t="s">
        <v>36</v>
      </c>
      <c r="J47" s="1">
        <v>43.7</v>
      </c>
      <c r="K47" s="1">
        <f t="shared" si="11"/>
        <v>-2.5200000000000031</v>
      </c>
      <c r="L47" s="1"/>
      <c r="M47" s="1"/>
      <c r="N47" s="1">
        <v>0</v>
      </c>
      <c r="O47" s="1">
        <v>25.104499999999991</v>
      </c>
      <c r="P47" s="1"/>
      <c r="Q47" s="1"/>
      <c r="R47" s="1">
        <f t="shared" si="4"/>
        <v>8.2360000000000007</v>
      </c>
      <c r="S47" s="5">
        <f t="shared" si="10"/>
        <v>28.649500000000018</v>
      </c>
      <c r="T47" s="5"/>
      <c r="U47" s="1"/>
      <c r="V47" s="1">
        <f t="shared" si="5"/>
        <v>12</v>
      </c>
      <c r="W47" s="1">
        <f t="shared" si="6"/>
        <v>8.5214303059737713</v>
      </c>
      <c r="X47" s="1">
        <v>7.827</v>
      </c>
      <c r="Y47" s="1">
        <v>5.6936</v>
      </c>
      <c r="Z47" s="1">
        <v>3.7023999999999999</v>
      </c>
      <c r="AA47" s="1">
        <v>7.3397999999999994</v>
      </c>
      <c r="AB47" s="1">
        <v>8.6204000000000001</v>
      </c>
      <c r="AC47" s="1">
        <v>2.8439999999999999</v>
      </c>
      <c r="AD47" s="1"/>
      <c r="AE47" s="1">
        <f t="shared" si="12"/>
        <v>29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35</v>
      </c>
      <c r="C48" s="1">
        <v>181.47800000000001</v>
      </c>
      <c r="D48" s="1">
        <v>17.228000000000002</v>
      </c>
      <c r="E48" s="1">
        <v>104.93899999999999</v>
      </c>
      <c r="F48" s="1">
        <v>63.037999999999997</v>
      </c>
      <c r="G48" s="6">
        <v>1</v>
      </c>
      <c r="H48" s="1">
        <v>45</v>
      </c>
      <c r="I48" s="1" t="s">
        <v>36</v>
      </c>
      <c r="J48" s="1">
        <v>101.4</v>
      </c>
      <c r="K48" s="1">
        <f t="shared" si="11"/>
        <v>3.5389999999999873</v>
      </c>
      <c r="L48" s="1"/>
      <c r="M48" s="1"/>
      <c r="N48" s="1">
        <v>0</v>
      </c>
      <c r="O48" s="1">
        <v>77.614899999999992</v>
      </c>
      <c r="P48" s="1"/>
      <c r="Q48" s="1"/>
      <c r="R48" s="1">
        <f t="shared" si="4"/>
        <v>20.9878</v>
      </c>
      <c r="S48" s="5">
        <f t="shared" si="10"/>
        <v>111.2007</v>
      </c>
      <c r="T48" s="5"/>
      <c r="U48" s="1"/>
      <c r="V48" s="1">
        <f t="shared" si="5"/>
        <v>11.999999999999998</v>
      </c>
      <c r="W48" s="1">
        <f t="shared" si="6"/>
        <v>6.7016504826613552</v>
      </c>
      <c r="X48" s="1">
        <v>16.855799999999999</v>
      </c>
      <c r="Y48" s="1">
        <v>10.960599999999999</v>
      </c>
      <c r="Z48" s="1">
        <v>8.3979999999999997</v>
      </c>
      <c r="AA48" s="1">
        <v>19.2286</v>
      </c>
      <c r="AB48" s="1">
        <v>20.087599999999998</v>
      </c>
      <c r="AC48" s="1">
        <v>18.635999999999999</v>
      </c>
      <c r="AD48" s="1"/>
      <c r="AE48" s="1">
        <f t="shared" si="12"/>
        <v>111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35</v>
      </c>
      <c r="C49" s="1">
        <v>152.58199999999999</v>
      </c>
      <c r="D49" s="1">
        <v>12.805999999999999</v>
      </c>
      <c r="E49" s="1">
        <v>112.327</v>
      </c>
      <c r="F49" s="1">
        <v>27.215</v>
      </c>
      <c r="G49" s="6">
        <v>1</v>
      </c>
      <c r="H49" s="1">
        <v>45</v>
      </c>
      <c r="I49" s="1" t="s">
        <v>36</v>
      </c>
      <c r="J49" s="1">
        <v>103.6</v>
      </c>
      <c r="K49" s="1">
        <f t="shared" si="11"/>
        <v>8.7270000000000039</v>
      </c>
      <c r="L49" s="1"/>
      <c r="M49" s="1"/>
      <c r="N49" s="1">
        <v>95.520600000000002</v>
      </c>
      <c r="O49" s="1">
        <v>42.308299999999967</v>
      </c>
      <c r="P49" s="1"/>
      <c r="Q49" s="1"/>
      <c r="R49" s="1">
        <f t="shared" si="4"/>
        <v>22.465399999999999</v>
      </c>
      <c r="S49" s="5">
        <f t="shared" si="10"/>
        <v>104.54089999999999</v>
      </c>
      <c r="T49" s="5"/>
      <c r="U49" s="1"/>
      <c r="V49" s="1">
        <f t="shared" si="5"/>
        <v>12</v>
      </c>
      <c r="W49" s="1">
        <f t="shared" si="6"/>
        <v>7.3465818547633246</v>
      </c>
      <c r="X49" s="1">
        <v>19.415800000000001</v>
      </c>
      <c r="Y49" s="1">
        <v>19.674800000000001</v>
      </c>
      <c r="Z49" s="1">
        <v>15.246</v>
      </c>
      <c r="AA49" s="1">
        <v>19.640799999999999</v>
      </c>
      <c r="AB49" s="1">
        <v>20.5046</v>
      </c>
      <c r="AC49" s="1">
        <v>17.736999999999998</v>
      </c>
      <c r="AD49" s="1"/>
      <c r="AE49" s="1">
        <f t="shared" si="12"/>
        <v>105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7" t="s">
        <v>86</v>
      </c>
      <c r="B50" s="17" t="s">
        <v>35</v>
      </c>
      <c r="C50" s="17">
        <v>4.1289999999999996</v>
      </c>
      <c r="D50" s="17">
        <v>8.0000000000000002E-3</v>
      </c>
      <c r="E50" s="17">
        <v>-0.65100000000000002</v>
      </c>
      <c r="F50" s="17"/>
      <c r="G50" s="18">
        <v>0</v>
      </c>
      <c r="H50" s="17">
        <v>45</v>
      </c>
      <c r="I50" s="17" t="s">
        <v>36</v>
      </c>
      <c r="J50" s="17">
        <v>3.9</v>
      </c>
      <c r="K50" s="17">
        <f t="shared" si="11"/>
        <v>-4.5510000000000002</v>
      </c>
      <c r="L50" s="17"/>
      <c r="M50" s="17"/>
      <c r="N50" s="17">
        <v>0</v>
      </c>
      <c r="O50" s="17"/>
      <c r="P50" s="17"/>
      <c r="Q50" s="17"/>
      <c r="R50" s="17">
        <f t="shared" si="4"/>
        <v>-0.13020000000000001</v>
      </c>
      <c r="S50" s="19"/>
      <c r="T50" s="19"/>
      <c r="U50" s="17"/>
      <c r="V50" s="17">
        <f t="shared" si="5"/>
        <v>0</v>
      </c>
      <c r="W50" s="17">
        <f t="shared" si="6"/>
        <v>0</v>
      </c>
      <c r="X50" s="17">
        <v>0.42059999999999997</v>
      </c>
      <c r="Y50" s="17">
        <v>4.3875999999999999</v>
      </c>
      <c r="Z50" s="17">
        <v>4.0771999999999986</v>
      </c>
      <c r="AA50" s="17">
        <v>7.1310000000000002</v>
      </c>
      <c r="AB50" s="17">
        <v>8.4960000000000004</v>
      </c>
      <c r="AC50" s="17">
        <v>8.9377999999999993</v>
      </c>
      <c r="AD50" s="17" t="s">
        <v>87</v>
      </c>
      <c r="AE50" s="17">
        <f t="shared" si="12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43</v>
      </c>
      <c r="C51" s="1">
        <v>2065</v>
      </c>
      <c r="D51" s="1">
        <v>2204</v>
      </c>
      <c r="E51" s="1">
        <v>1306</v>
      </c>
      <c r="F51" s="1">
        <v>2406</v>
      </c>
      <c r="G51" s="6">
        <v>0.4</v>
      </c>
      <c r="H51" s="1">
        <v>45</v>
      </c>
      <c r="I51" s="1" t="s">
        <v>36</v>
      </c>
      <c r="J51" s="1">
        <v>1306</v>
      </c>
      <c r="K51" s="1">
        <f t="shared" si="11"/>
        <v>0</v>
      </c>
      <c r="L51" s="1"/>
      <c r="M51" s="1"/>
      <c r="N51" s="1">
        <v>700</v>
      </c>
      <c r="O51" s="1">
        <v>46.5</v>
      </c>
      <c r="P51" s="1"/>
      <c r="Q51" s="1"/>
      <c r="R51" s="1">
        <f t="shared" si="4"/>
        <v>261.2</v>
      </c>
      <c r="S51" s="5"/>
      <c r="T51" s="5"/>
      <c r="U51" s="1"/>
      <c r="V51" s="1">
        <f t="shared" si="5"/>
        <v>12.069295558958652</v>
      </c>
      <c r="W51" s="1">
        <f t="shared" si="6"/>
        <v>12.069295558958652</v>
      </c>
      <c r="X51" s="1">
        <v>323</v>
      </c>
      <c r="Y51" s="1">
        <v>377.2</v>
      </c>
      <c r="Z51" s="1">
        <v>406</v>
      </c>
      <c r="AA51" s="1">
        <v>382</v>
      </c>
      <c r="AB51" s="1">
        <v>372.4</v>
      </c>
      <c r="AC51" s="1">
        <v>323.8</v>
      </c>
      <c r="AD51" s="1" t="s">
        <v>89</v>
      </c>
      <c r="AE51" s="1">
        <f t="shared" si="12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43</v>
      </c>
      <c r="C52" s="1">
        <v>234.56200000000001</v>
      </c>
      <c r="D52" s="1">
        <v>281.43799999999999</v>
      </c>
      <c r="E52" s="1">
        <v>238</v>
      </c>
      <c r="F52" s="1">
        <v>275</v>
      </c>
      <c r="G52" s="6">
        <v>0.45</v>
      </c>
      <c r="H52" s="1">
        <v>50</v>
      </c>
      <c r="I52" s="1" t="s">
        <v>36</v>
      </c>
      <c r="J52" s="1">
        <v>241</v>
      </c>
      <c r="K52" s="1">
        <f t="shared" si="11"/>
        <v>-3</v>
      </c>
      <c r="L52" s="1"/>
      <c r="M52" s="1"/>
      <c r="N52" s="1">
        <v>63.899999999999977</v>
      </c>
      <c r="O52" s="1">
        <v>151.69999999999999</v>
      </c>
      <c r="P52" s="1"/>
      <c r="Q52" s="1"/>
      <c r="R52" s="1">
        <f t="shared" si="4"/>
        <v>47.6</v>
      </c>
      <c r="S52" s="5">
        <f t="shared" ref="S52:S77" si="14">12*R52-Q52-P52-O52-N52-F52</f>
        <v>80.60000000000008</v>
      </c>
      <c r="T52" s="5"/>
      <c r="U52" s="1"/>
      <c r="V52" s="1">
        <f t="shared" si="5"/>
        <v>12</v>
      </c>
      <c r="W52" s="1">
        <f t="shared" si="6"/>
        <v>10.306722689075629</v>
      </c>
      <c r="X52" s="1">
        <v>47.2</v>
      </c>
      <c r="Y52" s="1">
        <v>42</v>
      </c>
      <c r="Z52" s="1">
        <v>42.2</v>
      </c>
      <c r="AA52" s="1">
        <v>39</v>
      </c>
      <c r="AB52" s="1">
        <v>39.6</v>
      </c>
      <c r="AC52" s="1">
        <v>29.2</v>
      </c>
      <c r="AD52" s="1"/>
      <c r="AE52" s="1">
        <f t="shared" si="12"/>
        <v>36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35</v>
      </c>
      <c r="C53" s="1">
        <v>935.78</v>
      </c>
      <c r="D53" s="1">
        <v>1213.854</v>
      </c>
      <c r="E53" s="1">
        <v>1003.664</v>
      </c>
      <c r="F53" s="1">
        <v>822.76499999999999</v>
      </c>
      <c r="G53" s="6">
        <v>1</v>
      </c>
      <c r="H53" s="1">
        <v>45</v>
      </c>
      <c r="I53" s="1" t="s">
        <v>36</v>
      </c>
      <c r="J53" s="1">
        <v>935.5</v>
      </c>
      <c r="K53" s="1">
        <f t="shared" si="11"/>
        <v>68.163999999999987</v>
      </c>
      <c r="L53" s="1"/>
      <c r="M53" s="1"/>
      <c r="N53" s="1">
        <v>0</v>
      </c>
      <c r="O53" s="1">
        <v>593.40149999999994</v>
      </c>
      <c r="P53" s="1"/>
      <c r="Q53" s="1">
        <v>500</v>
      </c>
      <c r="R53" s="1">
        <f t="shared" si="4"/>
        <v>200.7328</v>
      </c>
      <c r="S53" s="5">
        <f t="shared" si="14"/>
        <v>492.62710000000004</v>
      </c>
      <c r="T53" s="5"/>
      <c r="U53" s="1"/>
      <c r="V53" s="1">
        <f t="shared" si="5"/>
        <v>12</v>
      </c>
      <c r="W53" s="1">
        <f t="shared" si="6"/>
        <v>9.5458564818504996</v>
      </c>
      <c r="X53" s="1">
        <v>195.18700000000001</v>
      </c>
      <c r="Y53" s="1">
        <v>198.02080000000001</v>
      </c>
      <c r="Z53" s="1">
        <v>204.6832</v>
      </c>
      <c r="AA53" s="1">
        <v>184.49100000000001</v>
      </c>
      <c r="AB53" s="1">
        <v>177.6558</v>
      </c>
      <c r="AC53" s="1">
        <v>194.3304</v>
      </c>
      <c r="AD53" s="1"/>
      <c r="AE53" s="1">
        <f t="shared" si="12"/>
        <v>493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43</v>
      </c>
      <c r="C54" s="1">
        <v>650</v>
      </c>
      <c r="D54" s="1">
        <v>585</v>
      </c>
      <c r="E54" s="1">
        <v>558</v>
      </c>
      <c r="F54" s="1">
        <v>387</v>
      </c>
      <c r="G54" s="6">
        <v>0.35</v>
      </c>
      <c r="H54" s="1">
        <v>40</v>
      </c>
      <c r="I54" s="1" t="s">
        <v>36</v>
      </c>
      <c r="J54" s="1">
        <v>578</v>
      </c>
      <c r="K54" s="1">
        <f t="shared" si="11"/>
        <v>-20</v>
      </c>
      <c r="L54" s="1"/>
      <c r="M54" s="1"/>
      <c r="N54" s="1">
        <v>509.39999999999992</v>
      </c>
      <c r="O54" s="1">
        <v>384.80000000000018</v>
      </c>
      <c r="P54" s="1"/>
      <c r="Q54" s="1"/>
      <c r="R54" s="1">
        <f t="shared" si="4"/>
        <v>111.6</v>
      </c>
      <c r="S54" s="5">
        <f t="shared" si="14"/>
        <v>57.999999999999716</v>
      </c>
      <c r="T54" s="5"/>
      <c r="U54" s="1"/>
      <c r="V54" s="1">
        <f t="shared" si="5"/>
        <v>11.999999999999998</v>
      </c>
      <c r="W54" s="1">
        <f t="shared" si="6"/>
        <v>11.480286738351255</v>
      </c>
      <c r="X54" s="1">
        <v>136.4</v>
      </c>
      <c r="Y54" s="1">
        <v>120.8</v>
      </c>
      <c r="Z54" s="1">
        <v>116.4</v>
      </c>
      <c r="AA54" s="1">
        <v>119.2</v>
      </c>
      <c r="AB54" s="1">
        <v>112</v>
      </c>
      <c r="AC54" s="1">
        <v>111.8</v>
      </c>
      <c r="AD54" s="1" t="s">
        <v>89</v>
      </c>
      <c r="AE54" s="1">
        <f t="shared" si="12"/>
        <v>20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35</v>
      </c>
      <c r="C55" s="1">
        <v>238.94300000000001</v>
      </c>
      <c r="D55" s="1">
        <v>460.59899999999999</v>
      </c>
      <c r="E55" s="1">
        <v>377.71800000000002</v>
      </c>
      <c r="F55" s="1">
        <v>291.73099999999999</v>
      </c>
      <c r="G55" s="6">
        <v>1</v>
      </c>
      <c r="H55" s="1">
        <v>40</v>
      </c>
      <c r="I55" s="1" t="s">
        <v>36</v>
      </c>
      <c r="J55" s="1">
        <v>369.5</v>
      </c>
      <c r="K55" s="1">
        <f t="shared" si="11"/>
        <v>8.2180000000000177</v>
      </c>
      <c r="L55" s="1"/>
      <c r="M55" s="1"/>
      <c r="N55" s="1">
        <v>123.6076000000001</v>
      </c>
      <c r="O55" s="1">
        <v>322.30449999999979</v>
      </c>
      <c r="P55" s="1"/>
      <c r="Q55" s="1"/>
      <c r="R55" s="1">
        <f t="shared" si="4"/>
        <v>75.543599999999998</v>
      </c>
      <c r="S55" s="5">
        <f t="shared" si="14"/>
        <v>168.88010000000003</v>
      </c>
      <c r="T55" s="5"/>
      <c r="U55" s="1"/>
      <c r="V55" s="1">
        <f t="shared" si="5"/>
        <v>11.999999999999998</v>
      </c>
      <c r="W55" s="1">
        <f t="shared" si="6"/>
        <v>9.7644684658925431</v>
      </c>
      <c r="X55" s="1">
        <v>73.668199999999999</v>
      </c>
      <c r="Y55" s="1">
        <v>59.988599999999998</v>
      </c>
      <c r="Z55" s="1">
        <v>59.447200000000002</v>
      </c>
      <c r="AA55" s="1">
        <v>50.944200000000002</v>
      </c>
      <c r="AB55" s="1">
        <v>49.339799999999997</v>
      </c>
      <c r="AC55" s="1">
        <v>42.744799999999998</v>
      </c>
      <c r="AD55" s="1"/>
      <c r="AE55" s="1">
        <f t="shared" si="12"/>
        <v>169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43</v>
      </c>
      <c r="C56" s="1">
        <v>1278</v>
      </c>
      <c r="D56" s="1">
        <v>1614</v>
      </c>
      <c r="E56" s="1">
        <v>743</v>
      </c>
      <c r="F56" s="1">
        <v>1461</v>
      </c>
      <c r="G56" s="6">
        <v>0.4</v>
      </c>
      <c r="H56" s="1">
        <v>40</v>
      </c>
      <c r="I56" s="1" t="s">
        <v>36</v>
      </c>
      <c r="J56" s="1">
        <v>746</v>
      </c>
      <c r="K56" s="1">
        <f t="shared" si="11"/>
        <v>-3</v>
      </c>
      <c r="L56" s="1"/>
      <c r="M56" s="1"/>
      <c r="N56" s="1">
        <v>800</v>
      </c>
      <c r="O56" s="1">
        <v>267.29999999999973</v>
      </c>
      <c r="P56" s="1"/>
      <c r="Q56" s="1"/>
      <c r="R56" s="1">
        <f t="shared" si="4"/>
        <v>148.6</v>
      </c>
      <c r="S56" s="5"/>
      <c r="T56" s="5"/>
      <c r="U56" s="1"/>
      <c r="V56" s="1">
        <f t="shared" si="5"/>
        <v>17.014131897711977</v>
      </c>
      <c r="W56" s="1">
        <f t="shared" si="6"/>
        <v>17.014131897711977</v>
      </c>
      <c r="X56" s="1">
        <v>254.6</v>
      </c>
      <c r="Y56" s="1">
        <v>274</v>
      </c>
      <c r="Z56" s="1">
        <v>274.60000000000002</v>
      </c>
      <c r="AA56" s="1">
        <v>232.8</v>
      </c>
      <c r="AB56" s="1">
        <v>241.2</v>
      </c>
      <c r="AC56" s="1">
        <v>244.2</v>
      </c>
      <c r="AD56" s="1"/>
      <c r="AE56" s="1">
        <f t="shared" si="12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43</v>
      </c>
      <c r="C57" s="1">
        <v>908</v>
      </c>
      <c r="D57" s="1">
        <v>1404</v>
      </c>
      <c r="E57" s="1">
        <v>596</v>
      </c>
      <c r="F57" s="1">
        <v>1330</v>
      </c>
      <c r="G57" s="6">
        <v>0.4</v>
      </c>
      <c r="H57" s="1">
        <v>45</v>
      </c>
      <c r="I57" s="1" t="s">
        <v>36</v>
      </c>
      <c r="J57" s="1">
        <v>614</v>
      </c>
      <c r="K57" s="1">
        <f t="shared" si="11"/>
        <v>-18</v>
      </c>
      <c r="L57" s="1"/>
      <c r="M57" s="1"/>
      <c r="N57" s="1">
        <v>327.29999999999973</v>
      </c>
      <c r="O57" s="1">
        <v>0</v>
      </c>
      <c r="P57" s="1"/>
      <c r="Q57" s="1"/>
      <c r="R57" s="1">
        <f t="shared" si="4"/>
        <v>119.2</v>
      </c>
      <c r="S57" s="5"/>
      <c r="T57" s="5"/>
      <c r="U57" s="1"/>
      <c r="V57" s="1">
        <f t="shared" si="5"/>
        <v>13.903523489932883</v>
      </c>
      <c r="W57" s="1">
        <f t="shared" si="6"/>
        <v>13.903523489932883</v>
      </c>
      <c r="X57" s="1">
        <v>165.6</v>
      </c>
      <c r="Y57" s="1">
        <v>191</v>
      </c>
      <c r="Z57" s="1">
        <v>219.4</v>
      </c>
      <c r="AA57" s="1">
        <v>194.6</v>
      </c>
      <c r="AB57" s="1">
        <v>182.6</v>
      </c>
      <c r="AC57" s="1">
        <v>190.8</v>
      </c>
      <c r="AD57" s="1" t="s">
        <v>89</v>
      </c>
      <c r="AE57" s="1">
        <f t="shared" si="12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43</v>
      </c>
      <c r="C58" s="1">
        <v>635</v>
      </c>
      <c r="D58" s="1">
        <v>1140</v>
      </c>
      <c r="E58" s="1">
        <v>656</v>
      </c>
      <c r="F58" s="1">
        <v>949</v>
      </c>
      <c r="G58" s="6">
        <v>0.4</v>
      </c>
      <c r="H58" s="1">
        <v>40</v>
      </c>
      <c r="I58" s="1" t="s">
        <v>36</v>
      </c>
      <c r="J58" s="1">
        <v>660</v>
      </c>
      <c r="K58" s="1">
        <f t="shared" si="11"/>
        <v>-4</v>
      </c>
      <c r="L58" s="1"/>
      <c r="M58" s="1"/>
      <c r="N58" s="1">
        <v>355.39999999999992</v>
      </c>
      <c r="O58" s="1">
        <v>37.200000000000053</v>
      </c>
      <c r="P58" s="1"/>
      <c r="Q58" s="1"/>
      <c r="R58" s="1">
        <f t="shared" si="4"/>
        <v>131.19999999999999</v>
      </c>
      <c r="S58" s="5">
        <f t="shared" si="14"/>
        <v>232.79999999999995</v>
      </c>
      <c r="T58" s="5"/>
      <c r="U58" s="1"/>
      <c r="V58" s="1">
        <f t="shared" si="5"/>
        <v>12</v>
      </c>
      <c r="W58" s="1">
        <f t="shared" si="6"/>
        <v>10.225609756097562</v>
      </c>
      <c r="X58" s="1">
        <v>135.19999999999999</v>
      </c>
      <c r="Y58" s="1">
        <v>168.6</v>
      </c>
      <c r="Z58" s="1">
        <v>167.6</v>
      </c>
      <c r="AA58" s="1">
        <v>129.6</v>
      </c>
      <c r="AB58" s="1">
        <v>133.4</v>
      </c>
      <c r="AC58" s="1">
        <v>126.2</v>
      </c>
      <c r="AD58" s="1"/>
      <c r="AE58" s="1">
        <f t="shared" si="12"/>
        <v>93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35</v>
      </c>
      <c r="C59" s="1">
        <v>467.61200000000002</v>
      </c>
      <c r="D59" s="1">
        <v>1222.08</v>
      </c>
      <c r="E59" s="1">
        <v>635.31299999999999</v>
      </c>
      <c r="F59" s="1">
        <v>840.226</v>
      </c>
      <c r="G59" s="6">
        <v>1</v>
      </c>
      <c r="H59" s="1">
        <v>50</v>
      </c>
      <c r="I59" s="1" t="s">
        <v>36</v>
      </c>
      <c r="J59" s="1">
        <v>629.95000000000005</v>
      </c>
      <c r="K59" s="1">
        <f t="shared" si="11"/>
        <v>5.3629999999999427</v>
      </c>
      <c r="L59" s="1"/>
      <c r="M59" s="1"/>
      <c r="N59" s="1">
        <v>416.81949999999989</v>
      </c>
      <c r="O59" s="1">
        <v>0</v>
      </c>
      <c r="P59" s="1"/>
      <c r="Q59" s="1"/>
      <c r="R59" s="1">
        <f t="shared" si="4"/>
        <v>127.0626</v>
      </c>
      <c r="S59" s="5">
        <f t="shared" si="14"/>
        <v>267.70570000000032</v>
      </c>
      <c r="T59" s="5"/>
      <c r="U59" s="1"/>
      <c r="V59" s="1">
        <f t="shared" si="5"/>
        <v>12.000000000000002</v>
      </c>
      <c r="W59" s="1">
        <f t="shared" si="6"/>
        <v>9.8931196119078297</v>
      </c>
      <c r="X59" s="1">
        <v>135.21940000000001</v>
      </c>
      <c r="Y59" s="1">
        <v>155.05779999999999</v>
      </c>
      <c r="Z59" s="1">
        <v>157.1182</v>
      </c>
      <c r="AA59" s="1">
        <v>136.256</v>
      </c>
      <c r="AB59" s="1">
        <v>112.938</v>
      </c>
      <c r="AC59" s="1">
        <v>103.7312</v>
      </c>
      <c r="AD59" s="1"/>
      <c r="AE59" s="1">
        <f t="shared" si="12"/>
        <v>268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35</v>
      </c>
      <c r="C60" s="1">
        <v>702.76700000000005</v>
      </c>
      <c r="D60" s="1">
        <v>832.35400000000004</v>
      </c>
      <c r="E60" s="1">
        <v>706.93200000000002</v>
      </c>
      <c r="F60" s="1">
        <v>604.60799999999995</v>
      </c>
      <c r="G60" s="6">
        <v>1</v>
      </c>
      <c r="H60" s="1">
        <v>50</v>
      </c>
      <c r="I60" s="1" t="s">
        <v>36</v>
      </c>
      <c r="J60" s="1">
        <v>685.25</v>
      </c>
      <c r="K60" s="1">
        <f t="shared" si="11"/>
        <v>21.682000000000016</v>
      </c>
      <c r="L60" s="1"/>
      <c r="M60" s="1"/>
      <c r="N60" s="1">
        <v>454.07819999999992</v>
      </c>
      <c r="O60" s="1">
        <v>389.16720000000009</v>
      </c>
      <c r="P60" s="1"/>
      <c r="Q60" s="1"/>
      <c r="R60" s="1">
        <f t="shared" si="4"/>
        <v>141.38640000000001</v>
      </c>
      <c r="S60" s="5">
        <f t="shared" si="14"/>
        <v>248.78340000000026</v>
      </c>
      <c r="T60" s="5"/>
      <c r="U60" s="1"/>
      <c r="V60" s="1">
        <f t="shared" si="5"/>
        <v>12</v>
      </c>
      <c r="W60" s="1">
        <f t="shared" si="6"/>
        <v>10.240400774048988</v>
      </c>
      <c r="X60" s="1">
        <v>150.98480000000001</v>
      </c>
      <c r="Y60" s="1">
        <v>148.43279999999999</v>
      </c>
      <c r="Z60" s="1">
        <v>144.11279999999999</v>
      </c>
      <c r="AA60" s="1">
        <v>142.20439999999999</v>
      </c>
      <c r="AB60" s="1">
        <v>128.86259999999999</v>
      </c>
      <c r="AC60" s="1">
        <v>117.7564</v>
      </c>
      <c r="AD60" s="1"/>
      <c r="AE60" s="1">
        <f t="shared" si="12"/>
        <v>249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35</v>
      </c>
      <c r="C61" s="1">
        <v>448.95400000000001</v>
      </c>
      <c r="D61" s="1">
        <v>526.46</v>
      </c>
      <c r="E61" s="1">
        <v>520.52499999999998</v>
      </c>
      <c r="F61" s="1">
        <v>268.18799999999999</v>
      </c>
      <c r="G61" s="6">
        <v>1</v>
      </c>
      <c r="H61" s="1">
        <v>55</v>
      </c>
      <c r="I61" s="1" t="s">
        <v>36</v>
      </c>
      <c r="J61" s="1">
        <v>541.70000000000005</v>
      </c>
      <c r="K61" s="1">
        <f t="shared" si="11"/>
        <v>-21.175000000000068</v>
      </c>
      <c r="L61" s="1"/>
      <c r="M61" s="1"/>
      <c r="N61" s="1">
        <v>398.40760000000012</v>
      </c>
      <c r="O61" s="1">
        <v>341.05200000000002</v>
      </c>
      <c r="P61" s="1"/>
      <c r="Q61" s="1"/>
      <c r="R61" s="1">
        <f t="shared" si="4"/>
        <v>104.10499999999999</v>
      </c>
      <c r="S61" s="5">
        <f t="shared" si="14"/>
        <v>241.61239999999964</v>
      </c>
      <c r="T61" s="5"/>
      <c r="U61" s="1"/>
      <c r="V61" s="1">
        <f t="shared" si="5"/>
        <v>11.999999999999998</v>
      </c>
      <c r="W61" s="1">
        <f t="shared" si="6"/>
        <v>9.6791470150329015</v>
      </c>
      <c r="X61" s="1">
        <v>106.6932</v>
      </c>
      <c r="Y61" s="1">
        <v>102.005</v>
      </c>
      <c r="Z61" s="1">
        <v>90.592799999999997</v>
      </c>
      <c r="AA61" s="1">
        <v>78.181799999999996</v>
      </c>
      <c r="AB61" s="1">
        <v>81.751800000000003</v>
      </c>
      <c r="AC61" s="1">
        <v>69.013400000000004</v>
      </c>
      <c r="AD61" s="1"/>
      <c r="AE61" s="1">
        <f t="shared" si="12"/>
        <v>242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35</v>
      </c>
      <c r="C62" s="1"/>
      <c r="D62" s="1">
        <v>101.078</v>
      </c>
      <c r="E62" s="1">
        <v>101.083</v>
      </c>
      <c r="F62" s="1">
        <v>-5.0000000000000001E-3</v>
      </c>
      <c r="G62" s="6">
        <v>1</v>
      </c>
      <c r="H62" s="1">
        <v>40</v>
      </c>
      <c r="I62" s="1" t="s">
        <v>36</v>
      </c>
      <c r="J62" s="1">
        <v>96.3</v>
      </c>
      <c r="K62" s="1">
        <f t="shared" si="11"/>
        <v>4.7830000000000013</v>
      </c>
      <c r="L62" s="1"/>
      <c r="M62" s="1"/>
      <c r="N62" s="1">
        <v>0</v>
      </c>
      <c r="O62" s="1">
        <v>150</v>
      </c>
      <c r="P62" s="1"/>
      <c r="Q62" s="1"/>
      <c r="R62" s="1">
        <f t="shared" si="4"/>
        <v>20.2166</v>
      </c>
      <c r="S62" s="5">
        <f t="shared" si="14"/>
        <v>92.604199999999992</v>
      </c>
      <c r="T62" s="5"/>
      <c r="U62" s="1"/>
      <c r="V62" s="1">
        <f t="shared" si="5"/>
        <v>12</v>
      </c>
      <c r="W62" s="1">
        <f t="shared" si="6"/>
        <v>7.4193979205207601</v>
      </c>
      <c r="X62" s="1">
        <v>20.2166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f t="shared" si="12"/>
        <v>93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35</v>
      </c>
      <c r="C63" s="1"/>
      <c r="D63" s="1">
        <v>103.13500000000001</v>
      </c>
      <c r="E63" s="1">
        <v>100.27800000000001</v>
      </c>
      <c r="F63" s="1">
        <v>2.8570000000000002</v>
      </c>
      <c r="G63" s="6">
        <v>1</v>
      </c>
      <c r="H63" s="1">
        <v>40</v>
      </c>
      <c r="I63" s="1" t="s">
        <v>36</v>
      </c>
      <c r="J63" s="1">
        <v>97.7</v>
      </c>
      <c r="K63" s="1">
        <f t="shared" si="11"/>
        <v>2.578000000000003</v>
      </c>
      <c r="L63" s="1"/>
      <c r="M63" s="1"/>
      <c r="N63" s="1">
        <v>0</v>
      </c>
      <c r="O63" s="1">
        <v>150</v>
      </c>
      <c r="P63" s="1"/>
      <c r="Q63" s="1"/>
      <c r="R63" s="1">
        <f t="shared" si="4"/>
        <v>20.055600000000002</v>
      </c>
      <c r="S63" s="5">
        <f t="shared" si="14"/>
        <v>87.810200000000037</v>
      </c>
      <c r="T63" s="5"/>
      <c r="U63" s="1"/>
      <c r="V63" s="1">
        <f t="shared" si="5"/>
        <v>12</v>
      </c>
      <c r="W63" s="1">
        <f t="shared" si="6"/>
        <v>7.6216617802509017</v>
      </c>
      <c r="X63" s="1">
        <v>19.766999999999999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/>
      <c r="AE63" s="1">
        <f t="shared" si="12"/>
        <v>88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1" t="s">
        <v>102</v>
      </c>
      <c r="B64" s="1" t="s">
        <v>35</v>
      </c>
      <c r="C64" s="1"/>
      <c r="D64" s="1"/>
      <c r="E64" s="1"/>
      <c r="F64" s="1"/>
      <c r="G64" s="6">
        <v>1</v>
      </c>
      <c r="H64" s="1">
        <v>40</v>
      </c>
      <c r="I64" s="1" t="s">
        <v>36</v>
      </c>
      <c r="J64" s="1"/>
      <c r="K64" s="1">
        <f t="shared" si="11"/>
        <v>0</v>
      </c>
      <c r="L64" s="1"/>
      <c r="M64" s="1"/>
      <c r="N64" s="1"/>
      <c r="O64" s="1">
        <v>50</v>
      </c>
      <c r="P64" s="1"/>
      <c r="Q64" s="1"/>
      <c r="R64" s="1">
        <f t="shared" si="4"/>
        <v>0</v>
      </c>
      <c r="S64" s="5"/>
      <c r="T64" s="5"/>
      <c r="U64" s="1"/>
      <c r="V64" s="1" t="e">
        <f t="shared" si="5"/>
        <v>#DIV/0!</v>
      </c>
      <c r="W64" s="1" t="e">
        <f t="shared" si="6"/>
        <v>#DIV/0!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/>
      <c r="AE64" s="1">
        <f t="shared" si="12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103</v>
      </c>
      <c r="B65" s="1" t="s">
        <v>43</v>
      </c>
      <c r="C65" s="1">
        <v>2086</v>
      </c>
      <c r="D65" s="1">
        <v>2094</v>
      </c>
      <c r="E65" s="1">
        <v>1246</v>
      </c>
      <c r="F65" s="1">
        <v>2046</v>
      </c>
      <c r="G65" s="6">
        <v>0.4</v>
      </c>
      <c r="H65" s="1">
        <v>45</v>
      </c>
      <c r="I65" s="1" t="s">
        <v>36</v>
      </c>
      <c r="J65" s="1">
        <v>1239</v>
      </c>
      <c r="K65" s="1">
        <f t="shared" si="11"/>
        <v>7</v>
      </c>
      <c r="L65" s="1"/>
      <c r="M65" s="1"/>
      <c r="N65" s="1">
        <v>1250</v>
      </c>
      <c r="O65" s="1">
        <v>451.90000000000009</v>
      </c>
      <c r="P65" s="1"/>
      <c r="Q65" s="1"/>
      <c r="R65" s="1">
        <f t="shared" si="4"/>
        <v>249.2</v>
      </c>
      <c r="S65" s="5"/>
      <c r="T65" s="5"/>
      <c r="U65" s="1"/>
      <c r="V65" s="1">
        <f t="shared" si="5"/>
        <v>15.039727126805779</v>
      </c>
      <c r="W65" s="1">
        <f t="shared" si="6"/>
        <v>15.039727126805779</v>
      </c>
      <c r="X65" s="1">
        <v>377.8</v>
      </c>
      <c r="Y65" s="1">
        <v>404.4</v>
      </c>
      <c r="Z65" s="1">
        <v>397.2</v>
      </c>
      <c r="AA65" s="1">
        <v>370</v>
      </c>
      <c r="AB65" s="1">
        <v>370.2</v>
      </c>
      <c r="AC65" s="1">
        <v>344.8</v>
      </c>
      <c r="AD65" s="1" t="s">
        <v>89</v>
      </c>
      <c r="AE65" s="1">
        <f t="shared" si="12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35</v>
      </c>
      <c r="C66" s="1">
        <v>66.849999999999994</v>
      </c>
      <c r="D66" s="1">
        <v>530.81799999999998</v>
      </c>
      <c r="E66" s="1">
        <v>233.94300000000001</v>
      </c>
      <c r="F66" s="1">
        <v>300.13600000000002</v>
      </c>
      <c r="G66" s="6">
        <v>1</v>
      </c>
      <c r="H66" s="1">
        <v>40</v>
      </c>
      <c r="I66" s="1" t="s">
        <v>36</v>
      </c>
      <c r="J66" s="1">
        <v>313.5</v>
      </c>
      <c r="K66" s="1">
        <f t="shared" si="11"/>
        <v>-79.556999999999988</v>
      </c>
      <c r="L66" s="1"/>
      <c r="M66" s="1"/>
      <c r="N66" s="1">
        <v>0</v>
      </c>
      <c r="O66" s="1">
        <v>112.75230000000001</v>
      </c>
      <c r="P66" s="1"/>
      <c r="Q66" s="1"/>
      <c r="R66" s="1">
        <f t="shared" si="4"/>
        <v>46.788600000000002</v>
      </c>
      <c r="S66" s="5">
        <f t="shared" si="14"/>
        <v>148.57490000000001</v>
      </c>
      <c r="T66" s="5"/>
      <c r="U66" s="1"/>
      <c r="V66" s="1">
        <f t="shared" si="5"/>
        <v>12</v>
      </c>
      <c r="W66" s="1">
        <f t="shared" si="6"/>
        <v>8.8245491423124438</v>
      </c>
      <c r="X66" s="1">
        <v>45.444600000000001</v>
      </c>
      <c r="Y66" s="1">
        <v>51.991999999999997</v>
      </c>
      <c r="Z66" s="1">
        <v>55.398200000000003</v>
      </c>
      <c r="AA66" s="1">
        <v>42.656799999999997</v>
      </c>
      <c r="AB66" s="1">
        <v>30.730599999999999</v>
      </c>
      <c r="AC66" s="1">
        <v>21.838200000000001</v>
      </c>
      <c r="AD66" s="1"/>
      <c r="AE66" s="1">
        <f t="shared" si="12"/>
        <v>149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105</v>
      </c>
      <c r="B67" s="1" t="s">
        <v>43</v>
      </c>
      <c r="C67" s="1">
        <v>1039</v>
      </c>
      <c r="D67" s="1">
        <v>1191</v>
      </c>
      <c r="E67" s="1">
        <v>797</v>
      </c>
      <c r="F67" s="1">
        <v>723</v>
      </c>
      <c r="G67" s="6">
        <v>0.35</v>
      </c>
      <c r="H67" s="1">
        <v>40</v>
      </c>
      <c r="I67" s="1" t="s">
        <v>36</v>
      </c>
      <c r="J67" s="1">
        <v>819</v>
      </c>
      <c r="K67" s="1">
        <f t="shared" si="11"/>
        <v>-22</v>
      </c>
      <c r="L67" s="1"/>
      <c r="M67" s="1"/>
      <c r="N67" s="1">
        <v>1188.2</v>
      </c>
      <c r="O67" s="1">
        <v>545.29999999999995</v>
      </c>
      <c r="P67" s="1"/>
      <c r="Q67" s="1"/>
      <c r="R67" s="1">
        <f t="shared" si="4"/>
        <v>159.4</v>
      </c>
      <c r="S67" s="5"/>
      <c r="T67" s="5"/>
      <c r="U67" s="1"/>
      <c r="V67" s="1">
        <f t="shared" si="5"/>
        <v>15.410915934755332</v>
      </c>
      <c r="W67" s="1">
        <f t="shared" si="6"/>
        <v>15.410915934755332</v>
      </c>
      <c r="X67" s="1">
        <v>255</v>
      </c>
      <c r="Y67" s="1">
        <v>225.4</v>
      </c>
      <c r="Z67" s="1">
        <v>211.2</v>
      </c>
      <c r="AA67" s="1">
        <v>207.2</v>
      </c>
      <c r="AB67" s="1">
        <v>190.6</v>
      </c>
      <c r="AC67" s="1">
        <v>192.2</v>
      </c>
      <c r="AD67" s="1"/>
      <c r="AE67" s="1">
        <f t="shared" si="12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106</v>
      </c>
      <c r="B68" s="1" t="s">
        <v>43</v>
      </c>
      <c r="C68" s="1">
        <v>267.2</v>
      </c>
      <c r="D68" s="1">
        <v>437.8</v>
      </c>
      <c r="E68" s="1">
        <v>214</v>
      </c>
      <c r="F68" s="1">
        <v>305</v>
      </c>
      <c r="G68" s="6">
        <v>0.4</v>
      </c>
      <c r="H68" s="1">
        <v>50</v>
      </c>
      <c r="I68" s="1" t="s">
        <v>36</v>
      </c>
      <c r="J68" s="1">
        <v>211</v>
      </c>
      <c r="K68" s="1">
        <f t="shared" si="11"/>
        <v>3</v>
      </c>
      <c r="L68" s="1"/>
      <c r="M68" s="1"/>
      <c r="N68" s="1">
        <v>355.44000000000011</v>
      </c>
      <c r="O68" s="1">
        <v>0</v>
      </c>
      <c r="P68" s="1"/>
      <c r="Q68" s="1"/>
      <c r="R68" s="1">
        <f t="shared" si="4"/>
        <v>42.8</v>
      </c>
      <c r="S68" s="5"/>
      <c r="T68" s="5"/>
      <c r="U68" s="1"/>
      <c r="V68" s="1">
        <f t="shared" si="5"/>
        <v>15.43084112149533</v>
      </c>
      <c r="W68" s="1">
        <f t="shared" si="6"/>
        <v>15.43084112149533</v>
      </c>
      <c r="X68" s="1">
        <v>64.400000000000006</v>
      </c>
      <c r="Y68" s="1">
        <v>69.56</v>
      </c>
      <c r="Z68" s="1">
        <v>63.36</v>
      </c>
      <c r="AA68" s="1">
        <v>46.2</v>
      </c>
      <c r="AB68" s="1">
        <v>49.6</v>
      </c>
      <c r="AC68" s="1">
        <v>54.2</v>
      </c>
      <c r="AD68" s="1"/>
      <c r="AE68" s="1">
        <f t="shared" si="12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43</v>
      </c>
      <c r="C69" s="1">
        <v>383</v>
      </c>
      <c r="D69" s="1">
        <v>324</v>
      </c>
      <c r="E69" s="1">
        <v>277</v>
      </c>
      <c r="F69" s="1">
        <v>344</v>
      </c>
      <c r="G69" s="6">
        <v>0.45</v>
      </c>
      <c r="H69" s="1">
        <v>45</v>
      </c>
      <c r="I69" s="1" t="s">
        <v>36</v>
      </c>
      <c r="J69" s="1">
        <v>276</v>
      </c>
      <c r="K69" s="1">
        <f t="shared" si="11"/>
        <v>1</v>
      </c>
      <c r="L69" s="1"/>
      <c r="M69" s="1"/>
      <c r="N69" s="1">
        <v>177.40000000000009</v>
      </c>
      <c r="O69" s="1">
        <v>118.8</v>
      </c>
      <c r="P69" s="1"/>
      <c r="Q69" s="1"/>
      <c r="R69" s="1">
        <f t="shared" si="4"/>
        <v>55.4</v>
      </c>
      <c r="S69" s="5">
        <f t="shared" si="14"/>
        <v>24.599999999999909</v>
      </c>
      <c r="T69" s="5"/>
      <c r="U69" s="1"/>
      <c r="V69" s="1">
        <f t="shared" si="5"/>
        <v>12</v>
      </c>
      <c r="W69" s="1">
        <f t="shared" si="6"/>
        <v>11.555956678700362</v>
      </c>
      <c r="X69" s="1">
        <v>64.400000000000006</v>
      </c>
      <c r="Y69" s="1">
        <v>66.400000000000006</v>
      </c>
      <c r="Z69" s="1">
        <v>66.8</v>
      </c>
      <c r="AA69" s="1">
        <v>67.400000000000006</v>
      </c>
      <c r="AB69" s="1">
        <v>64.8</v>
      </c>
      <c r="AC69" s="1">
        <v>59.4</v>
      </c>
      <c r="AD69" s="1"/>
      <c r="AE69" s="1">
        <f t="shared" si="12"/>
        <v>11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108</v>
      </c>
      <c r="B70" s="1" t="s">
        <v>43</v>
      </c>
      <c r="C70" s="1">
        <v>238</v>
      </c>
      <c r="D70" s="1">
        <v>445</v>
      </c>
      <c r="E70" s="1">
        <v>214</v>
      </c>
      <c r="F70" s="1">
        <v>443</v>
      </c>
      <c r="G70" s="6">
        <v>0.4</v>
      </c>
      <c r="H70" s="1">
        <v>40</v>
      </c>
      <c r="I70" s="1" t="s">
        <v>36</v>
      </c>
      <c r="J70" s="1">
        <v>217</v>
      </c>
      <c r="K70" s="1">
        <f t="shared" ref="K70:K101" si="15">E70-J70</f>
        <v>-3</v>
      </c>
      <c r="L70" s="1"/>
      <c r="M70" s="1"/>
      <c r="N70" s="1">
        <v>78.499999999999943</v>
      </c>
      <c r="O70" s="1">
        <v>0</v>
      </c>
      <c r="P70" s="1"/>
      <c r="Q70" s="1"/>
      <c r="R70" s="1">
        <f t="shared" si="4"/>
        <v>42.8</v>
      </c>
      <c r="S70" s="5"/>
      <c r="T70" s="5"/>
      <c r="U70" s="1"/>
      <c r="V70" s="1">
        <f t="shared" si="5"/>
        <v>12.184579439252337</v>
      </c>
      <c r="W70" s="1">
        <f t="shared" si="6"/>
        <v>12.184579439252337</v>
      </c>
      <c r="X70" s="1">
        <v>41.8</v>
      </c>
      <c r="Y70" s="1">
        <v>41.8</v>
      </c>
      <c r="Z70" s="1">
        <v>42.2</v>
      </c>
      <c r="AA70" s="1">
        <v>39.4</v>
      </c>
      <c r="AB70" s="1">
        <v>40.799999999999997</v>
      </c>
      <c r="AC70" s="1">
        <v>38.4</v>
      </c>
      <c r="AD70" s="1"/>
      <c r="AE70" s="1">
        <f t="shared" ref="AE70:AE102" si="16">ROUND(S70*G70,0)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35</v>
      </c>
      <c r="C71" s="1">
        <v>210.50800000000001</v>
      </c>
      <c r="D71" s="1">
        <v>579.66399999999999</v>
      </c>
      <c r="E71" s="1">
        <v>311.62799999999999</v>
      </c>
      <c r="F71" s="1">
        <v>381.61099999999999</v>
      </c>
      <c r="G71" s="6">
        <v>1</v>
      </c>
      <c r="H71" s="1">
        <v>40</v>
      </c>
      <c r="I71" s="1" t="s">
        <v>36</v>
      </c>
      <c r="J71" s="1">
        <v>441.55</v>
      </c>
      <c r="K71" s="1">
        <f t="shared" si="15"/>
        <v>-129.92200000000003</v>
      </c>
      <c r="L71" s="1"/>
      <c r="M71" s="1"/>
      <c r="N71" s="1">
        <v>321.77120000000002</v>
      </c>
      <c r="O71" s="1">
        <v>0</v>
      </c>
      <c r="P71" s="1"/>
      <c r="Q71" s="1"/>
      <c r="R71" s="1">
        <f t="shared" ref="R71:R102" si="17">E71/5</f>
        <v>62.325599999999994</v>
      </c>
      <c r="S71" s="5">
        <f t="shared" si="14"/>
        <v>44.524999999999864</v>
      </c>
      <c r="T71" s="5"/>
      <c r="U71" s="1"/>
      <c r="V71" s="1">
        <f t="shared" ref="V71:V102" si="18">(F71+N71+O71+P71+Q71+S71)/R71</f>
        <v>11.999999999999998</v>
      </c>
      <c r="W71" s="1">
        <f t="shared" ref="W71:W102" si="19">(F71+N71+O71+P71+Q71)/R71</f>
        <v>11.285606556535358</v>
      </c>
      <c r="X71" s="1">
        <v>51.133600000000001</v>
      </c>
      <c r="Y71" s="1">
        <v>84.390799999999999</v>
      </c>
      <c r="Z71" s="1">
        <v>74.472799999999992</v>
      </c>
      <c r="AA71" s="1">
        <v>47.175400000000003</v>
      </c>
      <c r="AB71" s="1">
        <v>45.343400000000003</v>
      </c>
      <c r="AC71" s="1">
        <v>64.250399999999999</v>
      </c>
      <c r="AD71" s="1"/>
      <c r="AE71" s="1">
        <f t="shared" si="16"/>
        <v>45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35</v>
      </c>
      <c r="C72" s="1">
        <v>184.61</v>
      </c>
      <c r="D72" s="1">
        <v>273.06200000000001</v>
      </c>
      <c r="E72" s="1">
        <v>171.49199999999999</v>
      </c>
      <c r="F72" s="1">
        <v>194.864</v>
      </c>
      <c r="G72" s="6">
        <v>1</v>
      </c>
      <c r="H72" s="1">
        <v>30</v>
      </c>
      <c r="I72" s="1" t="s">
        <v>36</v>
      </c>
      <c r="J72" s="1">
        <v>186.35</v>
      </c>
      <c r="K72" s="1">
        <f t="shared" si="15"/>
        <v>-14.858000000000004</v>
      </c>
      <c r="L72" s="1"/>
      <c r="M72" s="1"/>
      <c r="N72" s="1">
        <v>83.915700000000058</v>
      </c>
      <c r="O72" s="1">
        <v>103.59059999999999</v>
      </c>
      <c r="P72" s="1"/>
      <c r="Q72" s="1"/>
      <c r="R72" s="1">
        <f t="shared" si="17"/>
        <v>34.298400000000001</v>
      </c>
      <c r="S72" s="5"/>
      <c r="T72" s="5"/>
      <c r="U72" s="1"/>
      <c r="V72" s="1">
        <f t="shared" si="18"/>
        <v>11.148342196720547</v>
      </c>
      <c r="W72" s="1">
        <f t="shared" si="19"/>
        <v>11.148342196720547</v>
      </c>
      <c r="X72" s="1">
        <v>39.4726</v>
      </c>
      <c r="Y72" s="1">
        <v>42.788600000000002</v>
      </c>
      <c r="Z72" s="1">
        <v>47.510199999999998</v>
      </c>
      <c r="AA72" s="1">
        <v>49.142000000000003</v>
      </c>
      <c r="AB72" s="1">
        <v>42.149799999999999</v>
      </c>
      <c r="AC72" s="1">
        <v>32.319400000000002</v>
      </c>
      <c r="AD72" s="1" t="s">
        <v>89</v>
      </c>
      <c r="AE72" s="1">
        <f t="shared" si="1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1" t="s">
        <v>111</v>
      </c>
      <c r="B73" s="1" t="s">
        <v>43</v>
      </c>
      <c r="C73" s="1">
        <v>275</v>
      </c>
      <c r="D73" s="1">
        <v>761</v>
      </c>
      <c r="E73" s="1">
        <v>247</v>
      </c>
      <c r="F73" s="1">
        <v>566</v>
      </c>
      <c r="G73" s="6">
        <v>0.45</v>
      </c>
      <c r="H73" s="1">
        <v>50</v>
      </c>
      <c r="I73" s="1" t="s">
        <v>36</v>
      </c>
      <c r="J73" s="1">
        <v>263</v>
      </c>
      <c r="K73" s="1">
        <f t="shared" si="15"/>
        <v>-16</v>
      </c>
      <c r="L73" s="1"/>
      <c r="M73" s="1"/>
      <c r="N73" s="1">
        <v>212.1999999999999</v>
      </c>
      <c r="O73" s="1">
        <v>0</v>
      </c>
      <c r="P73" s="1"/>
      <c r="Q73" s="1"/>
      <c r="R73" s="1">
        <f t="shared" si="17"/>
        <v>49.4</v>
      </c>
      <c r="S73" s="5"/>
      <c r="T73" s="5"/>
      <c r="U73" s="1"/>
      <c r="V73" s="1">
        <f t="shared" si="18"/>
        <v>15.753036437246962</v>
      </c>
      <c r="W73" s="1">
        <f t="shared" si="19"/>
        <v>15.753036437246962</v>
      </c>
      <c r="X73" s="1">
        <v>79</v>
      </c>
      <c r="Y73" s="1">
        <v>83.8</v>
      </c>
      <c r="Z73" s="1">
        <v>96.8</v>
      </c>
      <c r="AA73" s="1">
        <v>91.8</v>
      </c>
      <c r="AB73" s="1">
        <v>68.400000000000006</v>
      </c>
      <c r="AC73" s="1">
        <v>61.4</v>
      </c>
      <c r="AD73" s="1" t="s">
        <v>112</v>
      </c>
      <c r="AE73" s="1">
        <f t="shared" si="1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35</v>
      </c>
      <c r="C74" s="1">
        <v>666.05200000000002</v>
      </c>
      <c r="D74" s="1">
        <v>1289.7190000000001</v>
      </c>
      <c r="E74" s="1">
        <v>933.45</v>
      </c>
      <c r="F74" s="1">
        <v>809.64300000000003</v>
      </c>
      <c r="G74" s="6">
        <v>1</v>
      </c>
      <c r="H74" s="1">
        <v>50</v>
      </c>
      <c r="I74" s="1" t="s">
        <v>36</v>
      </c>
      <c r="J74" s="1">
        <v>883.2</v>
      </c>
      <c r="K74" s="1">
        <f t="shared" si="15"/>
        <v>50.25</v>
      </c>
      <c r="L74" s="1"/>
      <c r="M74" s="1"/>
      <c r="N74" s="1">
        <v>400</v>
      </c>
      <c r="O74" s="1">
        <v>395.05229999999989</v>
      </c>
      <c r="P74" s="1">
        <v>300</v>
      </c>
      <c r="Q74" s="1"/>
      <c r="R74" s="1">
        <f t="shared" si="17"/>
        <v>186.69</v>
      </c>
      <c r="S74" s="5">
        <f t="shared" si="14"/>
        <v>335.58469999999988</v>
      </c>
      <c r="T74" s="5"/>
      <c r="U74" s="1"/>
      <c r="V74" s="1">
        <f t="shared" si="18"/>
        <v>11.999999999999998</v>
      </c>
      <c r="W74" s="1">
        <f t="shared" si="19"/>
        <v>10.202449515239167</v>
      </c>
      <c r="X74" s="1">
        <v>196.4906</v>
      </c>
      <c r="Y74" s="1">
        <v>185.71940000000001</v>
      </c>
      <c r="Z74" s="1">
        <v>183.57</v>
      </c>
      <c r="AA74" s="1">
        <v>158.76159999999999</v>
      </c>
      <c r="AB74" s="1">
        <v>143.0538</v>
      </c>
      <c r="AC74" s="1">
        <v>136.31620000000001</v>
      </c>
      <c r="AD74" s="1"/>
      <c r="AE74" s="1">
        <f t="shared" si="16"/>
        <v>336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35</v>
      </c>
      <c r="C75" s="1">
        <v>165.25800000000001</v>
      </c>
      <c r="D75" s="1">
        <v>65.346000000000004</v>
      </c>
      <c r="E75" s="1">
        <v>102.655</v>
      </c>
      <c r="F75" s="1">
        <v>107.723</v>
      </c>
      <c r="G75" s="6">
        <v>1</v>
      </c>
      <c r="H75" s="1">
        <v>50</v>
      </c>
      <c r="I75" s="1" t="s">
        <v>36</v>
      </c>
      <c r="J75" s="1">
        <v>97.9</v>
      </c>
      <c r="K75" s="1">
        <f t="shared" si="15"/>
        <v>4.7549999999999955</v>
      </c>
      <c r="L75" s="1"/>
      <c r="M75" s="1"/>
      <c r="N75" s="1">
        <v>0</v>
      </c>
      <c r="O75" s="1">
        <v>60.904899999999998</v>
      </c>
      <c r="P75" s="1"/>
      <c r="Q75" s="1"/>
      <c r="R75" s="1">
        <f t="shared" si="17"/>
        <v>20.530999999999999</v>
      </c>
      <c r="S75" s="5">
        <f t="shared" si="14"/>
        <v>77.744099999999989</v>
      </c>
      <c r="T75" s="5"/>
      <c r="U75" s="1"/>
      <c r="V75" s="1">
        <f t="shared" si="18"/>
        <v>12.000000000000002</v>
      </c>
      <c r="W75" s="1">
        <f t="shared" si="19"/>
        <v>8.2133310603477678</v>
      </c>
      <c r="X75" s="1">
        <v>18.015799999999999</v>
      </c>
      <c r="Y75" s="1">
        <v>15.738</v>
      </c>
      <c r="Z75" s="1">
        <v>16.057600000000001</v>
      </c>
      <c r="AA75" s="1">
        <v>23.767800000000001</v>
      </c>
      <c r="AB75" s="1">
        <v>23.507400000000001</v>
      </c>
      <c r="AC75" s="1">
        <v>15.6168</v>
      </c>
      <c r="AD75" s="1"/>
      <c r="AE75" s="1">
        <f t="shared" si="16"/>
        <v>78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43</v>
      </c>
      <c r="C76" s="1">
        <v>1117</v>
      </c>
      <c r="D76" s="1">
        <v>1364</v>
      </c>
      <c r="E76" s="1">
        <v>943</v>
      </c>
      <c r="F76" s="1">
        <v>1420</v>
      </c>
      <c r="G76" s="6">
        <v>0.4</v>
      </c>
      <c r="H76" s="1">
        <v>40</v>
      </c>
      <c r="I76" s="1" t="s">
        <v>36</v>
      </c>
      <c r="J76" s="1">
        <v>954</v>
      </c>
      <c r="K76" s="1">
        <f t="shared" si="15"/>
        <v>-11</v>
      </c>
      <c r="L76" s="1"/>
      <c r="M76" s="1"/>
      <c r="N76" s="1">
        <v>435.40000000000049</v>
      </c>
      <c r="O76" s="1">
        <v>0</v>
      </c>
      <c r="P76" s="1"/>
      <c r="Q76" s="1"/>
      <c r="R76" s="1">
        <f t="shared" si="17"/>
        <v>188.6</v>
      </c>
      <c r="S76" s="5">
        <f t="shared" si="14"/>
        <v>407.79999999999927</v>
      </c>
      <c r="T76" s="5"/>
      <c r="U76" s="1"/>
      <c r="V76" s="1">
        <f t="shared" si="18"/>
        <v>12</v>
      </c>
      <c r="W76" s="1">
        <f t="shared" si="19"/>
        <v>9.8377518557794303</v>
      </c>
      <c r="X76" s="1">
        <v>187.2</v>
      </c>
      <c r="Y76" s="1">
        <v>232.8</v>
      </c>
      <c r="Z76" s="1">
        <v>235.2</v>
      </c>
      <c r="AA76" s="1">
        <v>201.6</v>
      </c>
      <c r="AB76" s="1">
        <v>208</v>
      </c>
      <c r="AC76" s="1">
        <v>180</v>
      </c>
      <c r="AD76" s="1"/>
      <c r="AE76" s="1">
        <f t="shared" si="16"/>
        <v>163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43</v>
      </c>
      <c r="C77" s="1">
        <v>932</v>
      </c>
      <c r="D77" s="1">
        <v>1314</v>
      </c>
      <c r="E77" s="1">
        <v>872</v>
      </c>
      <c r="F77" s="1">
        <v>1201</v>
      </c>
      <c r="G77" s="6">
        <v>0.4</v>
      </c>
      <c r="H77" s="1">
        <v>40</v>
      </c>
      <c r="I77" s="1" t="s">
        <v>36</v>
      </c>
      <c r="J77" s="1">
        <v>881</v>
      </c>
      <c r="K77" s="1">
        <f t="shared" si="15"/>
        <v>-9</v>
      </c>
      <c r="L77" s="1"/>
      <c r="M77" s="1"/>
      <c r="N77" s="1">
        <v>413.19999999999982</v>
      </c>
      <c r="O77" s="1">
        <v>134.30000000000021</v>
      </c>
      <c r="P77" s="1"/>
      <c r="Q77" s="1"/>
      <c r="R77" s="1">
        <f t="shared" si="17"/>
        <v>174.4</v>
      </c>
      <c r="S77" s="5">
        <f t="shared" si="14"/>
        <v>344.30000000000018</v>
      </c>
      <c r="T77" s="5"/>
      <c r="U77" s="1"/>
      <c r="V77" s="1">
        <f t="shared" si="18"/>
        <v>12</v>
      </c>
      <c r="W77" s="1">
        <f t="shared" si="19"/>
        <v>10.025802752293577</v>
      </c>
      <c r="X77" s="1">
        <v>175</v>
      </c>
      <c r="Y77" s="1">
        <v>212.4</v>
      </c>
      <c r="Z77" s="1">
        <v>212.8</v>
      </c>
      <c r="AA77" s="1">
        <v>171.8</v>
      </c>
      <c r="AB77" s="1">
        <v>181</v>
      </c>
      <c r="AC77" s="1">
        <v>156.80000000000001</v>
      </c>
      <c r="AD77" s="1"/>
      <c r="AE77" s="1">
        <f t="shared" si="16"/>
        <v>138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117</v>
      </c>
      <c r="B78" s="1" t="s">
        <v>43</v>
      </c>
      <c r="C78" s="1">
        <v>13</v>
      </c>
      <c r="D78" s="1"/>
      <c r="E78" s="1">
        <v>1</v>
      </c>
      <c r="F78" s="1">
        <v>11</v>
      </c>
      <c r="G78" s="6">
        <v>0.45</v>
      </c>
      <c r="H78" s="1">
        <v>50</v>
      </c>
      <c r="I78" s="1" t="s">
        <v>36</v>
      </c>
      <c r="J78" s="1">
        <v>1</v>
      </c>
      <c r="K78" s="1">
        <f t="shared" si="15"/>
        <v>0</v>
      </c>
      <c r="L78" s="1"/>
      <c r="M78" s="1"/>
      <c r="N78" s="1">
        <v>0</v>
      </c>
      <c r="O78" s="1">
        <v>0</v>
      </c>
      <c r="P78" s="1"/>
      <c r="Q78" s="1"/>
      <c r="R78" s="1">
        <f t="shared" si="17"/>
        <v>0.2</v>
      </c>
      <c r="S78" s="5"/>
      <c r="T78" s="5"/>
      <c r="U78" s="1"/>
      <c r="V78" s="1">
        <f t="shared" si="18"/>
        <v>55</v>
      </c>
      <c r="W78" s="1">
        <f t="shared" si="19"/>
        <v>55</v>
      </c>
      <c r="X78" s="1">
        <v>0.2</v>
      </c>
      <c r="Y78" s="1">
        <v>0.4</v>
      </c>
      <c r="Z78" s="1">
        <v>0.6</v>
      </c>
      <c r="AA78" s="1">
        <v>0.4</v>
      </c>
      <c r="AB78" s="1">
        <v>1.4</v>
      </c>
      <c r="AC78" s="1">
        <v>1.2</v>
      </c>
      <c r="AD78" s="1"/>
      <c r="AE78" s="1">
        <f t="shared" si="1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118</v>
      </c>
      <c r="B79" s="10" t="s">
        <v>43</v>
      </c>
      <c r="C79" s="10">
        <v>198</v>
      </c>
      <c r="D79" s="15">
        <v>527</v>
      </c>
      <c r="E79" s="13">
        <v>108</v>
      </c>
      <c r="F79" s="13">
        <v>407</v>
      </c>
      <c r="G79" s="11">
        <v>0</v>
      </c>
      <c r="H79" s="10">
        <v>40</v>
      </c>
      <c r="I79" s="10" t="s">
        <v>44</v>
      </c>
      <c r="J79" s="10">
        <v>127</v>
      </c>
      <c r="K79" s="10">
        <f t="shared" si="15"/>
        <v>-19</v>
      </c>
      <c r="L79" s="10"/>
      <c r="M79" s="10"/>
      <c r="N79" s="10"/>
      <c r="O79" s="10"/>
      <c r="P79" s="10"/>
      <c r="Q79" s="10"/>
      <c r="R79" s="10">
        <f t="shared" si="17"/>
        <v>21.6</v>
      </c>
      <c r="S79" s="12"/>
      <c r="T79" s="12"/>
      <c r="U79" s="10"/>
      <c r="V79" s="10">
        <f t="shared" si="18"/>
        <v>18.842592592592592</v>
      </c>
      <c r="W79" s="10">
        <f t="shared" si="19"/>
        <v>18.842592592592592</v>
      </c>
      <c r="X79" s="10">
        <v>57.6</v>
      </c>
      <c r="Y79" s="10">
        <v>65.8</v>
      </c>
      <c r="Z79" s="10">
        <v>66.2</v>
      </c>
      <c r="AA79" s="10">
        <v>63.8</v>
      </c>
      <c r="AB79" s="10">
        <v>48.4</v>
      </c>
      <c r="AC79" s="10">
        <v>50</v>
      </c>
      <c r="AD79" s="16" t="s">
        <v>147</v>
      </c>
      <c r="AE79" s="10">
        <f t="shared" si="1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119</v>
      </c>
      <c r="B80" s="1" t="s">
        <v>43</v>
      </c>
      <c r="C80" s="1"/>
      <c r="D80" s="1"/>
      <c r="E80" s="13">
        <f>E79</f>
        <v>108</v>
      </c>
      <c r="F80" s="13">
        <f>F79</f>
        <v>407</v>
      </c>
      <c r="G80" s="6">
        <v>0.4</v>
      </c>
      <c r="H80" s="1">
        <v>40</v>
      </c>
      <c r="I80" s="1" t="s">
        <v>36</v>
      </c>
      <c r="J80" s="1"/>
      <c r="K80" s="1">
        <f t="shared" si="15"/>
        <v>108</v>
      </c>
      <c r="L80" s="1"/>
      <c r="M80" s="1"/>
      <c r="N80" s="1">
        <v>302.49999999999989</v>
      </c>
      <c r="O80" s="1">
        <v>0</v>
      </c>
      <c r="P80" s="1"/>
      <c r="Q80" s="1"/>
      <c r="R80" s="1">
        <f t="shared" si="17"/>
        <v>21.6</v>
      </c>
      <c r="S80" s="5"/>
      <c r="T80" s="5"/>
      <c r="U80" s="1"/>
      <c r="V80" s="1">
        <f t="shared" si="18"/>
        <v>32.847222222222214</v>
      </c>
      <c r="W80" s="1">
        <f t="shared" si="19"/>
        <v>32.847222222222214</v>
      </c>
      <c r="X80" s="1">
        <v>57.6</v>
      </c>
      <c r="Y80" s="1">
        <v>65.8</v>
      </c>
      <c r="Z80" s="1">
        <v>66.2</v>
      </c>
      <c r="AA80" s="1">
        <v>63.8</v>
      </c>
      <c r="AB80" s="1">
        <v>48.4</v>
      </c>
      <c r="AC80" s="1">
        <v>50</v>
      </c>
      <c r="AD80" s="1" t="s">
        <v>120</v>
      </c>
      <c r="AE80" s="1">
        <f t="shared" si="1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35</v>
      </c>
      <c r="C81" s="1">
        <v>504.00700000000001</v>
      </c>
      <c r="D81" s="1">
        <v>899.84299999999996</v>
      </c>
      <c r="E81" s="1">
        <v>840.53399999999999</v>
      </c>
      <c r="F81" s="1">
        <v>480.55500000000001</v>
      </c>
      <c r="G81" s="6">
        <v>1</v>
      </c>
      <c r="H81" s="1">
        <v>40</v>
      </c>
      <c r="I81" s="1" t="s">
        <v>36</v>
      </c>
      <c r="J81" s="1">
        <v>820.75</v>
      </c>
      <c r="K81" s="1">
        <f t="shared" si="15"/>
        <v>19.783999999999992</v>
      </c>
      <c r="L81" s="1"/>
      <c r="M81" s="1"/>
      <c r="N81" s="1">
        <v>106.0083999999998</v>
      </c>
      <c r="O81" s="1">
        <v>492.33970000000039</v>
      </c>
      <c r="P81" s="1"/>
      <c r="Q81" s="1">
        <v>400</v>
      </c>
      <c r="R81" s="1">
        <f t="shared" si="17"/>
        <v>168.10679999999999</v>
      </c>
      <c r="S81" s="5">
        <f t="shared" ref="S81:S92" si="20">12*R81-Q81-P81-O81-N81-F81</f>
        <v>538.37849999999958</v>
      </c>
      <c r="T81" s="5"/>
      <c r="U81" s="1"/>
      <c r="V81" s="1">
        <f t="shared" si="18"/>
        <v>12</v>
      </c>
      <c r="W81" s="1">
        <f t="shared" si="19"/>
        <v>8.7974020087230276</v>
      </c>
      <c r="X81" s="1">
        <v>154.26419999999999</v>
      </c>
      <c r="Y81" s="1">
        <v>117.9812</v>
      </c>
      <c r="Z81" s="1">
        <v>131.41460000000001</v>
      </c>
      <c r="AA81" s="1">
        <v>101.0796</v>
      </c>
      <c r="AB81" s="1">
        <v>87.287599999999998</v>
      </c>
      <c r="AC81" s="1">
        <v>126.2166</v>
      </c>
      <c r="AD81" s="1"/>
      <c r="AE81" s="1">
        <f t="shared" si="16"/>
        <v>538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35</v>
      </c>
      <c r="C82" s="1">
        <v>299.96199999999999</v>
      </c>
      <c r="D82" s="1">
        <v>699.32500000000005</v>
      </c>
      <c r="E82" s="1">
        <v>527.03499999999997</v>
      </c>
      <c r="F82" s="1">
        <v>352.08199999999999</v>
      </c>
      <c r="G82" s="6">
        <v>1</v>
      </c>
      <c r="H82" s="1">
        <v>40</v>
      </c>
      <c r="I82" s="1" t="s">
        <v>36</v>
      </c>
      <c r="J82" s="1">
        <v>512.04999999999995</v>
      </c>
      <c r="K82" s="1">
        <f t="shared" si="15"/>
        <v>14.985000000000014</v>
      </c>
      <c r="L82" s="1"/>
      <c r="M82" s="1"/>
      <c r="N82" s="1">
        <v>249.91890000000001</v>
      </c>
      <c r="O82" s="1">
        <v>350.08729999999991</v>
      </c>
      <c r="P82" s="1"/>
      <c r="Q82" s="1"/>
      <c r="R82" s="1">
        <f t="shared" si="17"/>
        <v>105.407</v>
      </c>
      <c r="S82" s="5">
        <f t="shared" si="20"/>
        <v>312.7958000000001</v>
      </c>
      <c r="T82" s="5"/>
      <c r="U82" s="1"/>
      <c r="V82" s="1">
        <f t="shared" si="18"/>
        <v>12</v>
      </c>
      <c r="W82" s="1">
        <f t="shared" si="19"/>
        <v>9.032494995588527</v>
      </c>
      <c r="X82" s="1">
        <v>102.3764</v>
      </c>
      <c r="Y82" s="1">
        <v>93.688000000000002</v>
      </c>
      <c r="Z82" s="1">
        <v>93.914200000000008</v>
      </c>
      <c r="AA82" s="1">
        <v>69.314800000000005</v>
      </c>
      <c r="AB82" s="1">
        <v>62.502800000000001</v>
      </c>
      <c r="AC82" s="1">
        <v>83.615799999999993</v>
      </c>
      <c r="AD82" s="1"/>
      <c r="AE82" s="1">
        <f t="shared" si="16"/>
        <v>313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43</v>
      </c>
      <c r="C83" s="1">
        <v>365</v>
      </c>
      <c r="D83" s="1">
        <v>450</v>
      </c>
      <c r="E83" s="1">
        <v>242</v>
      </c>
      <c r="F83" s="1">
        <v>370</v>
      </c>
      <c r="G83" s="6">
        <v>0.37</v>
      </c>
      <c r="H83" s="1">
        <v>50</v>
      </c>
      <c r="I83" s="1" t="s">
        <v>36</v>
      </c>
      <c r="J83" s="1">
        <v>233</v>
      </c>
      <c r="K83" s="1">
        <f t="shared" si="15"/>
        <v>9</v>
      </c>
      <c r="L83" s="1"/>
      <c r="M83" s="1"/>
      <c r="N83" s="1">
        <v>373.7</v>
      </c>
      <c r="O83" s="1">
        <v>38.300000000000011</v>
      </c>
      <c r="P83" s="1"/>
      <c r="Q83" s="1"/>
      <c r="R83" s="1">
        <f t="shared" si="17"/>
        <v>48.4</v>
      </c>
      <c r="S83" s="5"/>
      <c r="T83" s="5"/>
      <c r="U83" s="1"/>
      <c r="V83" s="1">
        <f t="shared" si="18"/>
        <v>16.15702479338843</v>
      </c>
      <c r="W83" s="1">
        <f t="shared" si="19"/>
        <v>16.15702479338843</v>
      </c>
      <c r="X83" s="1">
        <v>78</v>
      </c>
      <c r="Y83" s="1">
        <v>82.4</v>
      </c>
      <c r="Z83" s="1">
        <v>76.2</v>
      </c>
      <c r="AA83" s="1">
        <v>63.4</v>
      </c>
      <c r="AB83" s="1">
        <v>67.599999999999994</v>
      </c>
      <c r="AC83" s="1">
        <v>67</v>
      </c>
      <c r="AD83" s="1"/>
      <c r="AE83" s="1">
        <f t="shared" si="1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43</v>
      </c>
      <c r="C84" s="1">
        <v>56</v>
      </c>
      <c r="D84" s="1">
        <v>544</v>
      </c>
      <c r="E84" s="1">
        <v>18</v>
      </c>
      <c r="F84" s="1">
        <v>512</v>
      </c>
      <c r="G84" s="6">
        <v>0.6</v>
      </c>
      <c r="H84" s="1">
        <v>55</v>
      </c>
      <c r="I84" s="1" t="s">
        <v>36</v>
      </c>
      <c r="J84" s="1">
        <v>36</v>
      </c>
      <c r="K84" s="1">
        <f t="shared" si="15"/>
        <v>-18</v>
      </c>
      <c r="L84" s="1"/>
      <c r="M84" s="1"/>
      <c r="N84" s="1">
        <v>0</v>
      </c>
      <c r="O84" s="1">
        <v>0</v>
      </c>
      <c r="P84" s="1"/>
      <c r="Q84" s="1"/>
      <c r="R84" s="1">
        <f t="shared" si="17"/>
        <v>3.6</v>
      </c>
      <c r="S84" s="5"/>
      <c r="T84" s="5"/>
      <c r="U84" s="1"/>
      <c r="V84" s="1">
        <f t="shared" si="18"/>
        <v>142.22222222222223</v>
      </c>
      <c r="W84" s="1">
        <f t="shared" si="19"/>
        <v>142.22222222222223</v>
      </c>
      <c r="X84" s="1">
        <v>10.4</v>
      </c>
      <c r="Y84" s="1">
        <v>13</v>
      </c>
      <c r="Z84" s="1">
        <v>55.4</v>
      </c>
      <c r="AA84" s="1">
        <v>55.8</v>
      </c>
      <c r="AB84" s="1">
        <v>0.6</v>
      </c>
      <c r="AC84" s="1">
        <v>0</v>
      </c>
      <c r="AD84" s="1"/>
      <c r="AE84" s="1">
        <f t="shared" si="1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43</v>
      </c>
      <c r="C85" s="1">
        <v>203</v>
      </c>
      <c r="D85" s="1">
        <v>219</v>
      </c>
      <c r="E85" s="1">
        <v>89</v>
      </c>
      <c r="F85" s="1">
        <v>229</v>
      </c>
      <c r="G85" s="6">
        <v>0.4</v>
      </c>
      <c r="H85" s="1">
        <v>50</v>
      </c>
      <c r="I85" s="1" t="s">
        <v>36</v>
      </c>
      <c r="J85" s="1">
        <v>89</v>
      </c>
      <c r="K85" s="1">
        <f t="shared" si="15"/>
        <v>0</v>
      </c>
      <c r="L85" s="1"/>
      <c r="M85" s="1"/>
      <c r="N85" s="1">
        <v>172.1</v>
      </c>
      <c r="O85" s="1">
        <v>0</v>
      </c>
      <c r="P85" s="1"/>
      <c r="Q85" s="1"/>
      <c r="R85" s="1">
        <f t="shared" si="17"/>
        <v>17.8</v>
      </c>
      <c r="S85" s="5"/>
      <c r="T85" s="5"/>
      <c r="U85" s="1"/>
      <c r="V85" s="1">
        <f t="shared" si="18"/>
        <v>22.533707865168541</v>
      </c>
      <c r="W85" s="1">
        <f t="shared" si="19"/>
        <v>22.533707865168541</v>
      </c>
      <c r="X85" s="1">
        <v>32.200000000000003</v>
      </c>
      <c r="Y85" s="1">
        <v>34.200000000000003</v>
      </c>
      <c r="Z85" s="1">
        <v>32.6</v>
      </c>
      <c r="AA85" s="1">
        <v>32.6</v>
      </c>
      <c r="AB85" s="1">
        <v>33</v>
      </c>
      <c r="AC85" s="1">
        <v>28.6</v>
      </c>
      <c r="AD85" s="1"/>
      <c r="AE85" s="1">
        <f t="shared" si="1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43</v>
      </c>
      <c r="C86" s="1">
        <v>171</v>
      </c>
      <c r="D86" s="1">
        <v>415</v>
      </c>
      <c r="E86" s="1">
        <v>137</v>
      </c>
      <c r="F86" s="1">
        <v>309</v>
      </c>
      <c r="G86" s="6">
        <v>0.35</v>
      </c>
      <c r="H86" s="1">
        <v>50</v>
      </c>
      <c r="I86" s="1" t="s">
        <v>36</v>
      </c>
      <c r="J86" s="1">
        <v>139</v>
      </c>
      <c r="K86" s="1">
        <f t="shared" si="15"/>
        <v>-2</v>
      </c>
      <c r="L86" s="1"/>
      <c r="M86" s="1"/>
      <c r="N86" s="1">
        <v>45.200000000000053</v>
      </c>
      <c r="O86" s="1">
        <v>0</v>
      </c>
      <c r="P86" s="1"/>
      <c r="Q86" s="1"/>
      <c r="R86" s="1">
        <f t="shared" si="17"/>
        <v>27.4</v>
      </c>
      <c r="S86" s="5"/>
      <c r="T86" s="5"/>
      <c r="U86" s="1"/>
      <c r="V86" s="1">
        <f t="shared" si="18"/>
        <v>12.927007299270075</v>
      </c>
      <c r="W86" s="1">
        <f t="shared" si="19"/>
        <v>12.927007299270075</v>
      </c>
      <c r="X86" s="1">
        <v>39.4</v>
      </c>
      <c r="Y86" s="1">
        <v>36.4</v>
      </c>
      <c r="Z86" s="1">
        <v>45</v>
      </c>
      <c r="AA86" s="1">
        <v>47.8</v>
      </c>
      <c r="AB86" s="1">
        <v>29.4</v>
      </c>
      <c r="AC86" s="1">
        <v>37</v>
      </c>
      <c r="AD86" s="1"/>
      <c r="AE86" s="1">
        <f t="shared" si="1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43</v>
      </c>
      <c r="C87" s="1">
        <v>484</v>
      </c>
      <c r="D87" s="1">
        <v>492</v>
      </c>
      <c r="E87" s="1">
        <v>91</v>
      </c>
      <c r="F87" s="1">
        <v>582</v>
      </c>
      <c r="G87" s="6">
        <v>0.6</v>
      </c>
      <c r="H87" s="1">
        <v>55</v>
      </c>
      <c r="I87" s="1" t="s">
        <v>36</v>
      </c>
      <c r="J87" s="1">
        <v>91</v>
      </c>
      <c r="K87" s="1">
        <f t="shared" si="15"/>
        <v>0</v>
      </c>
      <c r="L87" s="1"/>
      <c r="M87" s="1"/>
      <c r="N87" s="1">
        <v>82.599999999999909</v>
      </c>
      <c r="O87" s="1">
        <v>28.60000000000014</v>
      </c>
      <c r="P87" s="1"/>
      <c r="Q87" s="1"/>
      <c r="R87" s="1">
        <f t="shared" si="17"/>
        <v>18.2</v>
      </c>
      <c r="S87" s="5"/>
      <c r="T87" s="5"/>
      <c r="U87" s="1"/>
      <c r="V87" s="1">
        <f t="shared" si="18"/>
        <v>38.087912087912095</v>
      </c>
      <c r="W87" s="1">
        <f t="shared" si="19"/>
        <v>38.087912087912095</v>
      </c>
      <c r="X87" s="1">
        <v>68.400000000000006</v>
      </c>
      <c r="Y87" s="1">
        <v>65</v>
      </c>
      <c r="Z87" s="1">
        <v>79.400000000000006</v>
      </c>
      <c r="AA87" s="1">
        <v>85.2</v>
      </c>
      <c r="AB87" s="1">
        <v>76</v>
      </c>
      <c r="AC87" s="1">
        <v>79.599999999999994</v>
      </c>
      <c r="AD87" s="1" t="s">
        <v>89</v>
      </c>
      <c r="AE87" s="1">
        <f t="shared" si="1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43</v>
      </c>
      <c r="C88" s="1">
        <v>4</v>
      </c>
      <c r="D88" s="1">
        <v>76</v>
      </c>
      <c r="E88" s="1">
        <v>18</v>
      </c>
      <c r="F88" s="1">
        <v>56</v>
      </c>
      <c r="G88" s="6">
        <v>0.4</v>
      </c>
      <c r="H88" s="1">
        <v>30</v>
      </c>
      <c r="I88" s="1" t="s">
        <v>36</v>
      </c>
      <c r="J88" s="1">
        <v>25</v>
      </c>
      <c r="K88" s="1">
        <f t="shared" si="15"/>
        <v>-7</v>
      </c>
      <c r="L88" s="1"/>
      <c r="M88" s="1"/>
      <c r="N88" s="1">
        <v>0</v>
      </c>
      <c r="O88" s="1">
        <v>0</v>
      </c>
      <c r="P88" s="1"/>
      <c r="Q88" s="1"/>
      <c r="R88" s="1">
        <f t="shared" si="17"/>
        <v>3.6</v>
      </c>
      <c r="S88" s="5"/>
      <c r="T88" s="5"/>
      <c r="U88" s="1"/>
      <c r="V88" s="1">
        <f t="shared" si="18"/>
        <v>15.555555555555555</v>
      </c>
      <c r="W88" s="1">
        <f t="shared" si="19"/>
        <v>15.555555555555555</v>
      </c>
      <c r="X88" s="1">
        <v>1.2</v>
      </c>
      <c r="Y88" s="1">
        <v>0.2</v>
      </c>
      <c r="Z88" s="1">
        <v>7.2</v>
      </c>
      <c r="AA88" s="1">
        <v>8.8000000000000007</v>
      </c>
      <c r="AB88" s="1">
        <v>1.6</v>
      </c>
      <c r="AC88" s="1">
        <v>0.8</v>
      </c>
      <c r="AD88" s="1"/>
      <c r="AE88" s="1">
        <f t="shared" si="1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43</v>
      </c>
      <c r="C89" s="1">
        <v>18</v>
      </c>
      <c r="D89" s="1">
        <v>168</v>
      </c>
      <c r="E89" s="1">
        <v>18</v>
      </c>
      <c r="F89" s="1">
        <v>150</v>
      </c>
      <c r="G89" s="6">
        <v>0.45</v>
      </c>
      <c r="H89" s="1">
        <v>40</v>
      </c>
      <c r="I89" s="1" t="s">
        <v>36</v>
      </c>
      <c r="J89" s="1">
        <v>19</v>
      </c>
      <c r="K89" s="1">
        <f t="shared" si="15"/>
        <v>-1</v>
      </c>
      <c r="L89" s="1"/>
      <c r="M89" s="1"/>
      <c r="N89" s="1">
        <v>0</v>
      </c>
      <c r="O89" s="1">
        <v>0</v>
      </c>
      <c r="P89" s="1"/>
      <c r="Q89" s="1"/>
      <c r="R89" s="1">
        <f t="shared" si="17"/>
        <v>3.6</v>
      </c>
      <c r="S89" s="5"/>
      <c r="T89" s="5"/>
      <c r="U89" s="1"/>
      <c r="V89" s="1">
        <f t="shared" si="18"/>
        <v>41.666666666666664</v>
      </c>
      <c r="W89" s="1">
        <f t="shared" si="19"/>
        <v>41.666666666666664</v>
      </c>
      <c r="X89" s="1">
        <v>0</v>
      </c>
      <c r="Y89" s="1">
        <v>0</v>
      </c>
      <c r="Z89" s="1">
        <v>16.8</v>
      </c>
      <c r="AA89" s="1">
        <v>19.2</v>
      </c>
      <c r="AB89" s="1">
        <v>2.4</v>
      </c>
      <c r="AC89" s="1">
        <v>0</v>
      </c>
      <c r="AD89" s="1"/>
      <c r="AE89" s="1">
        <f t="shared" si="1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35</v>
      </c>
      <c r="C90" s="1">
        <v>172.054</v>
      </c>
      <c r="D90" s="1">
        <v>0.82</v>
      </c>
      <c r="E90" s="1">
        <v>49.857999999999997</v>
      </c>
      <c r="F90" s="1">
        <v>88.319000000000003</v>
      </c>
      <c r="G90" s="6">
        <v>1</v>
      </c>
      <c r="H90" s="1">
        <v>45</v>
      </c>
      <c r="I90" s="1" t="s">
        <v>36</v>
      </c>
      <c r="J90" s="1">
        <v>94.1</v>
      </c>
      <c r="K90" s="1">
        <f t="shared" si="15"/>
        <v>-44.241999999999997</v>
      </c>
      <c r="L90" s="1"/>
      <c r="M90" s="1"/>
      <c r="N90" s="1">
        <v>0</v>
      </c>
      <c r="O90" s="1">
        <v>0</v>
      </c>
      <c r="P90" s="1"/>
      <c r="Q90" s="1"/>
      <c r="R90" s="1">
        <f t="shared" si="17"/>
        <v>9.9715999999999987</v>
      </c>
      <c r="S90" s="5">
        <f t="shared" si="20"/>
        <v>31.340199999999982</v>
      </c>
      <c r="T90" s="5"/>
      <c r="U90" s="1"/>
      <c r="V90" s="1">
        <f t="shared" si="18"/>
        <v>12</v>
      </c>
      <c r="W90" s="1">
        <f t="shared" si="19"/>
        <v>8.8570540334550145</v>
      </c>
      <c r="X90" s="1">
        <v>20.381799999999998</v>
      </c>
      <c r="Y90" s="1">
        <v>9.0716000000000001</v>
      </c>
      <c r="Z90" s="1">
        <v>9.1147999999999989</v>
      </c>
      <c r="AA90" s="1">
        <v>17.7852</v>
      </c>
      <c r="AB90" s="1">
        <v>15.196199999999999</v>
      </c>
      <c r="AC90" s="1">
        <v>6.5625999999999998</v>
      </c>
      <c r="AD90" s="1" t="s">
        <v>63</v>
      </c>
      <c r="AE90" s="1">
        <f t="shared" si="16"/>
        <v>31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35</v>
      </c>
      <c r="C91" s="1">
        <v>153.62799999999999</v>
      </c>
      <c r="D91" s="1">
        <v>633.61599999999999</v>
      </c>
      <c r="E91" s="1">
        <v>394.09</v>
      </c>
      <c r="F91" s="1">
        <v>312.661</v>
      </c>
      <c r="G91" s="6">
        <v>1</v>
      </c>
      <c r="H91" s="1">
        <v>40</v>
      </c>
      <c r="I91" s="1" t="s">
        <v>36</v>
      </c>
      <c r="J91" s="1">
        <v>457.45</v>
      </c>
      <c r="K91" s="1">
        <f t="shared" si="15"/>
        <v>-63.360000000000014</v>
      </c>
      <c r="L91" s="1"/>
      <c r="M91" s="1"/>
      <c r="N91" s="1">
        <v>118.3436</v>
      </c>
      <c r="O91" s="1">
        <v>0</v>
      </c>
      <c r="P91" s="1"/>
      <c r="Q91" s="1"/>
      <c r="R91" s="1">
        <f t="shared" si="17"/>
        <v>78.817999999999998</v>
      </c>
      <c r="S91" s="5">
        <f t="shared" si="20"/>
        <v>514.81140000000005</v>
      </c>
      <c r="T91" s="5"/>
      <c r="U91" s="1"/>
      <c r="V91" s="1">
        <f t="shared" si="18"/>
        <v>12</v>
      </c>
      <c r="W91" s="1">
        <f t="shared" si="19"/>
        <v>5.4683524068106273</v>
      </c>
      <c r="X91" s="1">
        <v>55.838199999999993</v>
      </c>
      <c r="Y91" s="1">
        <v>68.018000000000001</v>
      </c>
      <c r="Z91" s="1">
        <v>73.974800000000002</v>
      </c>
      <c r="AA91" s="1">
        <v>61.009599999999999</v>
      </c>
      <c r="AB91" s="1">
        <v>47.5944</v>
      </c>
      <c r="AC91" s="1">
        <v>47.74</v>
      </c>
      <c r="AD91" s="1"/>
      <c r="AE91" s="1">
        <f t="shared" si="16"/>
        <v>515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43</v>
      </c>
      <c r="C92" s="1">
        <v>20</v>
      </c>
      <c r="D92" s="1"/>
      <c r="E92" s="1">
        <v>16</v>
      </c>
      <c r="F92" s="1"/>
      <c r="G92" s="6">
        <v>0.35</v>
      </c>
      <c r="H92" s="1">
        <v>40</v>
      </c>
      <c r="I92" s="1" t="s">
        <v>36</v>
      </c>
      <c r="J92" s="1">
        <v>17</v>
      </c>
      <c r="K92" s="1">
        <f t="shared" si="15"/>
        <v>-1</v>
      </c>
      <c r="L92" s="1"/>
      <c r="M92" s="1"/>
      <c r="N92" s="1">
        <v>0</v>
      </c>
      <c r="O92" s="1">
        <v>16</v>
      </c>
      <c r="P92" s="1"/>
      <c r="Q92" s="1"/>
      <c r="R92" s="1">
        <f t="shared" si="17"/>
        <v>3.2</v>
      </c>
      <c r="S92" s="5">
        <f t="shared" si="20"/>
        <v>22.400000000000006</v>
      </c>
      <c r="T92" s="5"/>
      <c r="U92" s="1"/>
      <c r="V92" s="1">
        <f t="shared" si="18"/>
        <v>12.000000000000002</v>
      </c>
      <c r="W92" s="1">
        <f t="shared" si="19"/>
        <v>5</v>
      </c>
      <c r="X92" s="1">
        <v>3.2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16"/>
        <v>8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1" t="s">
        <v>133</v>
      </c>
      <c r="B93" s="1" t="s">
        <v>43</v>
      </c>
      <c r="C93" s="1"/>
      <c r="D93" s="1"/>
      <c r="E93" s="13">
        <f>E95</f>
        <v>18</v>
      </c>
      <c r="F93" s="13">
        <f>F95</f>
        <v>17</v>
      </c>
      <c r="G93" s="6">
        <v>0.35</v>
      </c>
      <c r="H93" s="1">
        <v>45</v>
      </c>
      <c r="I93" s="1" t="s">
        <v>36</v>
      </c>
      <c r="J93" s="1"/>
      <c r="K93" s="1">
        <f t="shared" si="15"/>
        <v>18</v>
      </c>
      <c r="L93" s="1"/>
      <c r="M93" s="1"/>
      <c r="N93" s="1">
        <v>10.8</v>
      </c>
      <c r="O93" s="1">
        <v>10</v>
      </c>
      <c r="P93" s="1"/>
      <c r="Q93" s="1"/>
      <c r="R93" s="1">
        <f t="shared" si="17"/>
        <v>3.6</v>
      </c>
      <c r="S93" s="5">
        <v>10</v>
      </c>
      <c r="T93" s="5"/>
      <c r="U93" s="1"/>
      <c r="V93" s="1">
        <f t="shared" si="18"/>
        <v>13.277777777777777</v>
      </c>
      <c r="W93" s="1">
        <f t="shared" si="19"/>
        <v>10.499999999999998</v>
      </c>
      <c r="X93" s="1">
        <v>3.6</v>
      </c>
      <c r="Y93" s="1">
        <v>3.2</v>
      </c>
      <c r="Z93" s="1">
        <v>3.2</v>
      </c>
      <c r="AA93" s="1">
        <v>1.8</v>
      </c>
      <c r="AB93" s="1">
        <v>1.2</v>
      </c>
      <c r="AC93" s="1">
        <v>1</v>
      </c>
      <c r="AD93" s="1" t="s">
        <v>134</v>
      </c>
      <c r="AE93" s="1">
        <f t="shared" si="16"/>
        <v>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43</v>
      </c>
      <c r="C94" s="1">
        <v>5</v>
      </c>
      <c r="D94" s="1">
        <v>53</v>
      </c>
      <c r="E94" s="1">
        <v>40</v>
      </c>
      <c r="F94" s="1">
        <v>8</v>
      </c>
      <c r="G94" s="6">
        <v>0.11</v>
      </c>
      <c r="H94" s="1">
        <v>150</v>
      </c>
      <c r="I94" s="1" t="s">
        <v>38</v>
      </c>
      <c r="J94" s="1">
        <v>40</v>
      </c>
      <c r="K94" s="1">
        <f t="shared" si="15"/>
        <v>0</v>
      </c>
      <c r="L94" s="1"/>
      <c r="M94" s="1"/>
      <c r="N94" s="1">
        <v>0</v>
      </c>
      <c r="O94" s="1">
        <v>150</v>
      </c>
      <c r="P94" s="1"/>
      <c r="Q94" s="1"/>
      <c r="R94" s="1">
        <f t="shared" si="17"/>
        <v>8</v>
      </c>
      <c r="S94" s="5"/>
      <c r="T94" s="5"/>
      <c r="U94" s="1"/>
      <c r="V94" s="1">
        <f t="shared" si="18"/>
        <v>19.75</v>
      </c>
      <c r="W94" s="1">
        <f t="shared" si="19"/>
        <v>19.75</v>
      </c>
      <c r="X94" s="1">
        <v>5.6</v>
      </c>
      <c r="Y94" s="1">
        <v>6</v>
      </c>
      <c r="Z94" s="1">
        <v>8.4</v>
      </c>
      <c r="AA94" s="1">
        <v>6.6</v>
      </c>
      <c r="AB94" s="1">
        <v>4.2</v>
      </c>
      <c r="AC94" s="1">
        <v>6</v>
      </c>
      <c r="AD94" s="1"/>
      <c r="AE94" s="1">
        <f t="shared" si="1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136</v>
      </c>
      <c r="B95" s="10" t="s">
        <v>43</v>
      </c>
      <c r="C95" s="10">
        <v>17</v>
      </c>
      <c r="D95" s="15">
        <v>27</v>
      </c>
      <c r="E95" s="13">
        <v>18</v>
      </c>
      <c r="F95" s="13">
        <v>17</v>
      </c>
      <c r="G95" s="11">
        <v>0</v>
      </c>
      <c r="H95" s="10" t="e">
        <v>#N/A</v>
      </c>
      <c r="I95" s="10" t="s">
        <v>44</v>
      </c>
      <c r="J95" s="10">
        <v>18</v>
      </c>
      <c r="K95" s="10">
        <f t="shared" si="15"/>
        <v>0</v>
      </c>
      <c r="L95" s="10"/>
      <c r="M95" s="10"/>
      <c r="N95" s="10"/>
      <c r="O95" s="10"/>
      <c r="P95" s="10"/>
      <c r="Q95" s="10"/>
      <c r="R95" s="10">
        <f t="shared" si="17"/>
        <v>3.6</v>
      </c>
      <c r="S95" s="12"/>
      <c r="T95" s="12"/>
      <c r="U95" s="10"/>
      <c r="V95" s="10">
        <f t="shared" si="18"/>
        <v>4.7222222222222223</v>
      </c>
      <c r="W95" s="10">
        <f t="shared" si="19"/>
        <v>4.7222222222222223</v>
      </c>
      <c r="X95" s="10">
        <v>3.6</v>
      </c>
      <c r="Y95" s="10">
        <v>3.2</v>
      </c>
      <c r="Z95" s="10">
        <v>3.2</v>
      </c>
      <c r="AA95" s="10">
        <v>1.8</v>
      </c>
      <c r="AB95" s="10">
        <v>0.6</v>
      </c>
      <c r="AC95" s="10">
        <v>0.4</v>
      </c>
      <c r="AD95" s="16" t="s">
        <v>148</v>
      </c>
      <c r="AE95" s="10">
        <f t="shared" si="1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35</v>
      </c>
      <c r="C96" s="1">
        <v>190.07400000000001</v>
      </c>
      <c r="D96" s="1">
        <v>503.36900000000003</v>
      </c>
      <c r="E96" s="1">
        <v>268.63200000000001</v>
      </c>
      <c r="F96" s="1">
        <v>354.14299999999997</v>
      </c>
      <c r="G96" s="6">
        <v>1</v>
      </c>
      <c r="H96" s="1">
        <v>50</v>
      </c>
      <c r="I96" s="1" t="s">
        <v>36</v>
      </c>
      <c r="J96" s="1">
        <v>258.14999999999998</v>
      </c>
      <c r="K96" s="1">
        <f t="shared" si="15"/>
        <v>10.482000000000028</v>
      </c>
      <c r="L96" s="1"/>
      <c r="M96" s="1"/>
      <c r="N96" s="1">
        <v>198.04470000000009</v>
      </c>
      <c r="O96" s="1">
        <v>0</v>
      </c>
      <c r="P96" s="1"/>
      <c r="Q96" s="1"/>
      <c r="R96" s="1">
        <f t="shared" si="17"/>
        <v>53.726399999999998</v>
      </c>
      <c r="S96" s="5">
        <f>12*R96-Q96-P96-O96-N96-F96</f>
        <v>92.529099999999858</v>
      </c>
      <c r="T96" s="5"/>
      <c r="U96" s="1"/>
      <c r="V96" s="1">
        <f t="shared" si="18"/>
        <v>11.999999999999998</v>
      </c>
      <c r="W96" s="1">
        <f t="shared" si="19"/>
        <v>10.277772193930732</v>
      </c>
      <c r="X96" s="1">
        <v>56.024199999999993</v>
      </c>
      <c r="Y96" s="1">
        <v>66.759600000000006</v>
      </c>
      <c r="Z96" s="1">
        <v>63.863</v>
      </c>
      <c r="AA96" s="1">
        <v>48.276400000000002</v>
      </c>
      <c r="AB96" s="1">
        <v>45.756799999999998</v>
      </c>
      <c r="AC96" s="1">
        <v>43.233800000000002</v>
      </c>
      <c r="AD96" s="1"/>
      <c r="AE96" s="1">
        <f t="shared" si="16"/>
        <v>93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138</v>
      </c>
      <c r="B97" s="10" t="s">
        <v>35</v>
      </c>
      <c r="C97" s="10"/>
      <c r="D97" s="10">
        <v>4.3319999999999999</v>
      </c>
      <c r="E97" s="13">
        <v>4.3319999999999999</v>
      </c>
      <c r="F97" s="10"/>
      <c r="G97" s="11">
        <v>0</v>
      </c>
      <c r="H97" s="10" t="e">
        <v>#N/A</v>
      </c>
      <c r="I97" s="10" t="s">
        <v>44</v>
      </c>
      <c r="J97" s="10">
        <v>4</v>
      </c>
      <c r="K97" s="10">
        <f t="shared" si="15"/>
        <v>0.33199999999999985</v>
      </c>
      <c r="L97" s="10"/>
      <c r="M97" s="10"/>
      <c r="N97" s="10"/>
      <c r="O97" s="10"/>
      <c r="P97" s="10"/>
      <c r="Q97" s="10"/>
      <c r="R97" s="10">
        <f t="shared" si="17"/>
        <v>0.86639999999999995</v>
      </c>
      <c r="S97" s="12"/>
      <c r="T97" s="12"/>
      <c r="U97" s="10"/>
      <c r="V97" s="10">
        <f t="shared" si="18"/>
        <v>0</v>
      </c>
      <c r="W97" s="10">
        <f t="shared" si="19"/>
        <v>0</v>
      </c>
      <c r="X97" s="10">
        <v>0.86639999999999995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 t="s">
        <v>139</v>
      </c>
      <c r="AE97" s="10">
        <f t="shared" si="1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140</v>
      </c>
      <c r="B98" s="1" t="s">
        <v>35</v>
      </c>
      <c r="C98" s="1">
        <v>71.355999999999995</v>
      </c>
      <c r="D98" s="1">
        <v>188.018</v>
      </c>
      <c r="E98" s="1">
        <v>78.055000000000007</v>
      </c>
      <c r="F98" s="1">
        <v>131.58699999999999</v>
      </c>
      <c r="G98" s="6">
        <v>1</v>
      </c>
      <c r="H98" s="1">
        <v>55</v>
      </c>
      <c r="I98" s="1" t="s">
        <v>36</v>
      </c>
      <c r="J98" s="1">
        <v>137.4</v>
      </c>
      <c r="K98" s="1">
        <f t="shared" si="15"/>
        <v>-59.344999999999999</v>
      </c>
      <c r="L98" s="1"/>
      <c r="M98" s="1"/>
      <c r="N98" s="1">
        <v>50</v>
      </c>
      <c r="O98" s="1">
        <v>0</v>
      </c>
      <c r="P98" s="1"/>
      <c r="Q98" s="1"/>
      <c r="R98" s="1">
        <f t="shared" si="17"/>
        <v>15.611000000000001</v>
      </c>
      <c r="S98" s="5">
        <v>10</v>
      </c>
      <c r="T98" s="5"/>
      <c r="U98" s="1"/>
      <c r="V98" s="1">
        <f t="shared" si="18"/>
        <v>12.272564217538914</v>
      </c>
      <c r="W98" s="1">
        <f t="shared" si="19"/>
        <v>11.631990263275894</v>
      </c>
      <c r="X98" s="1">
        <v>19.346399999999999</v>
      </c>
      <c r="Y98" s="1">
        <v>37.567999999999998</v>
      </c>
      <c r="Z98" s="1">
        <v>37.034799999999997</v>
      </c>
      <c r="AA98" s="1">
        <v>45.693800000000003</v>
      </c>
      <c r="AB98" s="1">
        <v>50.478999999999999</v>
      </c>
      <c r="AC98" s="1">
        <v>27.718399999999999</v>
      </c>
      <c r="AD98" s="1"/>
      <c r="AE98" s="1">
        <f t="shared" si="16"/>
        <v>10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141</v>
      </c>
      <c r="B99" s="1" t="s">
        <v>35</v>
      </c>
      <c r="C99" s="1">
        <v>282.28500000000003</v>
      </c>
      <c r="D99" s="1">
        <v>131.08799999999999</v>
      </c>
      <c r="E99" s="13">
        <f>244.757+E97</f>
        <v>249.089</v>
      </c>
      <c r="F99" s="1">
        <v>131.86099999999999</v>
      </c>
      <c r="G99" s="6">
        <v>1</v>
      </c>
      <c r="H99" s="1">
        <v>55</v>
      </c>
      <c r="I99" s="1" t="s">
        <v>36</v>
      </c>
      <c r="J99" s="1">
        <v>231.4</v>
      </c>
      <c r="K99" s="1">
        <f t="shared" si="15"/>
        <v>17.688999999999993</v>
      </c>
      <c r="L99" s="1"/>
      <c r="M99" s="1"/>
      <c r="N99" s="1">
        <v>100</v>
      </c>
      <c r="O99" s="1">
        <v>100</v>
      </c>
      <c r="P99" s="1"/>
      <c r="Q99" s="1"/>
      <c r="R99" s="1">
        <f t="shared" si="17"/>
        <v>49.817799999999998</v>
      </c>
      <c r="S99" s="5">
        <f t="shared" ref="S99" si="21">12*R99-Q99-P99-O99-N99-F99</f>
        <v>265.95259999999996</v>
      </c>
      <c r="T99" s="5"/>
      <c r="U99" s="1"/>
      <c r="V99" s="1">
        <f t="shared" si="18"/>
        <v>12</v>
      </c>
      <c r="W99" s="1">
        <f t="shared" si="19"/>
        <v>6.6614944859066441</v>
      </c>
      <c r="X99" s="1">
        <v>47.637999999999998</v>
      </c>
      <c r="Y99" s="1">
        <v>43.101199999999999</v>
      </c>
      <c r="Z99" s="1">
        <v>47.638399999999997</v>
      </c>
      <c r="AA99" s="1">
        <v>48.154600000000002</v>
      </c>
      <c r="AB99" s="1">
        <v>46.933599999999998</v>
      </c>
      <c r="AC99" s="1">
        <v>50.3504</v>
      </c>
      <c r="AD99" s="1" t="s">
        <v>142</v>
      </c>
      <c r="AE99" s="1">
        <f t="shared" si="16"/>
        <v>266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43</v>
      </c>
      <c r="C100" s="1">
        <v>45</v>
      </c>
      <c r="D100" s="1">
        <v>1</v>
      </c>
      <c r="E100" s="1">
        <v>25</v>
      </c>
      <c r="F100" s="1">
        <v>13</v>
      </c>
      <c r="G100" s="6">
        <v>0.4</v>
      </c>
      <c r="H100" s="1">
        <v>55</v>
      </c>
      <c r="I100" s="1" t="s">
        <v>36</v>
      </c>
      <c r="J100" s="1">
        <v>26</v>
      </c>
      <c r="K100" s="1">
        <f t="shared" si="15"/>
        <v>-1</v>
      </c>
      <c r="L100" s="1"/>
      <c r="M100" s="1"/>
      <c r="N100" s="1">
        <v>10</v>
      </c>
      <c r="O100" s="1">
        <v>32</v>
      </c>
      <c r="P100" s="1"/>
      <c r="Q100" s="1"/>
      <c r="R100" s="1">
        <f t="shared" si="17"/>
        <v>5</v>
      </c>
      <c r="S100" s="5">
        <v>10</v>
      </c>
      <c r="T100" s="5"/>
      <c r="U100" s="1"/>
      <c r="V100" s="1">
        <f t="shared" si="18"/>
        <v>13</v>
      </c>
      <c r="W100" s="1">
        <f t="shared" si="19"/>
        <v>11</v>
      </c>
      <c r="X100" s="1">
        <v>5.6</v>
      </c>
      <c r="Y100" s="1">
        <v>7.2</v>
      </c>
      <c r="Z100" s="1">
        <v>6.6</v>
      </c>
      <c r="AA100" s="1">
        <v>1.2</v>
      </c>
      <c r="AB100" s="1">
        <v>1.4</v>
      </c>
      <c r="AC100" s="1">
        <v>14.6</v>
      </c>
      <c r="AD100" s="1"/>
      <c r="AE100" s="1">
        <f t="shared" si="16"/>
        <v>4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144</v>
      </c>
      <c r="B101" s="10" t="s">
        <v>35</v>
      </c>
      <c r="C101" s="10">
        <v>1.4379999999999999</v>
      </c>
      <c r="D101" s="10"/>
      <c r="E101" s="10">
        <v>-0.79400000000000004</v>
      </c>
      <c r="F101" s="10">
        <v>1.4379999999999999</v>
      </c>
      <c r="G101" s="11">
        <v>0</v>
      </c>
      <c r="H101" s="10" t="e">
        <v>#N/A</v>
      </c>
      <c r="I101" s="10" t="s">
        <v>44</v>
      </c>
      <c r="J101" s="10">
        <v>2</v>
      </c>
      <c r="K101" s="10">
        <f t="shared" si="15"/>
        <v>-2.794</v>
      </c>
      <c r="L101" s="10"/>
      <c r="M101" s="10"/>
      <c r="N101" s="10"/>
      <c r="O101" s="10"/>
      <c r="P101" s="10"/>
      <c r="Q101" s="10"/>
      <c r="R101" s="10">
        <f t="shared" si="17"/>
        <v>-0.1588</v>
      </c>
      <c r="S101" s="12"/>
      <c r="T101" s="12"/>
      <c r="U101" s="10"/>
      <c r="V101" s="10">
        <f t="shared" si="18"/>
        <v>-9.0554156171284639</v>
      </c>
      <c r="W101" s="10">
        <f t="shared" si="19"/>
        <v>-9.0554156171284639</v>
      </c>
      <c r="X101" s="10">
        <v>-0.1588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 t="s">
        <v>145</v>
      </c>
      <c r="AE101" s="10">
        <f t="shared" si="1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146</v>
      </c>
      <c r="B102" s="1" t="s">
        <v>43</v>
      </c>
      <c r="C102" s="1">
        <v>45</v>
      </c>
      <c r="D102" s="1">
        <v>1</v>
      </c>
      <c r="E102" s="1">
        <v>15</v>
      </c>
      <c r="F102" s="1">
        <v>4</v>
      </c>
      <c r="G102" s="6">
        <v>0.4</v>
      </c>
      <c r="H102" s="1">
        <v>55</v>
      </c>
      <c r="I102" s="1" t="s">
        <v>36</v>
      </c>
      <c r="J102" s="1">
        <v>15</v>
      </c>
      <c r="K102" s="1">
        <f t="shared" ref="K102" si="22">E102-J102</f>
        <v>0</v>
      </c>
      <c r="L102" s="1"/>
      <c r="M102" s="1"/>
      <c r="N102" s="1">
        <v>43.4</v>
      </c>
      <c r="O102" s="1">
        <v>38.700000000000003</v>
      </c>
      <c r="P102" s="1"/>
      <c r="Q102" s="1"/>
      <c r="R102" s="1">
        <f t="shared" si="17"/>
        <v>3</v>
      </c>
      <c r="S102" s="5"/>
      <c r="T102" s="5"/>
      <c r="U102" s="1"/>
      <c r="V102" s="1">
        <f t="shared" si="18"/>
        <v>28.7</v>
      </c>
      <c r="W102" s="1">
        <f t="shared" si="19"/>
        <v>28.7</v>
      </c>
      <c r="X102" s="1">
        <v>8.1999999999999993</v>
      </c>
      <c r="Y102" s="1">
        <v>7.8</v>
      </c>
      <c r="Z102" s="1">
        <v>2.8</v>
      </c>
      <c r="AA102" s="1">
        <v>1.6</v>
      </c>
      <c r="AB102" s="1">
        <v>1.4</v>
      </c>
      <c r="AC102" s="1">
        <v>5.6</v>
      </c>
      <c r="AD102" s="1"/>
      <c r="AE102" s="1">
        <f t="shared" si="16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E102" xr:uid="{3E025A92-6DC2-4E28-858D-00DA9D86D6C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2024-05-02T12:47:47Z</dcterms:created>
  <dcterms:modified xsi:type="dcterms:W3CDTF">2024-05-02T13:06:18Z</dcterms:modified>
</cp:coreProperties>
</file>