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3719004-223F-4BCF-AC81-F29DBF4198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X327" i="1"/>
  <c r="O327" i="1"/>
  <c r="X326" i="1"/>
  <c r="Y326" i="1" s="1"/>
  <c r="O326" i="1"/>
  <c r="Y325" i="1"/>
  <c r="Y333" i="1" s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Y245" i="1" s="1"/>
  <c r="X231" i="1"/>
  <c r="L543" i="1" s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X228" i="1" s="1"/>
  <c r="O222" i="1"/>
  <c r="Y221" i="1"/>
  <c r="X221" i="1"/>
  <c r="X227" i="1" s="1"/>
  <c r="O221" i="1"/>
  <c r="W218" i="1"/>
  <c r="W217" i="1"/>
  <c r="Y216" i="1"/>
  <c r="X216" i="1"/>
  <c r="O216" i="1"/>
  <c r="X215" i="1"/>
  <c r="X217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X213" i="1" s="1"/>
  <c r="O207" i="1"/>
  <c r="Y206" i="1"/>
  <c r="X206" i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X202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6" i="1" s="1"/>
  <c r="O178" i="1"/>
  <c r="W176" i="1"/>
  <c r="W175" i="1"/>
  <c r="X174" i="1"/>
  <c r="Y174" i="1" s="1"/>
  <c r="O174" i="1"/>
  <c r="Y173" i="1"/>
  <c r="X173" i="1"/>
  <c r="O173" i="1"/>
  <c r="X172" i="1"/>
  <c r="X176" i="1" s="1"/>
  <c r="O172" i="1"/>
  <c r="Y171" i="1"/>
  <c r="X171" i="1"/>
  <c r="X175" i="1" s="1"/>
  <c r="O171" i="1"/>
  <c r="W169" i="1"/>
  <c r="W168" i="1"/>
  <c r="Y167" i="1"/>
  <c r="X167" i="1"/>
  <c r="O167" i="1"/>
  <c r="X166" i="1"/>
  <c r="X168" i="1" s="1"/>
  <c r="O166" i="1"/>
  <c r="W164" i="1"/>
  <c r="W163" i="1"/>
  <c r="X162" i="1"/>
  <c r="X164" i="1" s="1"/>
  <c r="O162" i="1"/>
  <c r="Y161" i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X157" i="1" s="1"/>
  <c r="O149" i="1"/>
  <c r="Y148" i="1"/>
  <c r="X148" i="1"/>
  <c r="H543" i="1" s="1"/>
  <c r="O148" i="1"/>
  <c r="W145" i="1"/>
  <c r="W144" i="1"/>
  <c r="Y143" i="1"/>
  <c r="X143" i="1"/>
  <c r="O143" i="1"/>
  <c r="X142" i="1"/>
  <c r="X144" i="1" s="1"/>
  <c r="O142" i="1"/>
  <c r="Y141" i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X136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X127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X117" i="1" s="1"/>
  <c r="O107" i="1"/>
  <c r="Y106" i="1"/>
  <c r="X106" i="1"/>
  <c r="Y105" i="1"/>
  <c r="X105" i="1"/>
  <c r="X118" i="1" s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X103" i="1" s="1"/>
  <c r="O95" i="1"/>
  <c r="W93" i="1"/>
  <c r="W92" i="1"/>
  <c r="X91" i="1"/>
  <c r="Y91" i="1" s="1"/>
  <c r="O91" i="1"/>
  <c r="Y90" i="1"/>
  <c r="X90" i="1"/>
  <c r="O90" i="1"/>
  <c r="X89" i="1"/>
  <c r="X93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E543" i="1" s="1"/>
  <c r="O65" i="1"/>
  <c r="W62" i="1"/>
  <c r="W61" i="1"/>
  <c r="X60" i="1"/>
  <c r="Y60" i="1" s="1"/>
  <c r="X59" i="1"/>
  <c r="Y59" i="1" s="1"/>
  <c r="O59" i="1"/>
  <c r="Y58" i="1"/>
  <c r="X58" i="1"/>
  <c r="O58" i="1"/>
  <c r="X57" i="1"/>
  <c r="D543" i="1" s="1"/>
  <c r="O57" i="1"/>
  <c r="W54" i="1"/>
  <c r="W53" i="1"/>
  <c r="X52" i="1"/>
  <c r="X54" i="1" s="1"/>
  <c r="O52" i="1"/>
  <c r="Y51" i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Y33" i="1"/>
  <c r="X33" i="1"/>
  <c r="O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X34" i="1" s="1"/>
  <c r="O28" i="1"/>
  <c r="Y27" i="1"/>
  <c r="X27" i="1"/>
  <c r="X35" i="1" s="1"/>
  <c r="O27" i="1"/>
  <c r="W25" i="1"/>
  <c r="W533" i="1" s="1"/>
  <c r="W24" i="1"/>
  <c r="Y23" i="1"/>
  <c r="X23" i="1"/>
  <c r="O23" i="1"/>
  <c r="X22" i="1"/>
  <c r="B543" i="1" s="1"/>
  <c r="H10" i="1"/>
  <c r="A9" i="1"/>
  <c r="F10" i="1" s="1"/>
  <c r="D7" i="1"/>
  <c r="P6" i="1"/>
  <c r="O2" i="1"/>
  <c r="H9" i="1" l="1"/>
  <c r="A10" i="1"/>
  <c r="Y22" i="1"/>
  <c r="Y24" i="1" s="1"/>
  <c r="W537" i="1"/>
  <c r="X25" i="1"/>
  <c r="Y28" i="1"/>
  <c r="Y34" i="1" s="1"/>
  <c r="C543" i="1"/>
  <c r="Y52" i="1"/>
  <c r="Y53" i="1" s="1"/>
  <c r="X53" i="1"/>
  <c r="Y57" i="1"/>
  <c r="Y61" i="1" s="1"/>
  <c r="X61" i="1"/>
  <c r="Y65" i="1"/>
  <c r="Y85" i="1" s="1"/>
  <c r="X86" i="1"/>
  <c r="Y89" i="1"/>
  <c r="Y92" i="1" s="1"/>
  <c r="Y95" i="1"/>
  <c r="Y102" i="1" s="1"/>
  <c r="X102" i="1"/>
  <c r="Y107" i="1"/>
  <c r="Y117" i="1" s="1"/>
  <c r="Y121" i="1"/>
  <c r="Y127" i="1" s="1"/>
  <c r="F543" i="1"/>
  <c r="Y132" i="1"/>
  <c r="Y136" i="1" s="1"/>
  <c r="X137" i="1"/>
  <c r="G543" i="1"/>
  <c r="Y142" i="1"/>
  <c r="Y144" i="1" s="1"/>
  <c r="X145" i="1"/>
  <c r="Y149" i="1"/>
  <c r="Y157" i="1" s="1"/>
  <c r="X158" i="1"/>
  <c r="I543" i="1"/>
  <c r="Y162" i="1"/>
  <c r="Y163" i="1" s="1"/>
  <c r="X163" i="1"/>
  <c r="Y166" i="1"/>
  <c r="Y168" i="1" s="1"/>
  <c r="X169" i="1"/>
  <c r="Y172" i="1"/>
  <c r="Y175" i="1" s="1"/>
  <c r="Y178" i="1"/>
  <c r="Y195" i="1" s="1"/>
  <c r="X195" i="1"/>
  <c r="Y198" i="1"/>
  <c r="Y202" i="1" s="1"/>
  <c r="X203" i="1"/>
  <c r="J543" i="1"/>
  <c r="Y207" i="1"/>
  <c r="Y212" i="1" s="1"/>
  <c r="X212" i="1"/>
  <c r="Y215" i="1"/>
  <c r="Y217" i="1" s="1"/>
  <c r="X218" i="1"/>
  <c r="Y222" i="1"/>
  <c r="Y227" i="1" s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R543" i="1"/>
  <c r="F9" i="1"/>
  <c r="J9" i="1"/>
  <c r="X24" i="1"/>
  <c r="X62" i="1"/>
  <c r="X85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6" i="1" l="1"/>
  <c r="X537" i="1"/>
  <c r="X533" i="1"/>
  <c r="Y538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<sst xmlns="http://schemas.openxmlformats.org/spreadsheetml/2006/main" count="2266" uniqueCount="739">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</sst>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5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3000</v>
      </c>
      <c r="X326" s="367">
        <f t="shared" si="17"/>
        <v>3000</v>
      </c>
      <c r="Y326" s="36">
        <f>IFERROR(IF(X326=0,"",ROUNDUP(X326/H326,0)*0.02175),"")</f>
        <v>4.3499999999999996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1000</v>
      </c>
      <c r="X327" s="367">
        <f t="shared" si="17"/>
        <v>1005</v>
      </c>
      <c r="Y327" s="36">
        <f>IFERROR(IF(X327=0,"",ROUNDUP(X327/H327,0)*0.02175),"")</f>
        <v>1.4572499999999999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1000</v>
      </c>
      <c r="X329" s="367">
        <f t="shared" si="17"/>
        <v>1005</v>
      </c>
      <c r="Y329" s="36">
        <f>IFERROR(IF(X329=0,"",ROUNDUP(X329/H329,0)*0.02175),"")</f>
        <v>1.4572499999999999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333.33333333333337</v>
      </c>
      <c r="X333" s="368">
        <f>IFERROR(X325/H325,"0")+IFERROR(X326/H326,"0")+IFERROR(X327/H327,"0")+IFERROR(X328/H328,"0")+IFERROR(X329/H329,"0")+IFERROR(X330/H330,"0")+IFERROR(X331/H331,"0")+IFERROR(X332/H332,"0")</f>
        <v>334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7.2645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5000</v>
      </c>
      <c r="X334" s="368">
        <f>IFERROR(SUM(X325:X332),"0")</f>
        <v>5010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700</v>
      </c>
      <c r="X336" s="367">
        <f>IFERROR(IF(W336="",0,CEILING((W336/$H336),1)*$H336),"")</f>
        <v>705</v>
      </c>
      <c r="Y336" s="36">
        <f>IFERROR(IF(X336=0,"",ROUNDUP(X336/H336,0)*0.02175),"")</f>
        <v>1.0222499999999999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46.666666666666664</v>
      </c>
      <c r="X339" s="368">
        <f>IFERROR(X336/H336,"0")+IFERROR(X337/H337,"0")+IFERROR(X338/H338,"0")</f>
        <v>47</v>
      </c>
      <c r="Y339" s="368">
        <f>IFERROR(IF(Y336="",0,Y336),"0")+IFERROR(IF(Y337="",0,Y337),"0")+IFERROR(IF(Y338="",0,Y338),"0")</f>
        <v>1.0222499999999999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700</v>
      </c>
      <c r="X340" s="368">
        <f>IFERROR(SUM(X336:X338),"0")</f>
        <v>705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5700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5715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5882.4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5897.8799999999992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6082.4</v>
      </c>
      <c r="X536" s="368">
        <f>GrossWeightTotalR+PalletQtyTotalR*25</f>
        <v>6097.8799999999992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380.00000000000006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381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8.2867499999999996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5715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