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E830BC5-689D-4C35-B8EE-F4169DA514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X510" i="1"/>
  <c r="W508" i="1"/>
  <c r="W507" i="1"/>
  <c r="X506" i="1"/>
  <c r="Y506" i="1" s="1"/>
  <c r="X505" i="1"/>
  <c r="Y505" i="1" s="1"/>
  <c r="X504" i="1"/>
  <c r="Y504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X489" i="1" s="1"/>
  <c r="O487" i="1"/>
  <c r="W485" i="1"/>
  <c r="W484" i="1"/>
  <c r="Y483" i="1"/>
  <c r="X483" i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Y467" i="1" s="1"/>
  <c r="Y469" i="1" s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O422" i="1"/>
  <c r="X421" i="1"/>
  <c r="Y421" i="1" s="1"/>
  <c r="O421" i="1"/>
  <c r="W419" i="1"/>
  <c r="W418" i="1"/>
  <c r="X417" i="1"/>
  <c r="Y417" i="1" s="1"/>
  <c r="O417" i="1"/>
  <c r="X416" i="1"/>
  <c r="X418" i="1" s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O383" i="1"/>
  <c r="W381" i="1"/>
  <c r="W380" i="1"/>
  <c r="X379" i="1"/>
  <c r="Y379" i="1" s="1"/>
  <c r="O379" i="1"/>
  <c r="X378" i="1"/>
  <c r="X380" i="1" s="1"/>
  <c r="O378" i="1"/>
  <c r="W374" i="1"/>
  <c r="W373" i="1"/>
  <c r="X372" i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X365" i="1"/>
  <c r="Y365" i="1" s="1"/>
  <c r="O365" i="1"/>
  <c r="W363" i="1"/>
  <c r="W362" i="1"/>
  <c r="X361" i="1"/>
  <c r="Y361" i="1" s="1"/>
  <c r="O361" i="1"/>
  <c r="X360" i="1"/>
  <c r="X362" i="1" s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Y342" i="1"/>
  <c r="X342" i="1"/>
  <c r="O342" i="1"/>
  <c r="W340" i="1"/>
  <c r="W339" i="1"/>
  <c r="X338" i="1"/>
  <c r="Y338" i="1" s="1"/>
  <c r="O338" i="1"/>
  <c r="X337" i="1"/>
  <c r="Y337" i="1" s="1"/>
  <c r="O337" i="1"/>
  <c r="X336" i="1"/>
  <c r="Y336" i="1" s="1"/>
  <c r="Y339" i="1" s="1"/>
  <c r="O336" i="1"/>
  <c r="W334" i="1"/>
  <c r="W333" i="1"/>
  <c r="X332" i="1"/>
  <c r="Y332" i="1" s="1"/>
  <c r="O332" i="1"/>
  <c r="X331" i="1"/>
  <c r="Y331" i="1" s="1"/>
  <c r="O331" i="1"/>
  <c r="Y330" i="1"/>
  <c r="X330" i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X310" i="1"/>
  <c r="Y310" i="1" s="1"/>
  <c r="O310" i="1"/>
  <c r="X309" i="1"/>
  <c r="O309" i="1"/>
  <c r="W307" i="1"/>
  <c r="W306" i="1"/>
  <c r="X305" i="1"/>
  <c r="O305" i="1"/>
  <c r="W302" i="1"/>
  <c r="W301" i="1"/>
  <c r="X300" i="1"/>
  <c r="Y300" i="1" s="1"/>
  <c r="O300" i="1"/>
  <c r="X299" i="1"/>
  <c r="Y299" i="1" s="1"/>
  <c r="Y301" i="1" s="1"/>
  <c r="O299" i="1"/>
  <c r="W297" i="1"/>
  <c r="W296" i="1"/>
  <c r="X295" i="1"/>
  <c r="Y295" i="1" s="1"/>
  <c r="O295" i="1"/>
  <c r="X294" i="1"/>
  <c r="Y294" i="1" s="1"/>
  <c r="O294" i="1"/>
  <c r="Y293" i="1"/>
  <c r="X293" i="1"/>
  <c r="O293" i="1"/>
  <c r="X292" i="1"/>
  <c r="Y292" i="1" s="1"/>
  <c r="O292" i="1"/>
  <c r="X291" i="1"/>
  <c r="Y291" i="1" s="1"/>
  <c r="O291" i="1"/>
  <c r="X290" i="1"/>
  <c r="Y290" i="1" s="1"/>
  <c r="O290" i="1"/>
  <c r="X289" i="1"/>
  <c r="Y289" i="1" s="1"/>
  <c r="Y296" i="1" s="1"/>
  <c r="O289" i="1"/>
  <c r="W286" i="1"/>
  <c r="W285" i="1"/>
  <c r="X284" i="1"/>
  <c r="Y284" i="1" s="1"/>
  <c r="O284" i="1"/>
  <c r="X283" i="1"/>
  <c r="X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Y254" i="1"/>
  <c r="X254" i="1"/>
  <c r="O254" i="1"/>
  <c r="X253" i="1"/>
  <c r="Y253" i="1" s="1"/>
  <c r="O253" i="1"/>
  <c r="X252" i="1"/>
  <c r="O252" i="1"/>
  <c r="W250" i="1"/>
  <c r="W249" i="1"/>
  <c r="X248" i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Y240" i="1"/>
  <c r="X240" i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Y232" i="1"/>
  <c r="X232" i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Y221" i="1" s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X206" i="1"/>
  <c r="Y206" i="1" s="1"/>
  <c r="O206" i="1"/>
  <c r="W203" i="1"/>
  <c r="W202" i="1"/>
  <c r="X201" i="1"/>
  <c r="Y201" i="1" s="1"/>
  <c r="O201" i="1"/>
  <c r="X200" i="1"/>
  <c r="Y200" i="1" s="1"/>
  <c r="O200" i="1"/>
  <c r="Y199" i="1"/>
  <c r="X199" i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Y171" i="1" s="1"/>
  <c r="Y175" i="1" s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Y162" i="1" s="1"/>
  <c r="O162" i="1"/>
  <c r="X161" i="1"/>
  <c r="Y161" i="1" s="1"/>
  <c r="Y163" i="1" s="1"/>
  <c r="O161" i="1"/>
  <c r="W158" i="1"/>
  <c r="W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Y148" i="1"/>
  <c r="X148" i="1"/>
  <c r="O148" i="1"/>
  <c r="W145" i="1"/>
  <c r="W144" i="1"/>
  <c r="X143" i="1"/>
  <c r="Y143" i="1" s="1"/>
  <c r="O143" i="1"/>
  <c r="X142" i="1"/>
  <c r="Y142" i="1" s="1"/>
  <c r="O142" i="1"/>
  <c r="X141" i="1"/>
  <c r="Y141" i="1" s="1"/>
  <c r="Y144" i="1" s="1"/>
  <c r="O141" i="1"/>
  <c r="W137" i="1"/>
  <c r="W136" i="1"/>
  <c r="X135" i="1"/>
  <c r="Y135" i="1" s="1"/>
  <c r="O135" i="1"/>
  <c r="X134" i="1"/>
  <c r="Y134" i="1" s="1"/>
  <c r="O134" i="1"/>
  <c r="Y133" i="1"/>
  <c r="X133" i="1"/>
  <c r="O133" i="1"/>
  <c r="X132" i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Y122" i="1"/>
  <c r="X122" i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Y105" i="1" s="1"/>
  <c r="W103" i="1"/>
  <c r="W102" i="1"/>
  <c r="X101" i="1"/>
  <c r="Y101" i="1" s="1"/>
  <c r="O101" i="1"/>
  <c r="X100" i="1"/>
  <c r="Y100" i="1" s="1"/>
  <c r="O100" i="1"/>
  <c r="X99" i="1"/>
  <c r="Y99" i="1" s="1"/>
  <c r="O99" i="1"/>
  <c r="Y98" i="1"/>
  <c r="X98" i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Y88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X25" i="1" s="1"/>
  <c r="H10" i="1"/>
  <c r="A9" i="1"/>
  <c r="F10" i="1" s="1"/>
  <c r="D7" i="1"/>
  <c r="P6" i="1"/>
  <c r="O2" i="1"/>
  <c r="Y344" i="1" l="1"/>
  <c r="Y117" i="1"/>
  <c r="Y487" i="1"/>
  <c r="Y488" i="1" s="1"/>
  <c r="X488" i="1"/>
  <c r="Y503" i="1"/>
  <c r="Y507" i="1" s="1"/>
  <c r="X507" i="1"/>
  <c r="W537" i="1"/>
  <c r="W536" i="1"/>
  <c r="X128" i="1"/>
  <c r="Y120" i="1"/>
  <c r="X250" i="1"/>
  <c r="X249" i="1"/>
  <c r="Y248" i="1"/>
  <c r="Y249" i="1" s="1"/>
  <c r="X256" i="1"/>
  <c r="Y252" i="1"/>
  <c r="X280" i="1"/>
  <c r="Y277" i="1"/>
  <c r="Y280" i="1" s="1"/>
  <c r="X433" i="1"/>
  <c r="Y431" i="1"/>
  <c r="Y433" i="1" s="1"/>
  <c r="X485" i="1"/>
  <c r="Y481" i="1"/>
  <c r="W533" i="1"/>
  <c r="X34" i="1"/>
  <c r="Y27" i="1"/>
  <c r="Y34" i="1" s="1"/>
  <c r="Y92" i="1"/>
  <c r="Y227" i="1"/>
  <c r="Y256" i="1"/>
  <c r="Y369" i="1"/>
  <c r="U543" i="1"/>
  <c r="X448" i="1"/>
  <c r="Y445" i="1"/>
  <c r="Y448" i="1" s="1"/>
  <c r="X465" i="1"/>
  <c r="Y453" i="1"/>
  <c r="X484" i="1"/>
  <c r="H543" i="1"/>
  <c r="X212" i="1"/>
  <c r="X301" i="1"/>
  <c r="X344" i="1"/>
  <c r="Y61" i="1"/>
  <c r="Y85" i="1"/>
  <c r="H9" i="1"/>
  <c r="A10" i="1"/>
  <c r="Y22" i="1"/>
  <c r="Y24" i="1" s="1"/>
  <c r="X35" i="1"/>
  <c r="X39" i="1"/>
  <c r="X43" i="1"/>
  <c r="X47" i="1"/>
  <c r="X53" i="1"/>
  <c r="X61" i="1"/>
  <c r="X103" i="1"/>
  <c r="X127" i="1"/>
  <c r="Y132" i="1"/>
  <c r="Y136" i="1" s="1"/>
  <c r="F543" i="1"/>
  <c r="X136" i="1"/>
  <c r="X228" i="1"/>
  <c r="L543" i="1"/>
  <c r="N543" i="1"/>
  <c r="X246" i="1"/>
  <c r="Y231" i="1"/>
  <c r="Y245" i="1" s="1"/>
  <c r="X257" i="1"/>
  <c r="X268" i="1"/>
  <c r="Y259" i="1"/>
  <c r="Y268" i="1" s="1"/>
  <c r="X269" i="1"/>
  <c r="X274" i="1"/>
  <c r="Y271" i="1"/>
  <c r="Y274" i="1" s="1"/>
  <c r="X313" i="1"/>
  <c r="X316" i="1"/>
  <c r="Y315" i="1"/>
  <c r="Y316" i="1" s="1"/>
  <c r="X317" i="1"/>
  <c r="X320" i="1"/>
  <c r="Y319" i="1"/>
  <c r="Y320" i="1" s="1"/>
  <c r="X321" i="1"/>
  <c r="Q543" i="1"/>
  <c r="X334" i="1"/>
  <c r="Y325" i="1"/>
  <c r="Y333" i="1" s="1"/>
  <c r="X333" i="1"/>
  <c r="X403" i="1"/>
  <c r="X406" i="1"/>
  <c r="Y405" i="1"/>
  <c r="Y406" i="1" s="1"/>
  <c r="X407" i="1"/>
  <c r="X412" i="1"/>
  <c r="Y409" i="1"/>
  <c r="Y412" i="1" s="1"/>
  <c r="X413" i="1"/>
  <c r="Y422" i="1"/>
  <c r="Y428" i="1" s="1"/>
  <c r="X428" i="1"/>
  <c r="T543" i="1"/>
  <c r="W543" i="1"/>
  <c r="X500" i="1"/>
  <c r="Y493" i="1"/>
  <c r="Y500" i="1" s="1"/>
  <c r="X501" i="1"/>
  <c r="X517" i="1"/>
  <c r="Y510" i="1"/>
  <c r="Y516" i="1" s="1"/>
  <c r="X516" i="1"/>
  <c r="F9" i="1"/>
  <c r="J9" i="1"/>
  <c r="X535" i="1"/>
  <c r="X534" i="1"/>
  <c r="B543" i="1"/>
  <c r="X24" i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Y207" i="1"/>
  <c r="Y212" i="1" s="1"/>
  <c r="J543" i="1"/>
  <c r="X213" i="1"/>
  <c r="X218" i="1"/>
  <c r="Y215" i="1"/>
  <c r="Y217" i="1" s="1"/>
  <c r="X227" i="1"/>
  <c r="X245" i="1"/>
  <c r="X275" i="1"/>
  <c r="X281" i="1"/>
  <c r="X286" i="1"/>
  <c r="Y283" i="1"/>
  <c r="Y285" i="1" s="1"/>
  <c r="X296" i="1"/>
  <c r="X302" i="1"/>
  <c r="X306" i="1"/>
  <c r="Y305" i="1"/>
  <c r="Y306" i="1" s="1"/>
  <c r="P543" i="1"/>
  <c r="X307" i="1"/>
  <c r="X312" i="1"/>
  <c r="Y309" i="1"/>
  <c r="Y312" i="1" s="1"/>
  <c r="X340" i="1"/>
  <c r="X339" i="1"/>
  <c r="X345" i="1"/>
  <c r="X348" i="1"/>
  <c r="Y347" i="1"/>
  <c r="Y348" i="1" s="1"/>
  <c r="X349" i="1"/>
  <c r="R543" i="1"/>
  <c r="X357" i="1"/>
  <c r="Y352" i="1"/>
  <c r="Y357" i="1" s="1"/>
  <c r="X358" i="1"/>
  <c r="X363" i="1"/>
  <c r="Y360" i="1"/>
  <c r="Y362" i="1" s="1"/>
  <c r="X369" i="1"/>
  <c r="X370" i="1"/>
  <c r="X373" i="1"/>
  <c r="Y372" i="1"/>
  <c r="Y373" i="1" s="1"/>
  <c r="X374" i="1"/>
  <c r="S543" i="1"/>
  <c r="X381" i="1"/>
  <c r="Y378" i="1"/>
  <c r="Y380" i="1" s="1"/>
  <c r="X464" i="1"/>
  <c r="X470" i="1"/>
  <c r="X479" i="1"/>
  <c r="Y472" i="1"/>
  <c r="Y478" i="1" s="1"/>
  <c r="X478" i="1"/>
  <c r="X532" i="1"/>
  <c r="G543" i="1"/>
  <c r="X145" i="1"/>
  <c r="X158" i="1"/>
  <c r="I543" i="1"/>
  <c r="X163" i="1"/>
  <c r="O543" i="1"/>
  <c r="X297" i="1"/>
  <c r="X396" i="1"/>
  <c r="Y383" i="1"/>
  <c r="Y396" i="1" s="1"/>
  <c r="X397" i="1"/>
  <c r="X402" i="1"/>
  <c r="Y399" i="1"/>
  <c r="Y402" i="1" s="1"/>
  <c r="X419" i="1"/>
  <c r="Y416" i="1"/>
  <c r="Y418" i="1" s="1"/>
  <c r="X429" i="1"/>
  <c r="X434" i="1"/>
  <c r="X437" i="1"/>
  <c r="Y436" i="1"/>
  <c r="Y437" i="1" s="1"/>
  <c r="X438" i="1"/>
  <c r="X441" i="1"/>
  <c r="Y440" i="1"/>
  <c r="Y441" i="1" s="1"/>
  <c r="X442" i="1"/>
  <c r="Y464" i="1"/>
  <c r="X469" i="1"/>
  <c r="Y484" i="1"/>
  <c r="X531" i="1"/>
  <c r="Y527" i="1"/>
  <c r="Y531" i="1" s="1"/>
  <c r="V543" i="1"/>
  <c r="X449" i="1"/>
  <c r="X533" i="1" l="1"/>
  <c r="X537" i="1"/>
  <c r="X536" i="1"/>
  <c r="Y538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<sst xmlns="http://schemas.openxmlformats.org/spreadsheetml/2006/main" count="2266" uniqueCount="739">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</sst>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2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990</v>
      </c>
      <c r="X57" s="367">
        <f>IFERROR(IF(W57="",0,CEILING((W57/$H57),1)*$H57),"")</f>
        <v>993.6</v>
      </c>
      <c r="Y57" s="36">
        <f>IFERROR(IF(X57=0,"",ROUNDUP(X57/H57,0)*0.02175),"")</f>
        <v>2.0009999999999999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91.666666666666657</v>
      </c>
      <c r="X61" s="368">
        <f>IFERROR(X57/H57,"0")+IFERROR(X58/H58,"0")+IFERROR(X59/H59,"0")+IFERROR(X60/H60,"0")</f>
        <v>92</v>
      </c>
      <c r="Y61" s="368">
        <f>IFERROR(IF(Y57="",0,Y57),"0")+IFERROR(IF(Y58="",0,Y58),"0")+IFERROR(IF(Y59="",0,Y59),"0")+IFERROR(IF(Y60="",0,Y60),"0")</f>
        <v>2.0009999999999999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990</v>
      </c>
      <c r="X62" s="368">
        <f>IFERROR(SUM(X57:X60),"0")</f>
        <v>993.6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980</v>
      </c>
      <c r="X131" s="367">
        <f>IFERROR(IF(W131="",0,CEILING((W131/$H131),1)*$H131),"")</f>
        <v>982.80000000000007</v>
      </c>
      <c r="Y131" s="36">
        <f>IFERROR(IF(X131=0,"",ROUNDUP(X131/H131,0)*0.02175),"")</f>
        <v>2.5447499999999996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450</v>
      </c>
      <c r="X134" s="367">
        <f>IFERROR(IF(W134="",0,CEILING((W134/$H134),1)*$H134),"")</f>
        <v>450.90000000000003</v>
      </c>
      <c r="Y134" s="36">
        <f>IFERROR(IF(X134=0,"",ROUNDUP(X134/H134,0)*0.00753),"")</f>
        <v>1.2575100000000001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283.33333333333331</v>
      </c>
      <c r="X136" s="368">
        <f>IFERROR(X131/H131,"0")+IFERROR(X132/H132,"0")+IFERROR(X133/H133,"0")+IFERROR(X134/H134,"0")+IFERROR(X135/H135,"0")</f>
        <v>284</v>
      </c>
      <c r="Y136" s="368">
        <f>IFERROR(IF(Y131="",0,Y131),"0")+IFERROR(IF(Y132="",0,Y132),"0")+IFERROR(IF(Y133="",0,Y133),"0")+IFERROR(IF(Y134="",0,Y134),"0")+IFERROR(IF(Y135="",0,Y135),"0")</f>
        <v>3.8022599999999995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1430</v>
      </c>
      <c r="X137" s="368">
        <f>IFERROR(SUM(X131:X135),"0")</f>
        <v>1433.7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400</v>
      </c>
      <c r="X190" s="367">
        <f t="shared" si="9"/>
        <v>400.8</v>
      </c>
      <c r="Y190" s="36">
        <f t="shared" si="10"/>
        <v>1.2575100000000001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200</v>
      </c>
      <c r="X191" s="367">
        <f t="shared" si="9"/>
        <v>201.6</v>
      </c>
      <c r="Y191" s="36">
        <f t="shared" si="10"/>
        <v>0.63251999999999997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250.00000000000003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251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1.8900300000000001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600</v>
      </c>
      <c r="X196" s="368">
        <f>IFERROR(SUM(X178:X194),"0")</f>
        <v>602.4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990</v>
      </c>
      <c r="X272" s="367">
        <f>IFERROR(IF(W272="",0,CEILING((W272/$H272),1)*$H272),"")</f>
        <v>990.6</v>
      </c>
      <c r="Y272" s="36">
        <f>IFERROR(IF(X272=0,"",ROUNDUP(X272/H272,0)*0.02175),"")</f>
        <v>2.7622499999999999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126.92307692307692</v>
      </c>
      <c r="X274" s="368">
        <f>IFERROR(X271/H271,"0")+IFERROR(X272/H272,"0")+IFERROR(X273/H273,"0")</f>
        <v>127</v>
      </c>
      <c r="Y274" s="368">
        <f>IFERROR(IF(Y271="",0,Y271),"0")+IFERROR(IF(Y272="",0,Y272),"0")+IFERROR(IF(Y273="",0,Y273),"0")</f>
        <v>2.7622499999999999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990</v>
      </c>
      <c r="X275" s="368">
        <f>IFERROR(SUM(X271:X273),"0")</f>
        <v>990.6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1970</v>
      </c>
      <c r="X326" s="367">
        <f t="shared" si="17"/>
        <v>1980</v>
      </c>
      <c r="Y326" s="36">
        <f>IFERROR(IF(X326=0,"",ROUNDUP(X326/H326,0)*0.02175),"")</f>
        <v>2.871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980</v>
      </c>
      <c r="X329" s="367">
        <f t="shared" si="17"/>
        <v>990</v>
      </c>
      <c r="Y329" s="36">
        <f>IFERROR(IF(X329=0,"",ROUNDUP(X329/H329,0)*0.02175),"")</f>
        <v>1.4355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196.66666666666669</v>
      </c>
      <c r="X333" s="368">
        <f>IFERROR(X325/H325,"0")+IFERROR(X326/H326,"0")+IFERROR(X327/H327,"0")+IFERROR(X328/H328,"0")+IFERROR(X329/H329,"0")+IFERROR(X330/H330,"0")+IFERROR(X331/H331,"0")+IFERROR(X332/H332,"0")</f>
        <v>198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4.3064999999999998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2950</v>
      </c>
      <c r="X334" s="368">
        <f>IFERROR(SUM(X325:X332),"0")</f>
        <v>2970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980</v>
      </c>
      <c r="X365" s="367">
        <f>IFERROR(IF(W365="",0,CEILING((W365/$H365),1)*$H365),"")</f>
        <v>982.8</v>
      </c>
      <c r="Y365" s="36">
        <f>IFERROR(IF(X365=0,"",ROUNDUP(X365/H365,0)*0.02175),"")</f>
        <v>2.7404999999999999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125.64102564102565</v>
      </c>
      <c r="X369" s="368">
        <f>IFERROR(X365/H365,"0")+IFERROR(X366/H366,"0")+IFERROR(X367/H367,"0")+IFERROR(X368/H368,"0")</f>
        <v>126</v>
      </c>
      <c r="Y369" s="368">
        <f>IFERROR(IF(Y365="",0,Y365),"0")+IFERROR(IF(Y366="",0,Y366),"0")+IFERROR(IF(Y367="",0,Y367),"0")+IFERROR(IF(Y368="",0,Y368),"0")</f>
        <v>2.7404999999999999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980</v>
      </c>
      <c r="X370" s="368">
        <f>IFERROR(SUM(X365:X368),"0")</f>
        <v>982.8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2950</v>
      </c>
      <c r="X454" s="367">
        <f t="shared" si="21"/>
        <v>2951.52</v>
      </c>
      <c r="Y454" s="36">
        <f t="shared" si="22"/>
        <v>6.6856400000000002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558.71212121212113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559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6.6856400000000002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2950</v>
      </c>
      <c r="X465" s="368">
        <f>IFERROR(SUM(X453:X463),"0")</f>
        <v>2951.52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2950</v>
      </c>
      <c r="X467" s="367">
        <f>IFERROR(IF(W467="",0,CEILING((W467/$H467),1)*$H467),"")</f>
        <v>2951.52</v>
      </c>
      <c r="Y467" s="36">
        <f>IFERROR(IF(X467=0,"",ROUNDUP(X467/H467,0)*0.01196),"")</f>
        <v>6.6856400000000002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558.71212121212113</v>
      </c>
      <c r="X469" s="368">
        <f>IFERROR(X467/H467,"0")+IFERROR(X468/H468,"0")</f>
        <v>559</v>
      </c>
      <c r="Y469" s="368">
        <f>IFERROR(IF(Y467="",0,Y467),"0")+IFERROR(IF(Y468="",0,Y468),"0")</f>
        <v>6.6856400000000002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2950</v>
      </c>
      <c r="X470" s="368">
        <f>IFERROR(SUM(X467:X468),"0")</f>
        <v>2951.52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990</v>
      </c>
      <c r="X472" s="367">
        <f t="shared" ref="X472:X477" si="23">IFERROR(IF(W472="",0,CEILING((W472/$H472),1)*$H472),"")</f>
        <v>992.6400000000001</v>
      </c>
      <c r="Y472" s="36">
        <f>IFERROR(IF(X472=0,"",ROUNDUP(X472/H472,0)*0.01196),"")</f>
        <v>2.2484799999999998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990</v>
      </c>
      <c r="X473" s="367">
        <f t="shared" si="23"/>
        <v>992.6400000000001</v>
      </c>
      <c r="Y473" s="36">
        <f>IFERROR(IF(X473=0,"",ROUNDUP(X473/H473,0)*0.01196),"")</f>
        <v>2.2484799999999998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1970</v>
      </c>
      <c r="X474" s="367">
        <f t="shared" si="23"/>
        <v>1974.72</v>
      </c>
      <c r="Y474" s="36">
        <f>IFERROR(IF(X474=0,"",ROUNDUP(X474/H474,0)*0.01196),"")</f>
        <v>4.4730400000000001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748.10606060606051</v>
      </c>
      <c r="X478" s="368">
        <f>IFERROR(X472/H472,"0")+IFERROR(X473/H473,"0")+IFERROR(X474/H474,"0")+IFERROR(X475/H475,"0")+IFERROR(X476/H476,"0")+IFERROR(X477/H477,"0")</f>
        <v>750</v>
      </c>
      <c r="Y478" s="368">
        <f>IFERROR(IF(Y472="",0,Y472),"0")+IFERROR(IF(Y473="",0,Y473),"0")+IFERROR(IF(Y474="",0,Y474),"0")+IFERROR(IF(Y475="",0,Y475),"0")+IFERROR(IF(Y476="",0,Y476),"0")+IFERROR(IF(Y477="",0,Y477),"0")</f>
        <v>8.9699999999999989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3950</v>
      </c>
      <c r="X479" s="368">
        <f>IFERROR(SUM(X472:X477),"0")</f>
        <v>3960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17790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17836.14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18920.870396270395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18969.493999999999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34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19745.870396270395</v>
      </c>
      <c r="X536" s="368">
        <f>GrossWeightTotalR+PalletQtyTotalR*25</f>
        <v>19819.493999999999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2939.7610722610721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2946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39.843819999999994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993.6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1433.7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602.4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990.6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990.6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2970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982.8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9863.0400000000009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2024-05-03T08:31:26Z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