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115" i="1"/>
  <c r="Y119" i="1"/>
  <c r="Y123" i="1"/>
  <c r="Y127" i="1"/>
  <c r="Y131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7" i="1"/>
  <c r="AH6" i="1" s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7" i="1"/>
  <c r="AF6" i="1" s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Z112" i="1" s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7" i="1"/>
  <c r="AB6" i="1"/>
  <c r="AC6" i="1"/>
  <c r="AA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" i="1"/>
  <c r="E6" i="1"/>
  <c r="F6" i="1"/>
  <c r="AJ6" i="1" l="1"/>
  <c r="Y67" i="1"/>
  <c r="Y112" i="1"/>
  <c r="K6" i="1"/>
</calcChain>
</file>

<file path=xl/sharedStrings.xml><?xml version="1.0" encoding="utf-8"?>
<sst xmlns="http://schemas.openxmlformats.org/spreadsheetml/2006/main" count="303" uniqueCount="162">
  <si>
    <t>Период: 19.09.2024 - 26.09.2024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</si>
  <si>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</si>
  <si>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</si>
  <si>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</si>
  <si>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</si>
  <si>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</si>
  <si>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</si>
  <si>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</si>
  <si>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</si>
  <si>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</si>
  <si>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</si>
  <si>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</si>
  <si>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</si>
  <si>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</si>
  <si>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</si>
  <si>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</si>
  <si>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</si>
  <si>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</si>
  <si>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</si>
  <si>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</si>
  <si>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</si>
  <si>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</si>
  <si>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</si>
  <si>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</si>
  <si>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</si>
  <si>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</si>
  <si>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</si>
  <si>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</si>
  <si>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</si>
  <si>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</si>
  <si>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</si>
  <si>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</si>
  <si>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</si>
  <si>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</si>
  <si>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</si>
  <si>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</si>
  <si>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</si>
  <si>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</si>
  <si>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</si>
  <si>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</si>
  <si>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</si>
  <si>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</si>
  <si>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</si>
  <si>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</si>
  <si>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</si>
  <si>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</si>
  <si>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</si>
  <si>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</si>
  <si>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</si>
  <si>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</si>
  <si>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</si>
  <si>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</si>
  <si>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</si>
  <si>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</si>
  <si>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</si>
  <si>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</si>
  <si>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</si>
  <si>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</si>
  <si>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</si>
  <si>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</si>
  <si>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</si>
  <si>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</si>
  <si>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</si>
  <si>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</si>
  <si>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</si>
  <si>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</si>
  <si>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</si>
  <si>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</si>
  <si>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</si>
  <si>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</si>
  <si>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</si>
  <si>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</si>
  <si>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</si>
  <si>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</si>
  <si>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</si>
  <si>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</si>
  <si>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</si>
  <si>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</si>
  <si>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</si>
  <si>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</si>
  <si>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</si>
  <si>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</si>
  <si>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</si>
  <si>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</si>
  <si>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</si>
  <si>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</si>
  <si>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</si>
  <si>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</si>
  <si>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</si>
  <si>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</si>
  <si>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</si>
  <si>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</si>
  <si>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</si>
  <si>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</si>
  <si>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</si>
  <si>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</si>
  <si>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</si>
  <si>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</si>
  <si>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</si>
  <si>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</si>
  <si>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</si>
  <si>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</si>
  <si>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</si>
  <si>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</si>
  <si>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</si>
  <si>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</si>
  <si>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</si>
  <si>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</si>
  <si>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</si>
  <si>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</si>
  <si>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</si>
  <si>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</si>
  <si>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</si>
  <si>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</si>
  <si>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</si>
  <si>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</si>
  <si>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</si>
  <si>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</si>
  <si>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</si>
  <si>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</si>
  <si>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</si>
  <si>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</si>
  <si>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</si>
  <si>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</si>
  <si>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</si>
  <si>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</si>
  <si>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</si>
  <si>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</si>
  <si>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</si>
  <si>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</si>
  <si>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</si>
  <si>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</si>
  <si>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</si>
  <si>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</si>
  <si>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</si>
  <si>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</si>
  <si>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</si>
  <si>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</si>
  <si>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</si>
  <si>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</si>
  <si>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</si>
  <si>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</si>
  <si>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</si>
  <si>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</si>
  <si>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</si>
  <si>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</si>
  <si>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</si>
  <si>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</si>
  <si>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</si>
  <si>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</si>
  <si>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</si>
  <si>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</si>
  <si>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</si>
  <si>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</si>
  <si>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26,09,</t>
  </si>
  <si>
    <t>27,09,</t>
  </si>
  <si>
    <t>30,09,</t>
  </si>
  <si>
    <t>01,10,</t>
  </si>
  <si>
    <t>02,10,</t>
  </si>
  <si>
    <t>06,09,</t>
  </si>
  <si>
    <t>13,09,</t>
  </si>
  <si>
    <t>20,09,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</si>
</sst>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18.09.2024 - 25.09.2024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26,09,</v>
          </cell>
          <cell r="M5" t="str">
            <v>27,09,</v>
          </cell>
          <cell r="T5" t="str">
            <v>30,09,</v>
          </cell>
          <cell r="V5" t="str">
            <v>30,09,</v>
          </cell>
          <cell r="X5" t="str">
            <v>01,10,</v>
          </cell>
          <cell r="AE5" t="str">
            <v>06,09,</v>
          </cell>
          <cell r="AF5" t="str">
            <v>13,09,</v>
          </cell>
          <cell r="AG5" t="str">
            <v>20,09,</v>
          </cell>
          <cell r="AH5" t="str">
            <v>25,09,</v>
          </cell>
        </row>
        <row r="6">
          <cell r="E6">
            <v>130341.777</v>
          </cell>
          <cell r="F6">
            <v>89349.85</v>
          </cell>
          <cell r="J6">
            <v>131978.83499999999</v>
          </cell>
          <cell r="K6">
            <v>-1637.0580000000009</v>
          </cell>
          <cell r="L6">
            <v>31180</v>
          </cell>
          <cell r="M6">
            <v>28577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8894</v>
          </cell>
          <cell r="U6">
            <v>0</v>
          </cell>
          <cell r="V6">
            <v>20680</v>
          </cell>
          <cell r="W6">
            <v>23515.155399999996</v>
          </cell>
          <cell r="X6">
            <v>28960</v>
          </cell>
          <cell r="AA6">
            <v>0</v>
          </cell>
          <cell r="AB6">
            <v>0</v>
          </cell>
          <cell r="AC6">
            <v>0</v>
          </cell>
          <cell r="AD6">
            <v>12766</v>
          </cell>
          <cell r="AE6">
            <v>25033.407199999991</v>
          </cell>
          <cell r="AF6">
            <v>23441.3658</v>
          </cell>
          <cell r="AG6">
            <v>24008.649000000009</v>
          </cell>
          <cell r="AH6">
            <v>25116.396000000004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326.755</v>
          </cell>
          <cell r="D7">
            <v>787.34500000000003</v>
          </cell>
          <cell r="E7">
            <v>671.17100000000005</v>
          </cell>
          <cell r="F7">
            <v>433.65499999999997</v>
          </cell>
          <cell r="G7" t="str">
            <v>н</v>
          </cell>
          <cell r="H7">
            <v>1</v>
          </cell>
          <cell r="I7">
            <v>45</v>
          </cell>
          <cell r="J7">
            <v>625.71600000000001</v>
          </cell>
          <cell r="K7">
            <v>45.455000000000041</v>
          </cell>
          <cell r="L7">
            <v>200</v>
          </cell>
          <cell r="M7">
            <v>200</v>
          </cell>
          <cell r="W7">
            <v>134.23420000000002</v>
          </cell>
          <cell r="X7">
            <v>200</v>
          </cell>
          <cell r="Y7">
            <v>7.7003848497625782</v>
          </cell>
          <cell r="Z7">
            <v>3.2305850520955159</v>
          </cell>
          <cell r="AD7">
            <v>0</v>
          </cell>
          <cell r="AE7">
            <v>127.4162</v>
          </cell>
          <cell r="AF7">
            <v>136.90820000000002</v>
          </cell>
          <cell r="AG7">
            <v>134.874</v>
          </cell>
          <cell r="AH7">
            <v>172.27600000000001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456.084</v>
          </cell>
          <cell r="D8">
            <v>609.36400000000003</v>
          </cell>
          <cell r="E8">
            <v>552.61099999999999</v>
          </cell>
          <cell r="F8">
            <v>489.64400000000001</v>
          </cell>
          <cell r="G8" t="str">
            <v>ябл</v>
          </cell>
          <cell r="H8">
            <v>1</v>
          </cell>
          <cell r="I8">
            <v>45</v>
          </cell>
          <cell r="J8">
            <v>532.548</v>
          </cell>
          <cell r="K8">
            <v>20.062999999999988</v>
          </cell>
          <cell r="L8">
            <v>160</v>
          </cell>
          <cell r="M8">
            <v>180</v>
          </cell>
          <cell r="V8">
            <v>150</v>
          </cell>
          <cell r="W8">
            <v>110.5222</v>
          </cell>
          <cell r="X8">
            <v>150</v>
          </cell>
          <cell r="Y8">
            <v>10.220969180852354</v>
          </cell>
          <cell r="Z8">
            <v>4.4302773560424962</v>
          </cell>
          <cell r="AD8">
            <v>0</v>
          </cell>
          <cell r="AE8">
            <v>129.33580000000001</v>
          </cell>
          <cell r="AF8">
            <v>109.26859999999999</v>
          </cell>
          <cell r="AG8">
            <v>122.221</v>
          </cell>
          <cell r="AH8">
            <v>112.646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811.77200000000005</v>
          </cell>
          <cell r="D9">
            <v>2271.4650000000001</v>
          </cell>
          <cell r="E9">
            <v>1815.1559999999999</v>
          </cell>
          <cell r="F9">
            <v>1233.52</v>
          </cell>
          <cell r="G9" t="str">
            <v>н</v>
          </cell>
          <cell r="H9">
            <v>1</v>
          </cell>
          <cell r="I9">
            <v>45</v>
          </cell>
          <cell r="J9">
            <v>1681.595</v>
          </cell>
          <cell r="K9">
            <v>133.56099999999992</v>
          </cell>
          <cell r="L9">
            <v>630</v>
          </cell>
          <cell r="M9">
            <v>600</v>
          </cell>
          <cell r="W9">
            <v>363.03120000000001</v>
          </cell>
          <cell r="X9">
            <v>400</v>
          </cell>
          <cell r="Y9">
            <v>7.8878068882233814</v>
          </cell>
          <cell r="Z9">
            <v>3.397834676468579</v>
          </cell>
          <cell r="AD9">
            <v>0</v>
          </cell>
          <cell r="AE9">
            <v>364.58479999999997</v>
          </cell>
          <cell r="AF9">
            <v>374.916</v>
          </cell>
          <cell r="AG9">
            <v>386.0018</v>
          </cell>
          <cell r="AH9">
            <v>385.25400000000002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137.30199999999999</v>
          </cell>
          <cell r="D10">
            <v>139.75</v>
          </cell>
          <cell r="E10">
            <v>163.179</v>
          </cell>
          <cell r="F10">
            <v>107.32299999999999</v>
          </cell>
          <cell r="G10">
            <v>0</v>
          </cell>
          <cell r="H10">
            <v>1</v>
          </cell>
          <cell r="I10">
            <v>40</v>
          </cell>
          <cell r="J10">
            <v>167.30600000000001</v>
          </cell>
          <cell r="K10">
            <v>-4.1270000000000095</v>
          </cell>
          <cell r="L10">
            <v>0</v>
          </cell>
          <cell r="M10">
            <v>40</v>
          </cell>
          <cell r="V10">
            <v>70</v>
          </cell>
          <cell r="W10">
            <v>32.635800000000003</v>
          </cell>
          <cell r="X10">
            <v>50</v>
          </cell>
          <cell r="Y10">
            <v>8.1910968935953754</v>
          </cell>
          <cell r="Z10">
            <v>3.2885052610936452</v>
          </cell>
          <cell r="AD10">
            <v>0</v>
          </cell>
          <cell r="AE10">
            <v>41.639600000000002</v>
          </cell>
          <cell r="AF10">
            <v>36.899000000000001</v>
          </cell>
          <cell r="AG10">
            <v>27.062599999999996</v>
          </cell>
          <cell r="AH10">
            <v>55.616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241</v>
          </cell>
          <cell r="D11">
            <v>259</v>
          </cell>
          <cell r="E11">
            <v>276</v>
          </cell>
          <cell r="F11">
            <v>210</v>
          </cell>
          <cell r="G11">
            <v>0</v>
          </cell>
          <cell r="H11">
            <v>0.5</v>
          </cell>
          <cell r="I11">
            <v>45</v>
          </cell>
          <cell r="J11">
            <v>339</v>
          </cell>
          <cell r="K11">
            <v>-63</v>
          </cell>
          <cell r="L11">
            <v>180</v>
          </cell>
          <cell r="M11">
            <v>50</v>
          </cell>
          <cell r="W11">
            <v>55.2</v>
          </cell>
          <cell r="X11">
            <v>50</v>
          </cell>
          <cell r="Y11">
            <v>8.8768115942028984</v>
          </cell>
          <cell r="Z11">
            <v>3.8043478260869565</v>
          </cell>
          <cell r="AD11">
            <v>0</v>
          </cell>
          <cell r="AE11">
            <v>58.4</v>
          </cell>
          <cell r="AF11">
            <v>55.8</v>
          </cell>
          <cell r="AG11">
            <v>63.4</v>
          </cell>
          <cell r="AH11">
            <v>59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1449</v>
          </cell>
          <cell r="D12">
            <v>2966</v>
          </cell>
          <cell r="E12">
            <v>2971</v>
          </cell>
          <cell r="F12">
            <v>1391</v>
          </cell>
          <cell r="G12" t="str">
            <v>ябл</v>
          </cell>
          <cell r="H12">
            <v>0.4</v>
          </cell>
          <cell r="I12">
            <v>45</v>
          </cell>
          <cell r="J12">
            <v>2980</v>
          </cell>
          <cell r="K12">
            <v>-9</v>
          </cell>
          <cell r="L12">
            <v>900</v>
          </cell>
          <cell r="M12">
            <v>400</v>
          </cell>
          <cell r="T12">
            <v>790</v>
          </cell>
          <cell r="V12">
            <v>800</v>
          </cell>
          <cell r="W12">
            <v>418.2</v>
          </cell>
          <cell r="X12">
            <v>700</v>
          </cell>
          <cell r="Y12">
            <v>10.021520803443329</v>
          </cell>
          <cell r="Z12">
            <v>3.3261597321855572</v>
          </cell>
          <cell r="AD12">
            <v>880</v>
          </cell>
          <cell r="AE12">
            <v>501.2</v>
          </cell>
          <cell r="AF12">
            <v>495.2</v>
          </cell>
          <cell r="AG12">
            <v>436.2</v>
          </cell>
          <cell r="AH12">
            <v>339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1325</v>
          </cell>
          <cell r="D13">
            <v>7206</v>
          </cell>
          <cell r="E13">
            <v>5809</v>
          </cell>
          <cell r="F13">
            <v>2647</v>
          </cell>
          <cell r="G13">
            <v>0</v>
          </cell>
          <cell r="H13">
            <v>0.45</v>
          </cell>
          <cell r="I13">
            <v>45</v>
          </cell>
          <cell r="J13">
            <v>5842</v>
          </cell>
          <cell r="K13">
            <v>-33</v>
          </cell>
          <cell r="L13">
            <v>1100</v>
          </cell>
          <cell r="M13">
            <v>800</v>
          </cell>
          <cell r="T13">
            <v>246</v>
          </cell>
          <cell r="V13">
            <v>300</v>
          </cell>
          <cell r="W13">
            <v>801.8</v>
          </cell>
          <cell r="X13">
            <v>1100</v>
          </cell>
          <cell r="Y13">
            <v>7.4170616113744083</v>
          </cell>
          <cell r="Z13">
            <v>3.301322025442754</v>
          </cell>
          <cell r="AD13">
            <v>1800</v>
          </cell>
          <cell r="AE13">
            <v>671.4</v>
          </cell>
          <cell r="AF13">
            <v>665.2</v>
          </cell>
          <cell r="AG13">
            <v>806.8</v>
          </cell>
          <cell r="AH13">
            <v>865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2286</v>
          </cell>
          <cell r="D14">
            <v>6693</v>
          </cell>
          <cell r="E14">
            <v>5901</v>
          </cell>
          <cell r="F14">
            <v>3015</v>
          </cell>
          <cell r="G14">
            <v>0</v>
          </cell>
          <cell r="H14">
            <v>0.45</v>
          </cell>
          <cell r="I14">
            <v>45</v>
          </cell>
          <cell r="J14">
            <v>5916</v>
          </cell>
          <cell r="K14">
            <v>-15</v>
          </cell>
          <cell r="L14">
            <v>1200</v>
          </cell>
          <cell r="M14">
            <v>800</v>
          </cell>
          <cell r="T14">
            <v>1260</v>
          </cell>
          <cell r="V14">
            <v>500</v>
          </cell>
          <cell r="W14">
            <v>700.2</v>
          </cell>
          <cell r="X14">
            <v>1200</v>
          </cell>
          <cell r="Y14">
            <v>9.5901171093973137</v>
          </cell>
          <cell r="Z14">
            <v>4.3059125964010283</v>
          </cell>
          <cell r="AD14">
            <v>2400</v>
          </cell>
          <cell r="AE14">
            <v>822.6</v>
          </cell>
          <cell r="AF14">
            <v>761.2</v>
          </cell>
          <cell r="AG14">
            <v>789.8</v>
          </cell>
          <cell r="AH14">
            <v>766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210</v>
          </cell>
          <cell r="D15">
            <v>324</v>
          </cell>
          <cell r="E15">
            <v>332</v>
          </cell>
          <cell r="F15">
            <v>199</v>
          </cell>
          <cell r="G15">
            <v>0</v>
          </cell>
          <cell r="H15">
            <v>0.5</v>
          </cell>
          <cell r="I15">
            <v>40</v>
          </cell>
          <cell r="J15">
            <v>369</v>
          </cell>
          <cell r="K15">
            <v>-37</v>
          </cell>
          <cell r="L15">
            <v>120</v>
          </cell>
          <cell r="M15">
            <v>50</v>
          </cell>
          <cell r="V15">
            <v>70</v>
          </cell>
          <cell r="W15">
            <v>66.400000000000006</v>
          </cell>
          <cell r="X15">
            <v>100</v>
          </cell>
          <cell r="Y15">
            <v>8.1174698795180724</v>
          </cell>
          <cell r="Z15">
            <v>2.9969879518072289</v>
          </cell>
          <cell r="AD15">
            <v>0</v>
          </cell>
          <cell r="AE15">
            <v>54.8</v>
          </cell>
          <cell r="AF15">
            <v>58.2</v>
          </cell>
          <cell r="AG15">
            <v>62</v>
          </cell>
          <cell r="AH15">
            <v>69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74</v>
          </cell>
          <cell r="D16">
            <v>54</v>
          </cell>
          <cell r="E16">
            <v>82</v>
          </cell>
          <cell r="F16">
            <v>45</v>
          </cell>
          <cell r="G16">
            <v>0</v>
          </cell>
          <cell r="H16">
            <v>0.4</v>
          </cell>
          <cell r="I16">
            <v>50</v>
          </cell>
          <cell r="J16">
            <v>117</v>
          </cell>
          <cell r="K16">
            <v>-35</v>
          </cell>
          <cell r="L16">
            <v>40</v>
          </cell>
          <cell r="M16">
            <v>20</v>
          </cell>
          <cell r="V16">
            <v>20</v>
          </cell>
          <cell r="W16">
            <v>16.399999999999999</v>
          </cell>
          <cell r="X16">
            <v>20</v>
          </cell>
          <cell r="Y16">
            <v>8.8414634146341466</v>
          </cell>
          <cell r="Z16">
            <v>2.7439024390243905</v>
          </cell>
          <cell r="AD16">
            <v>0</v>
          </cell>
          <cell r="AE16">
            <v>15.2</v>
          </cell>
          <cell r="AF16">
            <v>16.399999999999999</v>
          </cell>
          <cell r="AG16">
            <v>16.2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531</v>
          </cell>
          <cell r="D17">
            <v>419</v>
          </cell>
          <cell r="E17">
            <v>338</v>
          </cell>
          <cell r="F17">
            <v>608</v>
          </cell>
          <cell r="G17">
            <v>0</v>
          </cell>
          <cell r="H17">
            <v>0.17</v>
          </cell>
          <cell r="I17">
            <v>180</v>
          </cell>
          <cell r="J17">
            <v>332</v>
          </cell>
          <cell r="K17">
            <v>6</v>
          </cell>
          <cell r="L17">
            <v>0</v>
          </cell>
          <cell r="M17">
            <v>300</v>
          </cell>
          <cell r="W17">
            <v>67.599999999999994</v>
          </cell>
          <cell r="Y17">
            <v>13.431952662721894</v>
          </cell>
          <cell r="Z17">
            <v>8.9940828402366879</v>
          </cell>
          <cell r="AD17">
            <v>0</v>
          </cell>
          <cell r="AE17">
            <v>79.599999999999994</v>
          </cell>
          <cell r="AF17">
            <v>71.8</v>
          </cell>
          <cell r="AG17">
            <v>57.6</v>
          </cell>
          <cell r="AH17">
            <v>72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239</v>
          </cell>
          <cell r="D18">
            <v>385</v>
          </cell>
          <cell r="E18">
            <v>343</v>
          </cell>
          <cell r="F18">
            <v>256</v>
          </cell>
          <cell r="G18">
            <v>0</v>
          </cell>
          <cell r="H18">
            <v>0.3</v>
          </cell>
          <cell r="I18">
            <v>40</v>
          </cell>
          <cell r="J18">
            <v>428</v>
          </cell>
          <cell r="K18">
            <v>-85</v>
          </cell>
          <cell r="L18">
            <v>100</v>
          </cell>
          <cell r="M18">
            <v>70</v>
          </cell>
          <cell r="V18">
            <v>30</v>
          </cell>
          <cell r="W18">
            <v>68.599999999999994</v>
          </cell>
          <cell r="X18">
            <v>100</v>
          </cell>
          <cell r="Y18">
            <v>8.1049562682215743</v>
          </cell>
          <cell r="Z18">
            <v>3.7317784256559769</v>
          </cell>
          <cell r="AD18">
            <v>0</v>
          </cell>
          <cell r="AE18">
            <v>78</v>
          </cell>
          <cell r="AF18">
            <v>72</v>
          </cell>
          <cell r="AG18">
            <v>73</v>
          </cell>
          <cell r="AH18">
            <v>71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1820</v>
          </cell>
          <cell r="D19">
            <v>2054</v>
          </cell>
          <cell r="E19">
            <v>1540</v>
          </cell>
          <cell r="F19">
            <v>2305</v>
          </cell>
          <cell r="G19">
            <v>0</v>
          </cell>
          <cell r="H19">
            <v>0.17</v>
          </cell>
          <cell r="I19">
            <v>180</v>
          </cell>
          <cell r="J19">
            <v>1545</v>
          </cell>
          <cell r="K19">
            <v>-5</v>
          </cell>
          <cell r="L19">
            <v>0</v>
          </cell>
          <cell r="M19">
            <v>1600</v>
          </cell>
          <cell r="W19">
            <v>308</v>
          </cell>
          <cell r="Y19">
            <v>12.678571428571429</v>
          </cell>
          <cell r="Z19">
            <v>7.4837662337662341</v>
          </cell>
          <cell r="AD19">
            <v>0</v>
          </cell>
          <cell r="AE19">
            <v>367.4</v>
          </cell>
          <cell r="AF19">
            <v>313.60000000000002</v>
          </cell>
          <cell r="AG19">
            <v>295</v>
          </cell>
          <cell r="AH19">
            <v>337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365</v>
          </cell>
          <cell r="D20">
            <v>779</v>
          </cell>
          <cell r="E20">
            <v>702</v>
          </cell>
          <cell r="F20">
            <v>429</v>
          </cell>
          <cell r="G20">
            <v>0</v>
          </cell>
          <cell r="H20">
            <v>0.35</v>
          </cell>
          <cell r="I20">
            <v>45</v>
          </cell>
          <cell r="J20">
            <v>858</v>
          </cell>
          <cell r="K20">
            <v>-156</v>
          </cell>
          <cell r="L20">
            <v>350</v>
          </cell>
          <cell r="M20">
            <v>150</v>
          </cell>
          <cell r="V20">
            <v>200</v>
          </cell>
          <cell r="W20">
            <v>140.4</v>
          </cell>
          <cell r="X20">
            <v>250</v>
          </cell>
          <cell r="Y20">
            <v>9.8219373219373214</v>
          </cell>
          <cell r="Z20">
            <v>3.0555555555555554</v>
          </cell>
          <cell r="AD20">
            <v>0</v>
          </cell>
          <cell r="AE20">
            <v>161.4</v>
          </cell>
          <cell r="AF20">
            <v>140.19999999999999</v>
          </cell>
          <cell r="AG20">
            <v>148.4</v>
          </cell>
          <cell r="AH20">
            <v>135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209</v>
          </cell>
          <cell r="D21">
            <v>557</v>
          </cell>
          <cell r="E21">
            <v>413</v>
          </cell>
          <cell r="F21">
            <v>169</v>
          </cell>
          <cell r="G21" t="str">
            <v>н</v>
          </cell>
          <cell r="H21">
            <v>0.35</v>
          </cell>
          <cell r="I21">
            <v>45</v>
          </cell>
          <cell r="J21">
            <v>655</v>
          </cell>
          <cell r="K21">
            <v>-242</v>
          </cell>
          <cell r="L21">
            <v>50</v>
          </cell>
          <cell r="M21">
            <v>50</v>
          </cell>
          <cell r="T21">
            <v>240</v>
          </cell>
          <cell r="W21">
            <v>35.799999999999997</v>
          </cell>
          <cell r="X21">
            <v>30</v>
          </cell>
          <cell r="Y21">
            <v>8.3519553072625712</v>
          </cell>
          <cell r="Z21">
            <v>4.7206703910614527</v>
          </cell>
          <cell r="AD21">
            <v>234</v>
          </cell>
          <cell r="AE21">
            <v>49.6</v>
          </cell>
          <cell r="AF21">
            <v>35</v>
          </cell>
          <cell r="AG21">
            <v>36.799999999999997</v>
          </cell>
          <cell r="AH21">
            <v>34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333</v>
          </cell>
          <cell r="D22">
            <v>311</v>
          </cell>
          <cell r="E22">
            <v>314</v>
          </cell>
          <cell r="F22">
            <v>324</v>
          </cell>
          <cell r="G22">
            <v>0</v>
          </cell>
          <cell r="H22">
            <v>0.35</v>
          </cell>
          <cell r="I22">
            <v>45</v>
          </cell>
          <cell r="J22">
            <v>675</v>
          </cell>
          <cell r="K22">
            <v>-361</v>
          </cell>
          <cell r="L22">
            <v>150</v>
          </cell>
          <cell r="M22">
            <v>70</v>
          </cell>
          <cell r="T22">
            <v>54</v>
          </cell>
          <cell r="W22">
            <v>53.2</v>
          </cell>
          <cell r="Y22">
            <v>10.225563909774436</v>
          </cell>
          <cell r="Z22">
            <v>6.0902255639097742</v>
          </cell>
          <cell r="AD22">
            <v>48</v>
          </cell>
          <cell r="AE22">
            <v>71.2</v>
          </cell>
          <cell r="AF22">
            <v>49.2</v>
          </cell>
          <cell r="AG22">
            <v>73.2</v>
          </cell>
          <cell r="AH22">
            <v>31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489</v>
          </cell>
          <cell r="D23">
            <v>1141</v>
          </cell>
          <cell r="E23">
            <v>991</v>
          </cell>
          <cell r="F23">
            <v>602</v>
          </cell>
          <cell r="G23">
            <v>0</v>
          </cell>
          <cell r="H23">
            <v>0.35</v>
          </cell>
          <cell r="I23">
            <v>45</v>
          </cell>
          <cell r="J23">
            <v>1168</v>
          </cell>
          <cell r="K23">
            <v>-177</v>
          </cell>
          <cell r="L23">
            <v>400</v>
          </cell>
          <cell r="M23">
            <v>250</v>
          </cell>
          <cell r="V23">
            <v>200</v>
          </cell>
          <cell r="W23">
            <v>198.2</v>
          </cell>
          <cell r="X23">
            <v>300</v>
          </cell>
          <cell r="Y23">
            <v>8.8395560040363268</v>
          </cell>
          <cell r="Z23">
            <v>3.0373360242179617</v>
          </cell>
          <cell r="AD23">
            <v>0</v>
          </cell>
          <cell r="AE23">
            <v>178.6</v>
          </cell>
          <cell r="AF23">
            <v>153.19999999999999</v>
          </cell>
          <cell r="AG23">
            <v>197.4</v>
          </cell>
          <cell r="AH23">
            <v>185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402.512</v>
          </cell>
          <cell r="D24">
            <v>390.95499999999998</v>
          </cell>
          <cell r="E24">
            <v>459.702</v>
          </cell>
          <cell r="F24">
            <v>323.10899999999998</v>
          </cell>
          <cell r="G24">
            <v>0</v>
          </cell>
          <cell r="H24">
            <v>1</v>
          </cell>
          <cell r="I24">
            <v>50</v>
          </cell>
          <cell r="J24">
            <v>445.77499999999998</v>
          </cell>
          <cell r="K24">
            <v>13.927000000000021</v>
          </cell>
          <cell r="L24">
            <v>150</v>
          </cell>
          <cell r="M24">
            <v>150</v>
          </cell>
          <cell r="W24">
            <v>91.940399999999997</v>
          </cell>
          <cell r="X24">
            <v>150</v>
          </cell>
          <cell r="Y24">
            <v>8.4088061396295863</v>
          </cell>
          <cell r="Z24">
            <v>3.5143310231410783</v>
          </cell>
          <cell r="AD24">
            <v>0</v>
          </cell>
          <cell r="AE24">
            <v>116.3394</v>
          </cell>
          <cell r="AF24">
            <v>113.25060000000001</v>
          </cell>
          <cell r="AG24">
            <v>96.116</v>
          </cell>
          <cell r="AH24">
            <v>98.56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3043.9369999999999</v>
          </cell>
          <cell r="D25">
            <v>7891.723</v>
          </cell>
          <cell r="E25">
            <v>5103.8959999999997</v>
          </cell>
          <cell r="F25">
            <v>5752.12</v>
          </cell>
          <cell r="G25">
            <v>0</v>
          </cell>
          <cell r="H25">
            <v>1</v>
          </cell>
          <cell r="I25">
            <v>50</v>
          </cell>
          <cell r="J25">
            <v>5107.7309999999998</v>
          </cell>
          <cell r="K25">
            <v>-3.8350000000000364</v>
          </cell>
          <cell r="L25">
            <v>500</v>
          </cell>
          <cell r="M25">
            <v>1600</v>
          </cell>
          <cell r="W25">
            <v>1020.7791999999999</v>
          </cell>
          <cell r="X25">
            <v>1300</v>
          </cell>
          <cell r="Y25">
            <v>8.9658174853092607</v>
          </cell>
          <cell r="Z25">
            <v>5.6350286134356971</v>
          </cell>
          <cell r="AD25">
            <v>0</v>
          </cell>
          <cell r="AE25">
            <v>1211.2718</v>
          </cell>
          <cell r="AF25">
            <v>1078.9202</v>
          </cell>
          <cell r="AG25">
            <v>1173.9090000000001</v>
          </cell>
          <cell r="AH25">
            <v>983.64400000000001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180.17</v>
          </cell>
          <cell r="D26">
            <v>557.30100000000004</v>
          </cell>
          <cell r="E26">
            <v>347.97399999999999</v>
          </cell>
          <cell r="F26">
            <v>381.43200000000002</v>
          </cell>
          <cell r="G26">
            <v>0</v>
          </cell>
          <cell r="H26">
            <v>1</v>
          </cell>
          <cell r="I26">
            <v>50</v>
          </cell>
          <cell r="J26">
            <v>329.83199999999999</v>
          </cell>
          <cell r="K26">
            <v>18.141999999999996</v>
          </cell>
          <cell r="L26">
            <v>110</v>
          </cell>
          <cell r="M26">
            <v>140</v>
          </cell>
          <cell r="W26">
            <v>69.594799999999992</v>
          </cell>
          <cell r="Y26">
            <v>9.0729767166512456</v>
          </cell>
          <cell r="Z26">
            <v>5.4807543092300008</v>
          </cell>
          <cell r="AD26">
            <v>0</v>
          </cell>
          <cell r="AE26">
            <v>92.850200000000001</v>
          </cell>
          <cell r="AF26">
            <v>74.176199999999994</v>
          </cell>
          <cell r="AG26">
            <v>89.840800000000002</v>
          </cell>
          <cell r="AH26">
            <v>109.967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455.072</v>
          </cell>
          <cell r="D27">
            <v>532.24099999999999</v>
          </cell>
          <cell r="E27">
            <v>622.34699999999998</v>
          </cell>
          <cell r="F27">
            <v>348.166</v>
          </cell>
          <cell r="G27">
            <v>0</v>
          </cell>
          <cell r="H27">
            <v>1</v>
          </cell>
          <cell r="I27">
            <v>50</v>
          </cell>
          <cell r="J27">
            <v>608.73500000000001</v>
          </cell>
          <cell r="K27">
            <v>13.611999999999966</v>
          </cell>
          <cell r="L27">
            <v>240</v>
          </cell>
          <cell r="M27">
            <v>180</v>
          </cell>
          <cell r="V27">
            <v>50</v>
          </cell>
          <cell r="W27">
            <v>124.46939999999999</v>
          </cell>
          <cell r="X27">
            <v>180</v>
          </cell>
          <cell r="Y27">
            <v>8.0193686159007758</v>
          </cell>
          <cell r="Z27">
            <v>2.7972015611869265</v>
          </cell>
          <cell r="AD27">
            <v>0</v>
          </cell>
          <cell r="AE27">
            <v>144.23840000000001</v>
          </cell>
          <cell r="AF27">
            <v>124.255</v>
          </cell>
          <cell r="AG27">
            <v>121.1104</v>
          </cell>
          <cell r="AH27">
            <v>136.923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276.86200000000002</v>
          </cell>
          <cell r="D28">
            <v>190.22300000000001</v>
          </cell>
          <cell r="E28">
            <v>285.137</v>
          </cell>
          <cell r="F28">
            <v>176.62700000000001</v>
          </cell>
          <cell r="G28">
            <v>0</v>
          </cell>
          <cell r="H28">
            <v>1</v>
          </cell>
          <cell r="I28">
            <v>60</v>
          </cell>
          <cell r="J28">
            <v>269.26799999999997</v>
          </cell>
          <cell r="K28">
            <v>15.869000000000028</v>
          </cell>
          <cell r="L28">
            <v>80</v>
          </cell>
          <cell r="M28">
            <v>80</v>
          </cell>
          <cell r="V28">
            <v>50</v>
          </cell>
          <cell r="W28">
            <v>57.0274</v>
          </cell>
          <cell r="X28">
            <v>80</v>
          </cell>
          <cell r="Y28">
            <v>8.1825052518613859</v>
          </cell>
          <cell r="Z28">
            <v>3.0972304541325753</v>
          </cell>
          <cell r="AD28">
            <v>0</v>
          </cell>
          <cell r="AE28">
            <v>64.245199999999997</v>
          </cell>
          <cell r="AF28">
            <v>65.826599999999999</v>
          </cell>
          <cell r="AG28">
            <v>54.349599999999995</v>
          </cell>
          <cell r="AH28">
            <v>67.98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196.78800000000001</v>
          </cell>
          <cell r="D29">
            <v>270.83999999999997</v>
          </cell>
          <cell r="E29">
            <v>255.72800000000001</v>
          </cell>
          <cell r="F29">
            <v>207.47499999999999</v>
          </cell>
          <cell r="G29">
            <v>0</v>
          </cell>
          <cell r="H29">
            <v>1</v>
          </cell>
          <cell r="I29">
            <v>60</v>
          </cell>
          <cell r="J29">
            <v>241.358</v>
          </cell>
          <cell r="K29">
            <v>14.370000000000005</v>
          </cell>
          <cell r="L29">
            <v>90</v>
          </cell>
          <cell r="M29">
            <v>90</v>
          </cell>
          <cell r="W29">
            <v>51.145600000000002</v>
          </cell>
          <cell r="X29">
            <v>30</v>
          </cell>
          <cell r="Y29">
            <v>8.1624812300569349</v>
          </cell>
          <cell r="Z29">
            <v>4.0565561846962392</v>
          </cell>
          <cell r="AD29">
            <v>0</v>
          </cell>
          <cell r="AE29">
            <v>61.901199999999996</v>
          </cell>
          <cell r="AF29">
            <v>54.844399999999993</v>
          </cell>
          <cell r="AG29">
            <v>55.916200000000003</v>
          </cell>
          <cell r="AH29">
            <v>63.716999999999999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73.48</v>
          </cell>
          <cell r="D30">
            <v>0.35099999999999998</v>
          </cell>
          <cell r="E30">
            <v>14.78</v>
          </cell>
          <cell r="F30">
            <v>59.051000000000002</v>
          </cell>
          <cell r="G30">
            <v>0</v>
          </cell>
          <cell r="H30">
            <v>1</v>
          </cell>
          <cell r="I30">
            <v>180</v>
          </cell>
          <cell r="J30">
            <v>43.85</v>
          </cell>
          <cell r="K30">
            <v>-29.07</v>
          </cell>
          <cell r="L30">
            <v>0</v>
          </cell>
          <cell r="M30">
            <v>20</v>
          </cell>
          <cell r="W30">
            <v>2.956</v>
          </cell>
          <cell r="Y30">
            <v>26.742557510148849</v>
          </cell>
          <cell r="Z30">
            <v>19.976657645466847</v>
          </cell>
          <cell r="AD30">
            <v>0</v>
          </cell>
          <cell r="AE30">
            <v>5.7808000000000002</v>
          </cell>
          <cell r="AF30">
            <v>3.8176000000000001</v>
          </cell>
          <cell r="AG30">
            <v>3.7334000000000005</v>
          </cell>
          <cell r="AH30">
            <v>1.7549999999999999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355.58800000000002</v>
          </cell>
          <cell r="D31">
            <v>571.19899999999996</v>
          </cell>
          <cell r="E31">
            <v>497.21</v>
          </cell>
          <cell r="F31">
            <v>419.875</v>
          </cell>
          <cell r="G31">
            <v>0</v>
          </cell>
          <cell r="H31">
            <v>1</v>
          </cell>
          <cell r="I31">
            <v>60</v>
          </cell>
          <cell r="J31">
            <v>476.66699999999997</v>
          </cell>
          <cell r="K31">
            <v>20.543000000000006</v>
          </cell>
          <cell r="L31">
            <v>180</v>
          </cell>
          <cell r="M31">
            <v>170</v>
          </cell>
          <cell r="W31">
            <v>99.441999999999993</v>
          </cell>
          <cell r="X31">
            <v>30</v>
          </cell>
          <cell r="Y31">
            <v>8.0436334747893241</v>
          </cell>
          <cell r="Z31">
            <v>4.2223104925484201</v>
          </cell>
          <cell r="AD31">
            <v>0</v>
          </cell>
          <cell r="AE31">
            <v>133.35980000000001</v>
          </cell>
          <cell r="AF31">
            <v>111.6058</v>
          </cell>
          <cell r="AG31">
            <v>114.18559999999999</v>
          </cell>
          <cell r="AH31">
            <v>112.014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114.05</v>
          </cell>
          <cell r="D32">
            <v>173.71199999999999</v>
          </cell>
          <cell r="E32">
            <v>138.613</v>
          </cell>
          <cell r="F32">
            <v>143.41499999999999</v>
          </cell>
          <cell r="G32">
            <v>0</v>
          </cell>
          <cell r="H32">
            <v>1</v>
          </cell>
          <cell r="I32">
            <v>30</v>
          </cell>
          <cell r="J32">
            <v>133.554</v>
          </cell>
          <cell r="K32">
            <v>5.0589999999999975</v>
          </cell>
          <cell r="L32">
            <v>20</v>
          </cell>
          <cell r="M32">
            <v>30</v>
          </cell>
          <cell r="W32">
            <v>27.7226</v>
          </cell>
          <cell r="X32">
            <v>20</v>
          </cell>
          <cell r="Y32">
            <v>7.6982317675831267</v>
          </cell>
          <cell r="Z32">
            <v>5.1732160764141888</v>
          </cell>
          <cell r="AD32">
            <v>0</v>
          </cell>
          <cell r="AE32">
            <v>37.242200000000004</v>
          </cell>
          <cell r="AF32">
            <v>30.979599999999998</v>
          </cell>
          <cell r="AG32">
            <v>32.171599999999998</v>
          </cell>
          <cell r="AH32">
            <v>41.64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122.44</v>
          </cell>
          <cell r="D33">
            <v>141.959</v>
          </cell>
          <cell r="E33">
            <v>171.25299999999999</v>
          </cell>
          <cell r="F33">
            <v>90.426000000000002</v>
          </cell>
          <cell r="G33" t="str">
            <v>н</v>
          </cell>
          <cell r="H33">
            <v>1</v>
          </cell>
          <cell r="I33">
            <v>30</v>
          </cell>
          <cell r="J33">
            <v>167.22499999999999</v>
          </cell>
          <cell r="K33">
            <v>4.0279999999999916</v>
          </cell>
          <cell r="L33">
            <v>60</v>
          </cell>
          <cell r="M33">
            <v>40</v>
          </cell>
          <cell r="V33">
            <v>20</v>
          </cell>
          <cell r="W33">
            <v>34.250599999999999</v>
          </cell>
          <cell r="X33">
            <v>40</v>
          </cell>
          <cell r="Y33">
            <v>7.3115799431250839</v>
          </cell>
          <cell r="Z33">
            <v>2.6401289320479058</v>
          </cell>
          <cell r="AD33">
            <v>0</v>
          </cell>
          <cell r="AE33">
            <v>38.647399999999998</v>
          </cell>
          <cell r="AF33">
            <v>37.1586</v>
          </cell>
          <cell r="AG33">
            <v>35.464199999999998</v>
          </cell>
          <cell r="AH33">
            <v>35.36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663.32799999999997</v>
          </cell>
          <cell r="D34">
            <v>1252.769</v>
          </cell>
          <cell r="E34">
            <v>1215.5630000000001</v>
          </cell>
          <cell r="F34">
            <v>673.452</v>
          </cell>
          <cell r="G34">
            <v>0</v>
          </cell>
          <cell r="H34">
            <v>1</v>
          </cell>
          <cell r="I34">
            <v>30</v>
          </cell>
          <cell r="J34">
            <v>1202.7560000000001</v>
          </cell>
          <cell r="K34">
            <v>12.807000000000016</v>
          </cell>
          <cell r="L34">
            <v>350</v>
          </cell>
          <cell r="M34">
            <v>300</v>
          </cell>
          <cell r="V34">
            <v>350</v>
          </cell>
          <cell r="W34">
            <v>243.11260000000001</v>
          </cell>
          <cell r="X34">
            <v>350</v>
          </cell>
          <cell r="Y34">
            <v>8.3231062478867806</v>
          </cell>
          <cell r="Z34">
            <v>2.7701238027152848</v>
          </cell>
          <cell r="AD34">
            <v>0</v>
          </cell>
          <cell r="AE34">
            <v>301.98</v>
          </cell>
          <cell r="AF34">
            <v>267.03840000000002</v>
          </cell>
          <cell r="AG34">
            <v>255.88200000000001</v>
          </cell>
          <cell r="AH34">
            <v>279.56099999999998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101.39700000000001</v>
          </cell>
          <cell r="D35">
            <v>128.43199999999999</v>
          </cell>
          <cell r="E35">
            <v>182.10400000000001</v>
          </cell>
          <cell r="F35">
            <v>42.347000000000001</v>
          </cell>
          <cell r="G35">
            <v>0</v>
          </cell>
          <cell r="H35">
            <v>1</v>
          </cell>
          <cell r="I35">
            <v>40</v>
          </cell>
          <cell r="J35">
            <v>188.40100000000001</v>
          </cell>
          <cell r="K35">
            <v>-6.296999999999997</v>
          </cell>
          <cell r="L35">
            <v>90</v>
          </cell>
          <cell r="M35">
            <v>40</v>
          </cell>
          <cell r="V35">
            <v>70</v>
          </cell>
          <cell r="W35">
            <v>36.4208</v>
          </cell>
          <cell r="X35">
            <v>50</v>
          </cell>
          <cell r="Y35">
            <v>8.0269241751965907</v>
          </cell>
          <cell r="Z35">
            <v>1.1627147124719941</v>
          </cell>
          <cell r="AD35">
            <v>0</v>
          </cell>
          <cell r="AE35">
            <v>22.572600000000001</v>
          </cell>
          <cell r="AF35">
            <v>27.400799999999997</v>
          </cell>
          <cell r="AG35">
            <v>28.307600000000001</v>
          </cell>
          <cell r="AH35">
            <v>33.012999999999998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-16.550999999999998</v>
          </cell>
          <cell r="D36">
            <v>424.73099999999999</v>
          </cell>
          <cell r="E36">
            <v>174.89400000000001</v>
          </cell>
          <cell r="F36">
            <v>224.19300000000001</v>
          </cell>
          <cell r="G36" t="str">
            <v>н</v>
          </cell>
          <cell r="H36">
            <v>1</v>
          </cell>
          <cell r="I36">
            <v>35</v>
          </cell>
          <cell r="J36">
            <v>186.501</v>
          </cell>
          <cell r="K36">
            <v>-11.606999999999999</v>
          </cell>
          <cell r="L36">
            <v>20</v>
          </cell>
          <cell r="M36">
            <v>7</v>
          </cell>
          <cell r="W36">
            <v>34.9788</v>
          </cell>
          <cell r="X36">
            <v>30</v>
          </cell>
          <cell r="Y36">
            <v>8.0389550241860785</v>
          </cell>
          <cell r="Z36">
            <v>6.409396548766682</v>
          </cell>
          <cell r="AD36">
            <v>0</v>
          </cell>
          <cell r="AE36">
            <v>30.298000000000002</v>
          </cell>
          <cell r="AF36">
            <v>37.728999999999999</v>
          </cell>
          <cell r="AG36">
            <v>44.479199999999999</v>
          </cell>
          <cell r="AH36">
            <v>48.634999999999998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115.673</v>
          </cell>
          <cell r="D37">
            <v>68.944000000000003</v>
          </cell>
          <cell r="E37">
            <v>121.286</v>
          </cell>
          <cell r="F37">
            <v>57.951000000000001</v>
          </cell>
          <cell r="G37">
            <v>0</v>
          </cell>
          <cell r="H37">
            <v>1</v>
          </cell>
          <cell r="I37">
            <v>30</v>
          </cell>
          <cell r="J37">
            <v>137.904</v>
          </cell>
          <cell r="K37">
            <v>-16.617999999999995</v>
          </cell>
          <cell r="L37">
            <v>30</v>
          </cell>
          <cell r="M37">
            <v>20</v>
          </cell>
          <cell r="V37">
            <v>40</v>
          </cell>
          <cell r="W37">
            <v>24.257200000000001</v>
          </cell>
          <cell r="X37">
            <v>30</v>
          </cell>
          <cell r="Y37">
            <v>7.3360074534571176</v>
          </cell>
          <cell r="Z37">
            <v>2.3890226407004929</v>
          </cell>
          <cell r="AD37">
            <v>0</v>
          </cell>
          <cell r="AE37">
            <v>27.943599999999996</v>
          </cell>
          <cell r="AF37">
            <v>25.006800000000002</v>
          </cell>
          <cell r="AG37">
            <v>21.732199999999999</v>
          </cell>
          <cell r="AH37">
            <v>14.628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248.45699999999999</v>
          </cell>
          <cell r="D38">
            <v>191.327</v>
          </cell>
          <cell r="E38">
            <v>228.154</v>
          </cell>
          <cell r="F38">
            <v>203.75299999999999</v>
          </cell>
          <cell r="G38" t="str">
            <v>н</v>
          </cell>
          <cell r="H38">
            <v>1</v>
          </cell>
          <cell r="I38">
            <v>45</v>
          </cell>
          <cell r="J38">
            <v>231.11099999999999</v>
          </cell>
          <cell r="K38">
            <v>-2.9569999999999936</v>
          </cell>
          <cell r="L38">
            <v>0</v>
          </cell>
          <cell r="M38">
            <v>50</v>
          </cell>
          <cell r="V38">
            <v>50</v>
          </cell>
          <cell r="W38">
            <v>45.630800000000001</v>
          </cell>
          <cell r="X38">
            <v>70</v>
          </cell>
          <cell r="Y38">
            <v>8.1908053332398296</v>
          </cell>
          <cell r="Z38">
            <v>4.4652515406260678</v>
          </cell>
          <cell r="AD38">
            <v>0</v>
          </cell>
          <cell r="AE38">
            <v>55.793399999999998</v>
          </cell>
          <cell r="AF38">
            <v>62.3962</v>
          </cell>
          <cell r="AG38">
            <v>44.468800000000002</v>
          </cell>
          <cell r="AH38">
            <v>67.25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90.992000000000004</v>
          </cell>
          <cell r="D39">
            <v>238.732</v>
          </cell>
          <cell r="E39">
            <v>181.10599999999999</v>
          </cell>
          <cell r="F39">
            <v>142.15600000000001</v>
          </cell>
          <cell r="G39" t="str">
            <v>н</v>
          </cell>
          <cell r="H39">
            <v>1</v>
          </cell>
          <cell r="I39">
            <v>45</v>
          </cell>
          <cell r="J39">
            <v>196.245</v>
          </cell>
          <cell r="K39">
            <v>-15.13900000000001</v>
          </cell>
          <cell r="L39">
            <v>40</v>
          </cell>
          <cell r="M39">
            <v>60</v>
          </cell>
          <cell r="W39">
            <v>36.221199999999996</v>
          </cell>
          <cell r="X39">
            <v>60</v>
          </cell>
          <cell r="Y39">
            <v>8.3419654787803843</v>
          </cell>
          <cell r="Z39">
            <v>3.9246629045973083</v>
          </cell>
          <cell r="AD39">
            <v>0</v>
          </cell>
          <cell r="AE39">
            <v>47.008200000000002</v>
          </cell>
          <cell r="AF39">
            <v>44.087000000000003</v>
          </cell>
          <cell r="AG39">
            <v>37.063400000000001</v>
          </cell>
          <cell r="AH39">
            <v>45.231000000000002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72.236000000000004</v>
          </cell>
          <cell r="D40">
            <v>239.84299999999999</v>
          </cell>
          <cell r="E40">
            <v>170.499</v>
          </cell>
          <cell r="F40">
            <v>135.83600000000001</v>
          </cell>
          <cell r="G40" t="str">
            <v>н</v>
          </cell>
          <cell r="H40">
            <v>1</v>
          </cell>
          <cell r="I40">
            <v>45</v>
          </cell>
          <cell r="J40">
            <v>180.55600000000001</v>
          </cell>
          <cell r="K40">
            <v>-10.057000000000016</v>
          </cell>
          <cell r="L40">
            <v>30</v>
          </cell>
          <cell r="M40">
            <v>50</v>
          </cell>
          <cell r="W40">
            <v>34.099800000000002</v>
          </cell>
          <cell r="X40">
            <v>70</v>
          </cell>
          <cell r="Y40">
            <v>8.3823365532935679</v>
          </cell>
          <cell r="Z40">
            <v>3.9834837740983819</v>
          </cell>
          <cell r="AD40">
            <v>0</v>
          </cell>
          <cell r="AE40">
            <v>35.732999999999997</v>
          </cell>
          <cell r="AF40">
            <v>34.7468</v>
          </cell>
          <cell r="AG40">
            <v>32.477600000000002</v>
          </cell>
          <cell r="AH40">
            <v>49.631999999999998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1293</v>
          </cell>
          <cell r="D41">
            <v>4683</v>
          </cell>
          <cell r="E41">
            <v>2631</v>
          </cell>
          <cell r="F41">
            <v>704</v>
          </cell>
          <cell r="G41" t="str">
            <v>акк</v>
          </cell>
          <cell r="H41">
            <v>0.35</v>
          </cell>
          <cell r="I41">
            <v>40</v>
          </cell>
          <cell r="J41">
            <v>2145</v>
          </cell>
          <cell r="K41">
            <v>486</v>
          </cell>
          <cell r="L41">
            <v>1300</v>
          </cell>
          <cell r="M41">
            <v>450</v>
          </cell>
          <cell r="V41">
            <v>700</v>
          </cell>
          <cell r="W41">
            <v>526.20000000000005</v>
          </cell>
          <cell r="X41">
            <v>1000</v>
          </cell>
          <cell r="Y41">
            <v>7.8943367540858986</v>
          </cell>
          <cell r="Z41">
            <v>1.3378943367540859</v>
          </cell>
          <cell r="AD41">
            <v>0</v>
          </cell>
          <cell r="AE41">
            <v>374.6</v>
          </cell>
          <cell r="AF41">
            <v>403</v>
          </cell>
          <cell r="AG41">
            <v>466.6</v>
          </cell>
          <cell r="AH41">
            <v>515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4196</v>
          </cell>
          <cell r="D42">
            <v>10323</v>
          </cell>
          <cell r="E42">
            <v>4950</v>
          </cell>
          <cell r="F42">
            <v>3554</v>
          </cell>
          <cell r="G42" t="str">
            <v>акк</v>
          </cell>
          <cell r="H42">
            <v>0.4</v>
          </cell>
          <cell r="I42">
            <v>40</v>
          </cell>
          <cell r="J42">
            <v>3816</v>
          </cell>
          <cell r="K42">
            <v>1134</v>
          </cell>
          <cell r="L42">
            <v>1600</v>
          </cell>
          <cell r="M42">
            <v>900</v>
          </cell>
          <cell r="T42">
            <v>624</v>
          </cell>
          <cell r="W42">
            <v>874.8</v>
          </cell>
          <cell r="X42">
            <v>900</v>
          </cell>
          <cell r="Y42">
            <v>7.9492455418381347</v>
          </cell>
          <cell r="Z42">
            <v>4.0626428898033842</v>
          </cell>
          <cell r="AD42">
            <v>576</v>
          </cell>
          <cell r="AE42">
            <v>1001</v>
          </cell>
          <cell r="AF42">
            <v>914.6</v>
          </cell>
          <cell r="AG42">
            <v>952</v>
          </cell>
          <cell r="AH42">
            <v>622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1283</v>
          </cell>
          <cell r="D43">
            <v>62171</v>
          </cell>
          <cell r="E43">
            <v>4544</v>
          </cell>
          <cell r="F43">
            <v>1708</v>
          </cell>
          <cell r="G43">
            <v>0</v>
          </cell>
          <cell r="H43">
            <v>0.45</v>
          </cell>
          <cell r="I43">
            <v>45</v>
          </cell>
          <cell r="J43">
            <v>5329</v>
          </cell>
          <cell r="K43">
            <v>-785</v>
          </cell>
          <cell r="L43">
            <v>1000</v>
          </cell>
          <cell r="M43">
            <v>900</v>
          </cell>
          <cell r="T43">
            <v>350</v>
          </cell>
          <cell r="V43">
            <v>1900</v>
          </cell>
          <cell r="W43">
            <v>846.8</v>
          </cell>
          <cell r="X43">
            <v>1200</v>
          </cell>
          <cell r="Y43">
            <v>7.921587151629665</v>
          </cell>
          <cell r="Z43">
            <v>2.0170051960321209</v>
          </cell>
          <cell r="AD43">
            <v>310</v>
          </cell>
          <cell r="AE43">
            <v>600.20000000000005</v>
          </cell>
          <cell r="AF43">
            <v>597.6</v>
          </cell>
          <cell r="AG43">
            <v>735.6</v>
          </cell>
          <cell r="AH43">
            <v>1028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390.30200000000002</v>
          </cell>
          <cell r="D44">
            <v>780.64400000000001</v>
          </cell>
          <cell r="E44">
            <v>634.39700000000005</v>
          </cell>
          <cell r="F44">
            <v>523.154</v>
          </cell>
          <cell r="G44" t="str">
            <v>оконч</v>
          </cell>
          <cell r="H44">
            <v>1</v>
          </cell>
          <cell r="I44">
            <v>40</v>
          </cell>
          <cell r="J44">
            <v>597.26099999999997</v>
          </cell>
          <cell r="K44">
            <v>37.136000000000081</v>
          </cell>
          <cell r="L44">
            <v>130</v>
          </cell>
          <cell r="M44">
            <v>200</v>
          </cell>
          <cell r="W44">
            <v>126.8794</v>
          </cell>
          <cell r="X44">
            <v>200</v>
          </cell>
          <cell r="Y44">
            <v>8.3004333248738558</v>
          </cell>
          <cell r="Z44">
            <v>4.1232382876968208</v>
          </cell>
          <cell r="AD44">
            <v>0</v>
          </cell>
          <cell r="AE44">
            <v>148.19919999999999</v>
          </cell>
          <cell r="AF44">
            <v>146.6696</v>
          </cell>
          <cell r="AG44">
            <v>131.45179999999999</v>
          </cell>
          <cell r="AH44">
            <v>154.52600000000001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1912</v>
          </cell>
          <cell r="D45">
            <v>516</v>
          </cell>
          <cell r="E45">
            <v>742</v>
          </cell>
          <cell r="F45">
            <v>1679</v>
          </cell>
          <cell r="G45">
            <v>0</v>
          </cell>
          <cell r="H45">
            <v>0.1</v>
          </cell>
          <cell r="I45">
            <v>730</v>
          </cell>
          <cell r="J45">
            <v>749</v>
          </cell>
          <cell r="K45">
            <v>-7</v>
          </cell>
          <cell r="L45">
            <v>0</v>
          </cell>
          <cell r="M45">
            <v>1000</v>
          </cell>
          <cell r="W45">
            <v>148.4</v>
          </cell>
          <cell r="Y45">
            <v>18.052560646900268</v>
          </cell>
          <cell r="Z45">
            <v>11.314016172506738</v>
          </cell>
          <cell r="AD45">
            <v>0</v>
          </cell>
          <cell r="AE45">
            <v>256.39999999999998</v>
          </cell>
          <cell r="AF45">
            <v>175.8</v>
          </cell>
          <cell r="AG45">
            <v>150</v>
          </cell>
          <cell r="AH45">
            <v>140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1164</v>
          </cell>
          <cell r="D46">
            <v>1503</v>
          </cell>
          <cell r="E46">
            <v>1556</v>
          </cell>
          <cell r="F46">
            <v>1068</v>
          </cell>
          <cell r="G46">
            <v>0</v>
          </cell>
          <cell r="H46">
            <v>0.35</v>
          </cell>
          <cell r="I46">
            <v>40</v>
          </cell>
          <cell r="J46">
            <v>1591</v>
          </cell>
          <cell r="K46">
            <v>-35</v>
          </cell>
          <cell r="L46">
            <v>500</v>
          </cell>
          <cell r="M46">
            <v>300</v>
          </cell>
          <cell r="V46">
            <v>150</v>
          </cell>
          <cell r="W46">
            <v>311.2</v>
          </cell>
          <cell r="X46">
            <v>500</v>
          </cell>
          <cell r="Y46">
            <v>8.0912596401028285</v>
          </cell>
          <cell r="Z46">
            <v>3.4318766066838049</v>
          </cell>
          <cell r="AD46">
            <v>0</v>
          </cell>
          <cell r="AE46">
            <v>359</v>
          </cell>
          <cell r="AF46">
            <v>322.60000000000002</v>
          </cell>
          <cell r="AG46">
            <v>310.60000000000002</v>
          </cell>
          <cell r="AH46">
            <v>316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137.13800000000001</v>
          </cell>
          <cell r="D47">
            <v>272.96699999999998</v>
          </cell>
          <cell r="E47">
            <v>218.92699999999999</v>
          </cell>
          <cell r="F47">
            <v>185.36</v>
          </cell>
          <cell r="G47">
            <v>0</v>
          </cell>
          <cell r="H47">
            <v>1</v>
          </cell>
          <cell r="I47">
            <v>40</v>
          </cell>
          <cell r="J47">
            <v>211.98699999999999</v>
          </cell>
          <cell r="K47">
            <v>6.9399999999999977</v>
          </cell>
          <cell r="L47">
            <v>70</v>
          </cell>
          <cell r="M47">
            <v>80</v>
          </cell>
          <cell r="W47">
            <v>43.785399999999996</v>
          </cell>
          <cell r="X47">
            <v>20</v>
          </cell>
          <cell r="Y47">
            <v>8.1159473249073901</v>
          </cell>
          <cell r="Z47">
            <v>4.2333745951846966</v>
          </cell>
          <cell r="AD47">
            <v>0</v>
          </cell>
          <cell r="AE47">
            <v>48.989199999999997</v>
          </cell>
          <cell r="AF47">
            <v>50.938600000000001</v>
          </cell>
          <cell r="AG47">
            <v>48.743600000000001</v>
          </cell>
          <cell r="AH47">
            <v>49.398000000000003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1625</v>
          </cell>
          <cell r="D48">
            <v>1656</v>
          </cell>
          <cell r="E48">
            <v>2058</v>
          </cell>
          <cell r="F48">
            <v>1138</v>
          </cell>
          <cell r="G48">
            <v>0</v>
          </cell>
          <cell r="H48">
            <v>0.4</v>
          </cell>
          <cell r="I48">
            <v>35</v>
          </cell>
          <cell r="J48">
            <v>2102</v>
          </cell>
          <cell r="K48">
            <v>-44</v>
          </cell>
          <cell r="L48">
            <v>1000</v>
          </cell>
          <cell r="M48">
            <v>400</v>
          </cell>
          <cell r="V48">
            <v>300</v>
          </cell>
          <cell r="W48">
            <v>411.6</v>
          </cell>
          <cell r="X48">
            <v>500</v>
          </cell>
          <cell r="Y48">
            <v>8.1098153547133141</v>
          </cell>
          <cell r="Z48">
            <v>2.7648202137998057</v>
          </cell>
          <cell r="AD48">
            <v>0</v>
          </cell>
          <cell r="AE48">
            <v>498</v>
          </cell>
          <cell r="AF48">
            <v>433.2</v>
          </cell>
          <cell r="AG48">
            <v>419.4</v>
          </cell>
          <cell r="AH48">
            <v>506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2268</v>
          </cell>
          <cell r="D49">
            <v>3525</v>
          </cell>
          <cell r="E49">
            <v>3217</v>
          </cell>
          <cell r="F49">
            <v>2536</v>
          </cell>
          <cell r="G49">
            <v>0</v>
          </cell>
          <cell r="H49">
            <v>0.4</v>
          </cell>
          <cell r="I49">
            <v>40</v>
          </cell>
          <cell r="J49">
            <v>3198</v>
          </cell>
          <cell r="K49">
            <v>19</v>
          </cell>
          <cell r="L49">
            <v>900</v>
          </cell>
          <cell r="M49">
            <v>600</v>
          </cell>
          <cell r="V49">
            <v>300</v>
          </cell>
          <cell r="W49">
            <v>643.4</v>
          </cell>
          <cell r="X49">
            <v>800</v>
          </cell>
          <cell r="Y49">
            <v>7.9825924774634753</v>
          </cell>
          <cell r="Z49">
            <v>3.9415604600559528</v>
          </cell>
          <cell r="AD49">
            <v>0</v>
          </cell>
          <cell r="AE49">
            <v>751.6</v>
          </cell>
          <cell r="AF49">
            <v>690</v>
          </cell>
          <cell r="AG49">
            <v>673.4</v>
          </cell>
          <cell r="AH49">
            <v>814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69.712999999999994</v>
          </cell>
          <cell r="D50">
            <v>116.39100000000001</v>
          </cell>
          <cell r="E50">
            <v>86.477999999999994</v>
          </cell>
          <cell r="F50">
            <v>96.686000000000007</v>
          </cell>
          <cell r="G50" t="str">
            <v>лид, я</v>
          </cell>
          <cell r="H50">
            <v>1</v>
          </cell>
          <cell r="I50">
            <v>40</v>
          </cell>
          <cell r="J50">
            <v>94.346000000000004</v>
          </cell>
          <cell r="K50">
            <v>-7.8680000000000092</v>
          </cell>
          <cell r="L50">
            <v>40</v>
          </cell>
          <cell r="M50">
            <v>40</v>
          </cell>
          <cell r="W50">
            <v>17.2956</v>
          </cell>
          <cell r="Y50">
            <v>10.215661786812831</v>
          </cell>
          <cell r="Z50">
            <v>5.5902079141515761</v>
          </cell>
          <cell r="AD50">
            <v>0</v>
          </cell>
          <cell r="AE50">
            <v>24.046399999999998</v>
          </cell>
          <cell r="AF50">
            <v>22.3994</v>
          </cell>
          <cell r="AG50">
            <v>21.78</v>
          </cell>
          <cell r="AH50">
            <v>21.013000000000002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66.682000000000002</v>
          </cell>
          <cell r="D51">
            <v>458.39299999999997</v>
          </cell>
          <cell r="E51">
            <v>189.25</v>
          </cell>
          <cell r="F51">
            <v>231.517</v>
          </cell>
          <cell r="G51" t="str">
            <v>оконч</v>
          </cell>
          <cell r="H51">
            <v>1</v>
          </cell>
          <cell r="I51">
            <v>40</v>
          </cell>
          <cell r="J51">
            <v>190.25899999999999</v>
          </cell>
          <cell r="K51">
            <v>-1.0089999999999861</v>
          </cell>
          <cell r="L51">
            <v>70</v>
          </cell>
          <cell r="M51">
            <v>80</v>
          </cell>
          <cell r="W51">
            <v>37.85</v>
          </cell>
          <cell r="Y51">
            <v>10.079709379128136</v>
          </cell>
          <cell r="Z51">
            <v>6.11669749009247</v>
          </cell>
          <cell r="AD51">
            <v>0</v>
          </cell>
          <cell r="AE51">
            <v>51.205600000000004</v>
          </cell>
          <cell r="AF51">
            <v>47.007199999999997</v>
          </cell>
          <cell r="AG51">
            <v>49.164000000000001</v>
          </cell>
          <cell r="AH51">
            <v>37.700000000000003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1095</v>
          </cell>
          <cell r="D52">
            <v>1613</v>
          </cell>
          <cell r="E52">
            <v>1750</v>
          </cell>
          <cell r="F52">
            <v>918</v>
          </cell>
          <cell r="G52" t="str">
            <v>лид, я</v>
          </cell>
          <cell r="H52">
            <v>0.35</v>
          </cell>
          <cell r="I52">
            <v>40</v>
          </cell>
          <cell r="J52">
            <v>1780</v>
          </cell>
          <cell r="K52">
            <v>-30</v>
          </cell>
          <cell r="L52">
            <v>800</v>
          </cell>
          <cell r="M52">
            <v>350</v>
          </cell>
          <cell r="V52">
            <v>250</v>
          </cell>
          <cell r="W52">
            <v>350</v>
          </cell>
          <cell r="X52">
            <v>500</v>
          </cell>
          <cell r="Y52">
            <v>8.0514285714285716</v>
          </cell>
          <cell r="Z52">
            <v>2.6228571428571428</v>
          </cell>
          <cell r="AD52">
            <v>0</v>
          </cell>
          <cell r="AE52">
            <v>365.8</v>
          </cell>
          <cell r="AF52">
            <v>333.4</v>
          </cell>
          <cell r="AG52">
            <v>343.6</v>
          </cell>
          <cell r="AH52">
            <v>345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1448</v>
          </cell>
          <cell r="D53">
            <v>2582</v>
          </cell>
          <cell r="E53">
            <v>2463</v>
          </cell>
          <cell r="F53">
            <v>1519</v>
          </cell>
          <cell r="G53" t="str">
            <v>неакк</v>
          </cell>
          <cell r="H53">
            <v>0.35</v>
          </cell>
          <cell r="I53">
            <v>40</v>
          </cell>
          <cell r="J53">
            <v>2491</v>
          </cell>
          <cell r="K53">
            <v>-28</v>
          </cell>
          <cell r="L53">
            <v>900</v>
          </cell>
          <cell r="M53">
            <v>450</v>
          </cell>
          <cell r="V53">
            <v>350</v>
          </cell>
          <cell r="W53">
            <v>492.6</v>
          </cell>
          <cell r="X53">
            <v>700</v>
          </cell>
          <cell r="Y53">
            <v>7.9557450263905798</v>
          </cell>
          <cell r="Z53">
            <v>3.0836378400324804</v>
          </cell>
          <cell r="AD53">
            <v>0</v>
          </cell>
          <cell r="AE53">
            <v>506.8</v>
          </cell>
          <cell r="AF53">
            <v>489.4</v>
          </cell>
          <cell r="AG53">
            <v>490.6</v>
          </cell>
          <cell r="AH53">
            <v>504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956</v>
          </cell>
          <cell r="D54">
            <v>1221</v>
          </cell>
          <cell r="E54">
            <v>1266</v>
          </cell>
          <cell r="F54">
            <v>881</v>
          </cell>
          <cell r="G54">
            <v>0</v>
          </cell>
          <cell r="H54">
            <v>0.4</v>
          </cell>
          <cell r="I54">
            <v>35</v>
          </cell>
          <cell r="J54">
            <v>1316</v>
          </cell>
          <cell r="K54">
            <v>-50</v>
          </cell>
          <cell r="L54">
            <v>350</v>
          </cell>
          <cell r="M54">
            <v>250</v>
          </cell>
          <cell r="V54">
            <v>200</v>
          </cell>
          <cell r="W54">
            <v>253.2</v>
          </cell>
          <cell r="X54">
            <v>350</v>
          </cell>
          <cell r="Y54">
            <v>8.0213270142180093</v>
          </cell>
          <cell r="Z54">
            <v>3.4794628751974725</v>
          </cell>
          <cell r="AD54">
            <v>0</v>
          </cell>
          <cell r="AE54">
            <v>311.2</v>
          </cell>
          <cell r="AF54">
            <v>271.60000000000002</v>
          </cell>
          <cell r="AG54">
            <v>251</v>
          </cell>
          <cell r="AH54">
            <v>305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304.14999999999998</v>
          </cell>
          <cell r="D55">
            <v>408.78899999999999</v>
          </cell>
          <cell r="E55">
            <v>337.60199999999998</v>
          </cell>
          <cell r="F55">
            <v>365.56200000000001</v>
          </cell>
          <cell r="G55">
            <v>0</v>
          </cell>
          <cell r="H55">
            <v>1</v>
          </cell>
          <cell r="I55">
            <v>50</v>
          </cell>
          <cell r="J55">
            <v>330.05700000000002</v>
          </cell>
          <cell r="K55">
            <v>7.5449999999999591</v>
          </cell>
          <cell r="L55">
            <v>30</v>
          </cell>
          <cell r="M55">
            <v>120</v>
          </cell>
          <cell r="W55">
            <v>67.520399999999995</v>
          </cell>
          <cell r="X55">
            <v>30</v>
          </cell>
          <cell r="Y55">
            <v>8.0799580571205158</v>
          </cell>
          <cell r="Z55">
            <v>5.4140970728846396</v>
          </cell>
          <cell r="AD55">
            <v>0</v>
          </cell>
          <cell r="AE55">
            <v>89.939599999999999</v>
          </cell>
          <cell r="AF55">
            <v>88.109200000000001</v>
          </cell>
          <cell r="AG55">
            <v>75.088999999999999</v>
          </cell>
          <cell r="AH55">
            <v>73.334000000000003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403.31799999999998</v>
          </cell>
          <cell r="D56">
            <v>958.26099999999997</v>
          </cell>
          <cell r="E56">
            <v>714.38300000000004</v>
          </cell>
          <cell r="F56">
            <v>637.15800000000002</v>
          </cell>
          <cell r="G56" t="str">
            <v>н</v>
          </cell>
          <cell r="H56">
            <v>1</v>
          </cell>
          <cell r="I56">
            <v>50</v>
          </cell>
          <cell r="J56">
            <v>679.12</v>
          </cell>
          <cell r="K56">
            <v>35.263000000000034</v>
          </cell>
          <cell r="L56">
            <v>250</v>
          </cell>
          <cell r="M56">
            <v>250</v>
          </cell>
          <cell r="V56">
            <v>150</v>
          </cell>
          <cell r="W56">
            <v>142.8766</v>
          </cell>
          <cell r="X56">
            <v>150</v>
          </cell>
          <cell r="Y56">
            <v>10.058736000156777</v>
          </cell>
          <cell r="Z56">
            <v>4.459498616288462</v>
          </cell>
          <cell r="AD56">
            <v>0</v>
          </cell>
          <cell r="AE56">
            <v>189.30360000000002</v>
          </cell>
          <cell r="AF56">
            <v>166.6026</v>
          </cell>
          <cell r="AG56">
            <v>163.15460000000002</v>
          </cell>
          <cell r="AH56">
            <v>136.18199999999999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115.256</v>
          </cell>
          <cell r="D57">
            <v>55.58</v>
          </cell>
          <cell r="E57">
            <v>82.61</v>
          </cell>
          <cell r="F57">
            <v>79.213999999999999</v>
          </cell>
          <cell r="G57">
            <v>0</v>
          </cell>
          <cell r="H57">
            <v>1</v>
          </cell>
          <cell r="I57">
            <v>50</v>
          </cell>
          <cell r="J57">
            <v>92.302000000000007</v>
          </cell>
          <cell r="K57">
            <v>-9.6920000000000073</v>
          </cell>
          <cell r="L57">
            <v>20</v>
          </cell>
          <cell r="M57">
            <v>30</v>
          </cell>
          <cell r="W57">
            <v>16.521999999999998</v>
          </cell>
          <cell r="X57">
            <v>20</v>
          </cell>
          <cell r="Y57">
            <v>9.0312310858249614</v>
          </cell>
          <cell r="Z57">
            <v>4.794455877012469</v>
          </cell>
          <cell r="AD57">
            <v>0</v>
          </cell>
          <cell r="AE57">
            <v>27.937400000000004</v>
          </cell>
          <cell r="AF57">
            <v>17.5854</v>
          </cell>
          <cell r="AG57">
            <v>17.4236</v>
          </cell>
          <cell r="AH57">
            <v>16.521999999999998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11.456</v>
          </cell>
          <cell r="D58">
            <v>38.374000000000002</v>
          </cell>
          <cell r="E58">
            <v>29.744</v>
          </cell>
          <cell r="F58">
            <v>20.085999999999999</v>
          </cell>
          <cell r="G58" t="str">
            <v>нов</v>
          </cell>
          <cell r="H58">
            <v>1</v>
          </cell>
          <cell r="I58" t="e">
            <v>#N/A</v>
          </cell>
          <cell r="J58">
            <v>30.25</v>
          </cell>
          <cell r="K58">
            <v>-0.50600000000000023</v>
          </cell>
          <cell r="L58">
            <v>10</v>
          </cell>
          <cell r="M58">
            <v>20</v>
          </cell>
          <cell r="W58">
            <v>5.9488000000000003</v>
          </cell>
          <cell r="Y58">
            <v>8.4195131791285629</v>
          </cell>
          <cell r="Z58">
            <v>3.376479289940828</v>
          </cell>
          <cell r="AD58">
            <v>0</v>
          </cell>
          <cell r="AE58">
            <v>7.0287999999999995</v>
          </cell>
          <cell r="AF58">
            <v>6.569799999999999</v>
          </cell>
          <cell r="AG58">
            <v>6.4072000000000005</v>
          </cell>
          <cell r="AH58">
            <v>0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1239.6479999999999</v>
          </cell>
          <cell r="D59">
            <v>3576.0859999999998</v>
          </cell>
          <cell r="E59">
            <v>3247.1280000000002</v>
          </cell>
          <cell r="F59">
            <v>1526.258</v>
          </cell>
          <cell r="G59">
            <v>0</v>
          </cell>
          <cell r="H59">
            <v>1</v>
          </cell>
          <cell r="I59">
            <v>40</v>
          </cell>
          <cell r="J59">
            <v>3154.49</v>
          </cell>
          <cell r="K59">
            <v>92.638000000000375</v>
          </cell>
          <cell r="L59">
            <v>1100</v>
          </cell>
          <cell r="M59">
            <v>900</v>
          </cell>
          <cell r="V59">
            <v>500</v>
          </cell>
          <cell r="W59">
            <v>649.42560000000003</v>
          </cell>
          <cell r="X59">
            <v>900</v>
          </cell>
          <cell r="Y59">
            <v>7.5855617641189381</v>
          </cell>
          <cell r="Z59">
            <v>2.3501660544333332</v>
          </cell>
          <cell r="AD59">
            <v>0</v>
          </cell>
          <cell r="AE59">
            <v>605.83780000000002</v>
          </cell>
          <cell r="AF59">
            <v>625.64020000000005</v>
          </cell>
          <cell r="AG59">
            <v>631.31899999999996</v>
          </cell>
          <cell r="AH59">
            <v>811.41800000000001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1384</v>
          </cell>
          <cell r="D60">
            <v>56982</v>
          </cell>
          <cell r="E60">
            <v>5354</v>
          </cell>
          <cell r="F60">
            <v>3245</v>
          </cell>
          <cell r="G60">
            <v>0</v>
          </cell>
          <cell r="H60">
            <v>0.45</v>
          </cell>
          <cell r="I60">
            <v>50</v>
          </cell>
          <cell r="J60">
            <v>5324</v>
          </cell>
          <cell r="K60">
            <v>30</v>
          </cell>
          <cell r="L60">
            <v>1000</v>
          </cell>
          <cell r="M60">
            <v>800</v>
          </cell>
          <cell r="T60">
            <v>730</v>
          </cell>
          <cell r="V60">
            <v>500</v>
          </cell>
          <cell r="W60">
            <v>796.8</v>
          </cell>
          <cell r="X60">
            <v>1000</v>
          </cell>
          <cell r="Y60">
            <v>8.2141064257028109</v>
          </cell>
          <cell r="Z60">
            <v>4.0725401606425704</v>
          </cell>
          <cell r="AD60">
            <v>1370</v>
          </cell>
          <cell r="AE60">
            <v>780.6</v>
          </cell>
          <cell r="AF60">
            <v>791.8</v>
          </cell>
          <cell r="AG60">
            <v>867.4</v>
          </cell>
          <cell r="AH60">
            <v>759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0.60399999999999998</v>
          </cell>
          <cell r="AF61">
            <v>0.90600000000000003</v>
          </cell>
          <cell r="AG61">
            <v>0.60399999999999998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23.157</v>
          </cell>
          <cell r="D62">
            <v>0.76400000000000001</v>
          </cell>
          <cell r="E62">
            <v>11.46</v>
          </cell>
          <cell r="F62">
            <v>11.696999999999999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25.951000000000001</v>
          </cell>
          <cell r="K62">
            <v>-14.491</v>
          </cell>
          <cell r="L62">
            <v>0</v>
          </cell>
          <cell r="M62">
            <v>0</v>
          </cell>
          <cell r="W62">
            <v>2.2920000000000003</v>
          </cell>
          <cell r="Y62">
            <v>5.1034031413612553</v>
          </cell>
          <cell r="Z62">
            <v>5.1034031413612553</v>
          </cell>
          <cell r="AD62">
            <v>0</v>
          </cell>
          <cell r="AE62">
            <v>1.6808000000000001</v>
          </cell>
          <cell r="AF62">
            <v>1.0695999999999999</v>
          </cell>
          <cell r="AG62">
            <v>2.1391999999999998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1887</v>
          </cell>
          <cell r="D63">
            <v>40566</v>
          </cell>
          <cell r="E63">
            <v>4984</v>
          </cell>
          <cell r="F63">
            <v>2003</v>
          </cell>
          <cell r="G63" t="str">
            <v>акяб</v>
          </cell>
          <cell r="H63">
            <v>0.45</v>
          </cell>
          <cell r="I63">
            <v>50</v>
          </cell>
          <cell r="J63">
            <v>5038</v>
          </cell>
          <cell r="K63">
            <v>-54</v>
          </cell>
          <cell r="L63">
            <v>700</v>
          </cell>
          <cell r="M63">
            <v>500</v>
          </cell>
          <cell r="T63">
            <v>1150</v>
          </cell>
          <cell r="V63">
            <v>500</v>
          </cell>
          <cell r="W63">
            <v>516.79999999999995</v>
          </cell>
          <cell r="X63">
            <v>600</v>
          </cell>
          <cell r="Y63">
            <v>8.3262383900928807</v>
          </cell>
          <cell r="Z63">
            <v>3.8757739938080498</v>
          </cell>
          <cell r="AD63">
            <v>2400</v>
          </cell>
          <cell r="AE63">
            <v>656</v>
          </cell>
          <cell r="AF63">
            <v>525.6</v>
          </cell>
          <cell r="AG63">
            <v>538.20000000000005</v>
          </cell>
          <cell r="AH63">
            <v>579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1070</v>
          </cell>
          <cell r="D64">
            <v>18676</v>
          </cell>
          <cell r="E64">
            <v>1399</v>
          </cell>
          <cell r="F64">
            <v>943</v>
          </cell>
          <cell r="G64">
            <v>0</v>
          </cell>
          <cell r="H64">
            <v>0.45</v>
          </cell>
          <cell r="I64">
            <v>50</v>
          </cell>
          <cell r="J64">
            <v>1435</v>
          </cell>
          <cell r="K64">
            <v>-36</v>
          </cell>
          <cell r="L64">
            <v>450</v>
          </cell>
          <cell r="M64">
            <v>300</v>
          </cell>
          <cell r="V64">
            <v>600</v>
          </cell>
          <cell r="W64">
            <v>279.8</v>
          </cell>
          <cell r="X64">
            <v>400</v>
          </cell>
          <cell r="Y64">
            <v>9.6247319513938532</v>
          </cell>
          <cell r="Z64">
            <v>3.3702644746247317</v>
          </cell>
          <cell r="AD64">
            <v>0</v>
          </cell>
          <cell r="AE64">
            <v>328.6</v>
          </cell>
          <cell r="AF64">
            <v>335</v>
          </cell>
          <cell r="AG64">
            <v>298</v>
          </cell>
          <cell r="AH64">
            <v>286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470</v>
          </cell>
          <cell r="D65">
            <v>443</v>
          </cell>
          <cell r="E65">
            <v>604</v>
          </cell>
          <cell r="F65">
            <v>288</v>
          </cell>
          <cell r="G65">
            <v>0</v>
          </cell>
          <cell r="H65">
            <v>0.4</v>
          </cell>
          <cell r="I65">
            <v>40</v>
          </cell>
          <cell r="J65">
            <v>654</v>
          </cell>
          <cell r="K65">
            <v>-50</v>
          </cell>
          <cell r="L65">
            <v>250</v>
          </cell>
          <cell r="M65">
            <v>100</v>
          </cell>
          <cell r="V65">
            <v>150</v>
          </cell>
          <cell r="W65">
            <v>120.8</v>
          </cell>
          <cell r="X65">
            <v>200</v>
          </cell>
          <cell r="Y65">
            <v>8.1788079470198678</v>
          </cell>
          <cell r="Z65">
            <v>2.3841059602649008</v>
          </cell>
          <cell r="AD65">
            <v>0</v>
          </cell>
          <cell r="AE65">
            <v>112</v>
          </cell>
          <cell r="AF65">
            <v>119.8</v>
          </cell>
          <cell r="AG65">
            <v>112.8</v>
          </cell>
          <cell r="AH65">
            <v>150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379</v>
          </cell>
          <cell r="D66">
            <v>473</v>
          </cell>
          <cell r="E66">
            <v>551</v>
          </cell>
          <cell r="F66">
            <v>282</v>
          </cell>
          <cell r="G66">
            <v>0</v>
          </cell>
          <cell r="H66">
            <v>0.4</v>
          </cell>
          <cell r="I66">
            <v>40</v>
          </cell>
          <cell r="J66">
            <v>591</v>
          </cell>
          <cell r="K66">
            <v>-40</v>
          </cell>
          <cell r="L66">
            <v>200</v>
          </cell>
          <cell r="M66">
            <v>100</v>
          </cell>
          <cell r="V66">
            <v>150</v>
          </cell>
          <cell r="W66">
            <v>110.2</v>
          </cell>
          <cell r="X66">
            <v>150</v>
          </cell>
          <cell r="Y66">
            <v>8.0036297640653356</v>
          </cell>
          <cell r="Z66">
            <v>2.5589836660617058</v>
          </cell>
          <cell r="AD66">
            <v>0</v>
          </cell>
          <cell r="AE66">
            <v>95.8</v>
          </cell>
          <cell r="AF66">
            <v>109.8</v>
          </cell>
          <cell r="AG66">
            <v>103.6</v>
          </cell>
          <cell r="AH66">
            <v>137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1299.26</v>
          </cell>
          <cell r="D67">
            <v>1748.9549999999999</v>
          </cell>
          <cell r="E67">
            <v>1023</v>
          </cell>
          <cell r="F67">
            <v>607</v>
          </cell>
          <cell r="G67" t="str">
            <v>ак апр</v>
          </cell>
          <cell r="H67">
            <v>1</v>
          </cell>
          <cell r="I67">
            <v>50</v>
          </cell>
          <cell r="J67">
            <v>684.10400000000004</v>
          </cell>
          <cell r="K67">
            <v>338.89599999999996</v>
          </cell>
          <cell r="L67">
            <v>500</v>
          </cell>
          <cell r="M67">
            <v>350</v>
          </cell>
          <cell r="V67">
            <v>200</v>
          </cell>
          <cell r="W67">
            <v>204.6</v>
          </cell>
          <cell r="X67">
            <v>200</v>
          </cell>
          <cell r="Y67">
            <v>9.0762463343108504</v>
          </cell>
          <cell r="Z67">
            <v>2.9667644183773216</v>
          </cell>
          <cell r="AD67">
            <v>0</v>
          </cell>
          <cell r="AE67">
            <v>261.39999999999998</v>
          </cell>
          <cell r="AF67">
            <v>237.2</v>
          </cell>
          <cell r="AG67">
            <v>214</v>
          </cell>
          <cell r="AH67">
            <v>145.37200000000001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949</v>
          </cell>
          <cell r="D68">
            <v>517</v>
          </cell>
          <cell r="E68">
            <v>429</v>
          </cell>
          <cell r="F68">
            <v>1027</v>
          </cell>
          <cell r="G68">
            <v>0</v>
          </cell>
          <cell r="H68">
            <v>0.1</v>
          </cell>
          <cell r="I68" t="e">
            <v>#N/A</v>
          </cell>
          <cell r="J68">
            <v>441</v>
          </cell>
          <cell r="K68">
            <v>-12</v>
          </cell>
          <cell r="L68">
            <v>0</v>
          </cell>
          <cell r="M68">
            <v>300</v>
          </cell>
          <cell r="W68">
            <v>85.8</v>
          </cell>
          <cell r="Y68">
            <v>15.466200466200467</v>
          </cell>
          <cell r="Z68">
            <v>11.969696969696971</v>
          </cell>
          <cell r="AD68">
            <v>0</v>
          </cell>
          <cell r="AE68">
            <v>148.4</v>
          </cell>
          <cell r="AF68">
            <v>87.8</v>
          </cell>
          <cell r="AG68">
            <v>74.599999999999994</v>
          </cell>
          <cell r="AH68">
            <v>105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218.45599999999999</v>
          </cell>
          <cell r="D69">
            <v>237.279</v>
          </cell>
          <cell r="E69">
            <v>230.01900000000001</v>
          </cell>
          <cell r="F69">
            <v>222.517</v>
          </cell>
          <cell r="G69">
            <v>0</v>
          </cell>
          <cell r="H69">
            <v>1</v>
          </cell>
          <cell r="I69">
            <v>50</v>
          </cell>
          <cell r="J69">
            <v>215.45699999999999</v>
          </cell>
          <cell r="K69">
            <v>14.562000000000012</v>
          </cell>
          <cell r="L69">
            <v>90</v>
          </cell>
          <cell r="M69">
            <v>80</v>
          </cell>
          <cell r="W69">
            <v>46.003799999999998</v>
          </cell>
          <cell r="Y69">
            <v>8.5322734208913182</v>
          </cell>
          <cell r="Z69">
            <v>4.836926514766172</v>
          </cell>
          <cell r="AD69">
            <v>0</v>
          </cell>
          <cell r="AE69">
            <v>68.041200000000003</v>
          </cell>
          <cell r="AF69">
            <v>45.877600000000001</v>
          </cell>
          <cell r="AG69">
            <v>55.132399999999997</v>
          </cell>
          <cell r="AH69">
            <v>58.643000000000001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1917</v>
          </cell>
          <cell r="D70">
            <v>3805</v>
          </cell>
          <cell r="E70">
            <v>3663</v>
          </cell>
          <cell r="F70">
            <v>1955</v>
          </cell>
          <cell r="G70">
            <v>0</v>
          </cell>
          <cell r="H70">
            <v>0.4</v>
          </cell>
          <cell r="I70">
            <v>40</v>
          </cell>
          <cell r="J70">
            <v>3742</v>
          </cell>
          <cell r="K70">
            <v>-79</v>
          </cell>
          <cell r="L70">
            <v>1000</v>
          </cell>
          <cell r="M70">
            <v>600</v>
          </cell>
          <cell r="T70">
            <v>714</v>
          </cell>
          <cell r="V70">
            <v>400</v>
          </cell>
          <cell r="W70">
            <v>593.4</v>
          </cell>
          <cell r="X70">
            <v>800</v>
          </cell>
          <cell r="Y70">
            <v>8.0131445904954504</v>
          </cell>
          <cell r="Z70">
            <v>3.2945736434108528</v>
          </cell>
          <cell r="AD70">
            <v>696</v>
          </cell>
          <cell r="AE70">
            <v>661.8</v>
          </cell>
          <cell r="AF70">
            <v>586.4</v>
          </cell>
          <cell r="AG70">
            <v>614.20000000000005</v>
          </cell>
          <cell r="AH70">
            <v>631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1381</v>
          </cell>
          <cell r="D71">
            <v>3171</v>
          </cell>
          <cell r="E71">
            <v>2517</v>
          </cell>
          <cell r="F71">
            <v>1978</v>
          </cell>
          <cell r="G71">
            <v>0</v>
          </cell>
          <cell r="H71">
            <v>0.4</v>
          </cell>
          <cell r="I71">
            <v>40</v>
          </cell>
          <cell r="J71">
            <v>2535</v>
          </cell>
          <cell r="K71">
            <v>-18</v>
          </cell>
          <cell r="L71">
            <v>900</v>
          </cell>
          <cell r="M71">
            <v>500</v>
          </cell>
          <cell r="W71">
            <v>503.4</v>
          </cell>
          <cell r="X71">
            <v>700</v>
          </cell>
          <cell r="Y71">
            <v>8.1009137862534768</v>
          </cell>
          <cell r="Z71">
            <v>3.9292808899483513</v>
          </cell>
          <cell r="AD71">
            <v>0</v>
          </cell>
          <cell r="AE71">
            <v>601</v>
          </cell>
          <cell r="AF71">
            <v>511.6</v>
          </cell>
          <cell r="AG71">
            <v>555.4</v>
          </cell>
          <cell r="AH71">
            <v>570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308.149</v>
          </cell>
          <cell r="D72">
            <v>451.66699999999997</v>
          </cell>
          <cell r="E72">
            <v>434.89100000000002</v>
          </cell>
          <cell r="F72">
            <v>308.64299999999997</v>
          </cell>
          <cell r="G72" t="str">
            <v>ябл</v>
          </cell>
          <cell r="H72">
            <v>1</v>
          </cell>
          <cell r="I72">
            <v>40</v>
          </cell>
          <cell r="J72">
            <v>442.24900000000002</v>
          </cell>
          <cell r="K72">
            <v>-7.3580000000000041</v>
          </cell>
          <cell r="L72">
            <v>180</v>
          </cell>
          <cell r="M72">
            <v>140</v>
          </cell>
          <cell r="W72">
            <v>86.978200000000001</v>
          </cell>
          <cell r="X72">
            <v>70</v>
          </cell>
          <cell r="Y72">
            <v>8.0323920246682512</v>
          </cell>
          <cell r="Z72">
            <v>3.5485098564927759</v>
          </cell>
          <cell r="AD72">
            <v>0</v>
          </cell>
          <cell r="AE72">
            <v>89.793399999999991</v>
          </cell>
          <cell r="AF72">
            <v>99.18719999999999</v>
          </cell>
          <cell r="AG72">
            <v>93.036799999999999</v>
          </cell>
          <cell r="AH72">
            <v>81.212999999999994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190.21700000000001</v>
          </cell>
          <cell r="D73">
            <v>401.42099999999999</v>
          </cell>
          <cell r="E73">
            <v>337.791</v>
          </cell>
          <cell r="F73">
            <v>247.31899999999999</v>
          </cell>
          <cell r="G73">
            <v>0</v>
          </cell>
          <cell r="H73">
            <v>1</v>
          </cell>
          <cell r="I73">
            <v>40</v>
          </cell>
          <cell r="J73">
            <v>336.83499999999998</v>
          </cell>
          <cell r="K73">
            <v>0.95600000000001728</v>
          </cell>
          <cell r="L73">
            <v>150</v>
          </cell>
          <cell r="M73">
            <v>100</v>
          </cell>
          <cell r="W73">
            <v>67.558199999999999</v>
          </cell>
          <cell r="X73">
            <v>50</v>
          </cell>
          <cell r="Y73">
            <v>8.1014443842494313</v>
          </cell>
          <cell r="Z73">
            <v>3.6608287372961388</v>
          </cell>
          <cell r="AD73">
            <v>0</v>
          </cell>
          <cell r="AE73">
            <v>82.062600000000003</v>
          </cell>
          <cell r="AF73">
            <v>68.04740000000001</v>
          </cell>
          <cell r="AG73">
            <v>73.926400000000001</v>
          </cell>
          <cell r="AH73">
            <v>69.341999999999999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448.54300000000001</v>
          </cell>
          <cell r="D74">
            <v>830.99199999999996</v>
          </cell>
          <cell r="E74">
            <v>781.16099999999994</v>
          </cell>
          <cell r="F74">
            <v>489.34899999999999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774.19</v>
          </cell>
          <cell r="K74">
            <v>6.97099999999989</v>
          </cell>
          <cell r="L74">
            <v>330</v>
          </cell>
          <cell r="M74">
            <v>200</v>
          </cell>
          <cell r="W74">
            <v>156.23219999999998</v>
          </cell>
          <cell r="X74">
            <v>200</v>
          </cell>
          <cell r="Y74">
            <v>7.8047227140115805</v>
          </cell>
          <cell r="Z74">
            <v>3.1321904191325478</v>
          </cell>
          <cell r="AD74">
            <v>0</v>
          </cell>
          <cell r="AE74">
            <v>154.178</v>
          </cell>
          <cell r="AF74">
            <v>121.00039999999998</v>
          </cell>
          <cell r="AG74">
            <v>152.78960000000001</v>
          </cell>
          <cell r="AH74">
            <v>143.46199999999999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375.01600000000002</v>
          </cell>
          <cell r="D75">
            <v>337.62799999999999</v>
          </cell>
          <cell r="E75">
            <v>436.44200000000001</v>
          </cell>
          <cell r="F75">
            <v>267.18200000000002</v>
          </cell>
          <cell r="G75">
            <v>0</v>
          </cell>
          <cell r="H75">
            <v>1</v>
          </cell>
          <cell r="I75">
            <v>40</v>
          </cell>
          <cell r="J75">
            <v>435.25099999999998</v>
          </cell>
          <cell r="K75">
            <v>1.1910000000000309</v>
          </cell>
          <cell r="L75">
            <v>170</v>
          </cell>
          <cell r="M75">
            <v>130</v>
          </cell>
          <cell r="W75">
            <v>87.288399999999996</v>
          </cell>
          <cell r="X75">
            <v>130</v>
          </cell>
          <cell r="Y75">
            <v>7.9871093982705608</v>
          </cell>
          <cell r="Z75">
            <v>3.0609107281150765</v>
          </cell>
          <cell r="AD75">
            <v>0</v>
          </cell>
          <cell r="AE75">
            <v>110.90540000000001</v>
          </cell>
          <cell r="AF75">
            <v>94.625399999999999</v>
          </cell>
          <cell r="AG75">
            <v>87.52000000000001</v>
          </cell>
          <cell r="AH75">
            <v>99.441999999999993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243</v>
          </cell>
          <cell r="D76">
            <v>438</v>
          </cell>
          <cell r="E76">
            <v>9</v>
          </cell>
          <cell r="F76">
            <v>84</v>
          </cell>
          <cell r="G76" t="str">
            <v>дк</v>
          </cell>
          <cell r="H76">
            <v>0.6</v>
          </cell>
          <cell r="I76">
            <v>60</v>
          </cell>
          <cell r="J76">
            <v>124</v>
          </cell>
          <cell r="K76">
            <v>-115</v>
          </cell>
          <cell r="L76">
            <v>20</v>
          </cell>
          <cell r="M76">
            <v>20</v>
          </cell>
          <cell r="W76">
            <v>1.8</v>
          </cell>
          <cell r="X76">
            <v>20</v>
          </cell>
          <cell r="Y76">
            <v>80</v>
          </cell>
          <cell r="Z76">
            <v>46.666666666666664</v>
          </cell>
          <cell r="AD76">
            <v>0</v>
          </cell>
          <cell r="AE76">
            <v>28</v>
          </cell>
          <cell r="AF76">
            <v>15.8</v>
          </cell>
          <cell r="AG76">
            <v>9.1999999999999993</v>
          </cell>
          <cell r="AH76">
            <v>0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78</v>
          </cell>
          <cell r="D77">
            <v>1729</v>
          </cell>
          <cell r="E77">
            <v>378</v>
          </cell>
          <cell r="F77">
            <v>219</v>
          </cell>
          <cell r="G77" t="str">
            <v>ябл</v>
          </cell>
          <cell r="H77">
            <v>0.6</v>
          </cell>
          <cell r="I77">
            <v>60</v>
          </cell>
          <cell r="J77">
            <v>403</v>
          </cell>
          <cell r="K77">
            <v>-25</v>
          </cell>
          <cell r="L77">
            <v>220</v>
          </cell>
          <cell r="M77">
            <v>80</v>
          </cell>
          <cell r="W77">
            <v>75.599999999999994</v>
          </cell>
          <cell r="X77">
            <v>90</v>
          </cell>
          <cell r="Y77">
            <v>8.0555555555555554</v>
          </cell>
          <cell r="Z77">
            <v>2.8968253968253972</v>
          </cell>
          <cell r="AD77">
            <v>0</v>
          </cell>
          <cell r="AE77">
            <v>68.8</v>
          </cell>
          <cell r="AF77">
            <v>68.400000000000006</v>
          </cell>
          <cell r="AG77">
            <v>83.2</v>
          </cell>
          <cell r="AH77">
            <v>88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97</v>
          </cell>
          <cell r="D78">
            <v>2087</v>
          </cell>
          <cell r="E78">
            <v>407</v>
          </cell>
          <cell r="F78">
            <v>441</v>
          </cell>
          <cell r="G78" t="str">
            <v>ябл</v>
          </cell>
          <cell r="H78">
            <v>0.6</v>
          </cell>
          <cell r="I78">
            <v>60</v>
          </cell>
          <cell r="J78">
            <v>426</v>
          </cell>
          <cell r="K78">
            <v>-19</v>
          </cell>
          <cell r="L78">
            <v>50</v>
          </cell>
          <cell r="M78">
            <v>30</v>
          </cell>
          <cell r="V78">
            <v>130</v>
          </cell>
          <cell r="W78">
            <v>81.400000000000006</v>
          </cell>
          <cell r="X78">
            <v>150</v>
          </cell>
          <cell r="Y78">
            <v>9.84029484029484</v>
          </cell>
          <cell r="Z78">
            <v>5.4176904176904177</v>
          </cell>
          <cell r="AD78">
            <v>0</v>
          </cell>
          <cell r="AE78">
            <v>101</v>
          </cell>
          <cell r="AF78">
            <v>75.599999999999994</v>
          </cell>
          <cell r="AG78">
            <v>84.6</v>
          </cell>
          <cell r="AH78">
            <v>65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218.75299999999999</v>
          </cell>
          <cell r="D79">
            <v>112.461</v>
          </cell>
          <cell r="E79">
            <v>215.89099999999999</v>
          </cell>
          <cell r="F79">
            <v>109.938</v>
          </cell>
          <cell r="G79">
            <v>0</v>
          </cell>
          <cell r="H79">
            <v>1</v>
          </cell>
          <cell r="I79">
            <v>30</v>
          </cell>
          <cell r="J79">
            <v>215.66499999999999</v>
          </cell>
          <cell r="K79">
            <v>0.22599999999999909</v>
          </cell>
          <cell r="L79">
            <v>60</v>
          </cell>
          <cell r="M79">
            <v>70</v>
          </cell>
          <cell r="V79">
            <v>20</v>
          </cell>
          <cell r="W79">
            <v>43.178199999999997</v>
          </cell>
          <cell r="X79">
            <v>40</v>
          </cell>
          <cell r="Y79">
            <v>6.946514676387622</v>
          </cell>
          <cell r="Z79">
            <v>2.5461459718098487</v>
          </cell>
          <cell r="AD79">
            <v>0</v>
          </cell>
          <cell r="AE79">
            <v>63.813199999999995</v>
          </cell>
          <cell r="AF79">
            <v>41.275799999999997</v>
          </cell>
          <cell r="AG79">
            <v>44.841799999999999</v>
          </cell>
          <cell r="AH79">
            <v>35.450000000000003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529</v>
          </cell>
          <cell r="D80">
            <v>4173</v>
          </cell>
          <cell r="E80">
            <v>575</v>
          </cell>
          <cell r="F80">
            <v>332</v>
          </cell>
          <cell r="G80" t="str">
            <v>ябл,дк</v>
          </cell>
          <cell r="H80">
            <v>0.6</v>
          </cell>
          <cell r="I80">
            <v>60</v>
          </cell>
          <cell r="J80">
            <v>576</v>
          </cell>
          <cell r="K80">
            <v>-1</v>
          </cell>
          <cell r="L80">
            <v>280</v>
          </cell>
          <cell r="M80">
            <v>110</v>
          </cell>
          <cell r="V80">
            <v>60</v>
          </cell>
          <cell r="W80">
            <v>115</v>
          </cell>
          <cell r="X80">
            <v>140</v>
          </cell>
          <cell r="Y80">
            <v>8.0173913043478269</v>
          </cell>
          <cell r="Z80">
            <v>2.8869565217391306</v>
          </cell>
          <cell r="AD80">
            <v>0</v>
          </cell>
          <cell r="AE80">
            <v>140.6</v>
          </cell>
          <cell r="AF80">
            <v>147.19999999999999</v>
          </cell>
          <cell r="AG80">
            <v>121.4</v>
          </cell>
          <cell r="AH80">
            <v>84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418</v>
          </cell>
          <cell r="D81">
            <v>9037</v>
          </cell>
          <cell r="E81">
            <v>878</v>
          </cell>
          <cell r="F81">
            <v>450</v>
          </cell>
          <cell r="G81" t="str">
            <v>ябл,дк</v>
          </cell>
          <cell r="H81">
            <v>0.6</v>
          </cell>
          <cell r="I81">
            <v>60</v>
          </cell>
          <cell r="J81">
            <v>980</v>
          </cell>
          <cell r="K81">
            <v>-102</v>
          </cell>
          <cell r="L81">
            <v>480</v>
          </cell>
          <cell r="M81">
            <v>180</v>
          </cell>
          <cell r="W81">
            <v>175.6</v>
          </cell>
          <cell r="X81">
            <v>200</v>
          </cell>
          <cell r="Y81">
            <v>7.4601366742596813</v>
          </cell>
          <cell r="Z81">
            <v>2.5626423690205011</v>
          </cell>
          <cell r="AD81">
            <v>0</v>
          </cell>
          <cell r="AE81">
            <v>193.2</v>
          </cell>
          <cell r="AF81">
            <v>189.8</v>
          </cell>
          <cell r="AG81">
            <v>183.4</v>
          </cell>
          <cell r="AH81">
            <v>168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941</v>
          </cell>
          <cell r="D82">
            <v>1515</v>
          </cell>
          <cell r="E82">
            <v>1578</v>
          </cell>
          <cell r="F82">
            <v>844</v>
          </cell>
          <cell r="G82">
            <v>0</v>
          </cell>
          <cell r="H82">
            <v>0.28000000000000003</v>
          </cell>
          <cell r="I82">
            <v>35</v>
          </cell>
          <cell r="J82">
            <v>1586</v>
          </cell>
          <cell r="K82">
            <v>-8</v>
          </cell>
          <cell r="L82">
            <v>700</v>
          </cell>
          <cell r="M82">
            <v>300</v>
          </cell>
          <cell r="V82">
            <v>300</v>
          </cell>
          <cell r="W82">
            <v>315.60000000000002</v>
          </cell>
          <cell r="X82">
            <v>400</v>
          </cell>
          <cell r="Y82">
            <v>8.0608365019011394</v>
          </cell>
          <cell r="Z82">
            <v>2.6742712294043089</v>
          </cell>
          <cell r="AD82">
            <v>0</v>
          </cell>
          <cell r="AE82">
            <v>316.60000000000002</v>
          </cell>
          <cell r="AF82">
            <v>283.8</v>
          </cell>
          <cell r="AG82">
            <v>317.39999999999998</v>
          </cell>
          <cell r="AH82">
            <v>285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D83">
            <v>200</v>
          </cell>
          <cell r="E83">
            <v>200</v>
          </cell>
          <cell r="F83">
            <v>-5</v>
          </cell>
          <cell r="G83">
            <v>0</v>
          </cell>
          <cell r="H83">
            <v>0.4</v>
          </cell>
          <cell r="I83" t="e">
            <v>#N/A</v>
          </cell>
          <cell r="J83">
            <v>441</v>
          </cell>
          <cell r="K83">
            <v>-241</v>
          </cell>
          <cell r="L83">
            <v>200</v>
          </cell>
          <cell r="M83">
            <v>200</v>
          </cell>
          <cell r="V83">
            <v>200</v>
          </cell>
          <cell r="W83">
            <v>40</v>
          </cell>
          <cell r="X83">
            <v>200</v>
          </cell>
          <cell r="Y83">
            <v>19.875</v>
          </cell>
          <cell r="Z83">
            <v>-0.125</v>
          </cell>
          <cell r="AD83">
            <v>0</v>
          </cell>
          <cell r="AE83">
            <v>74.8</v>
          </cell>
          <cell r="AF83">
            <v>2</v>
          </cell>
          <cell r="AG83">
            <v>0</v>
          </cell>
          <cell r="AH83">
            <v>48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D84">
            <v>168</v>
          </cell>
          <cell r="E84">
            <v>158</v>
          </cell>
          <cell r="F84">
            <v>5</v>
          </cell>
          <cell r="G84">
            <v>0</v>
          </cell>
          <cell r="H84">
            <v>0.33</v>
          </cell>
          <cell r="I84">
            <v>60</v>
          </cell>
          <cell r="J84">
            <v>503</v>
          </cell>
          <cell r="K84">
            <v>-345</v>
          </cell>
          <cell r="L84">
            <v>100</v>
          </cell>
          <cell r="M84">
            <v>100</v>
          </cell>
          <cell r="V84">
            <v>100</v>
          </cell>
          <cell r="W84">
            <v>31.6</v>
          </cell>
          <cell r="X84">
            <v>100</v>
          </cell>
          <cell r="Y84">
            <v>12.816455696202532</v>
          </cell>
          <cell r="Z84">
            <v>0.15822784810126581</v>
          </cell>
          <cell r="AD84">
            <v>0</v>
          </cell>
          <cell r="AE84">
            <v>89.6</v>
          </cell>
          <cell r="AF84">
            <v>1.4</v>
          </cell>
          <cell r="AG84">
            <v>0</v>
          </cell>
          <cell r="AH84">
            <v>59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D85">
            <v>104</v>
          </cell>
          <cell r="E85">
            <v>102</v>
          </cell>
          <cell r="F85">
            <v>-5</v>
          </cell>
          <cell r="G85">
            <v>0</v>
          </cell>
          <cell r="H85">
            <v>0.35</v>
          </cell>
          <cell r="I85" t="e">
            <v>#N/A</v>
          </cell>
          <cell r="J85">
            <v>364</v>
          </cell>
          <cell r="K85">
            <v>-262</v>
          </cell>
          <cell r="L85">
            <v>100</v>
          </cell>
          <cell r="M85">
            <v>100</v>
          </cell>
          <cell r="V85">
            <v>100</v>
          </cell>
          <cell r="W85">
            <v>20.399999999999999</v>
          </cell>
          <cell r="X85">
            <v>100</v>
          </cell>
          <cell r="Y85">
            <v>19.362745098039216</v>
          </cell>
          <cell r="Z85">
            <v>-0.24509803921568629</v>
          </cell>
          <cell r="AD85">
            <v>0</v>
          </cell>
          <cell r="AE85">
            <v>16.2</v>
          </cell>
          <cell r="AF85">
            <v>0</v>
          </cell>
          <cell r="AG85">
            <v>0</v>
          </cell>
          <cell r="AH85">
            <v>16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231</v>
          </cell>
          <cell r="D86">
            <v>305</v>
          </cell>
          <cell r="E86">
            <v>361</v>
          </cell>
          <cell r="F86">
            <v>167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384</v>
          </cell>
          <cell r="K86">
            <v>-23</v>
          </cell>
          <cell r="L86">
            <v>200</v>
          </cell>
          <cell r="M86">
            <v>70</v>
          </cell>
          <cell r="V86">
            <v>150</v>
          </cell>
          <cell r="W86">
            <v>72.2</v>
          </cell>
          <cell r="X86">
            <v>120</v>
          </cell>
          <cell r="Y86">
            <v>9.7922437673130194</v>
          </cell>
          <cell r="Z86">
            <v>2.3130193905817173</v>
          </cell>
          <cell r="AD86">
            <v>0</v>
          </cell>
          <cell r="AE86">
            <v>73.599999999999994</v>
          </cell>
          <cell r="AF86">
            <v>74.2</v>
          </cell>
          <cell r="AG86">
            <v>71.2</v>
          </cell>
          <cell r="AH86">
            <v>52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34</v>
          </cell>
          <cell r="D87">
            <v>380</v>
          </cell>
          <cell r="E87">
            <v>56</v>
          </cell>
          <cell r="F87">
            <v>338</v>
          </cell>
          <cell r="G87" t="str">
            <v>н</v>
          </cell>
          <cell r="H87">
            <v>0.4</v>
          </cell>
          <cell r="I87" t="e">
            <v>#N/A</v>
          </cell>
          <cell r="J87">
            <v>101</v>
          </cell>
          <cell r="K87">
            <v>-45</v>
          </cell>
          <cell r="L87">
            <v>20</v>
          </cell>
          <cell r="M87">
            <v>20</v>
          </cell>
          <cell r="W87">
            <v>11.2</v>
          </cell>
          <cell r="Y87">
            <v>33.75</v>
          </cell>
          <cell r="Z87">
            <v>30.178571428571431</v>
          </cell>
          <cell r="AD87">
            <v>0</v>
          </cell>
          <cell r="AE87">
            <v>0</v>
          </cell>
          <cell r="AF87">
            <v>0</v>
          </cell>
          <cell r="AG87">
            <v>16</v>
          </cell>
          <cell r="AH87">
            <v>26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2669</v>
          </cell>
          <cell r="D88">
            <v>7155.3</v>
          </cell>
          <cell r="E88">
            <v>5987</v>
          </cell>
          <cell r="F88">
            <v>3691.3</v>
          </cell>
          <cell r="G88">
            <v>0</v>
          </cell>
          <cell r="H88">
            <v>0.35</v>
          </cell>
          <cell r="I88">
            <v>40</v>
          </cell>
          <cell r="J88">
            <v>6053</v>
          </cell>
          <cell r="K88">
            <v>-66</v>
          </cell>
          <cell r="L88">
            <v>900</v>
          </cell>
          <cell r="M88">
            <v>900</v>
          </cell>
          <cell r="T88">
            <v>2190</v>
          </cell>
          <cell r="V88">
            <v>1000</v>
          </cell>
          <cell r="W88">
            <v>1023.4</v>
          </cell>
          <cell r="X88">
            <v>1500</v>
          </cell>
          <cell r="Y88">
            <v>7.8085792456517495</v>
          </cell>
          <cell r="Z88">
            <v>3.6068985733828418</v>
          </cell>
          <cell r="AD88">
            <v>870</v>
          </cell>
          <cell r="AE88">
            <v>886.2</v>
          </cell>
          <cell r="AF88">
            <v>989.4</v>
          </cell>
          <cell r="AG88">
            <v>991.14</v>
          </cell>
          <cell r="AH88">
            <v>1229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3.8</v>
          </cell>
          <cell r="K89">
            <v>-3.8</v>
          </cell>
          <cell r="L89">
            <v>0</v>
          </cell>
          <cell r="M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0.30199999999999999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3879</v>
          </cell>
          <cell r="D90">
            <v>8751</v>
          </cell>
          <cell r="E90">
            <v>7580</v>
          </cell>
          <cell r="F90">
            <v>4924</v>
          </cell>
          <cell r="G90">
            <v>0</v>
          </cell>
          <cell r="H90">
            <v>0.35</v>
          </cell>
          <cell r="I90">
            <v>45</v>
          </cell>
          <cell r="J90">
            <v>7642</v>
          </cell>
          <cell r="K90">
            <v>-62</v>
          </cell>
          <cell r="L90">
            <v>1000</v>
          </cell>
          <cell r="M90">
            <v>1100</v>
          </cell>
          <cell r="T90">
            <v>546</v>
          </cell>
          <cell r="V90">
            <v>2600</v>
          </cell>
          <cell r="W90">
            <v>1279.5999999999999</v>
          </cell>
          <cell r="X90">
            <v>1900</v>
          </cell>
          <cell r="Y90">
            <v>9.0059393560487653</v>
          </cell>
          <cell r="Z90">
            <v>3.848077524226321</v>
          </cell>
          <cell r="AD90">
            <v>1182</v>
          </cell>
          <cell r="AE90">
            <v>1444.4</v>
          </cell>
          <cell r="AF90">
            <v>1253.2</v>
          </cell>
          <cell r="AG90">
            <v>1252</v>
          </cell>
          <cell r="AH90">
            <v>1403</v>
          </cell>
          <cell r="AI90" t="str">
            <v>ябокт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D91">
            <v>1</v>
          </cell>
          <cell r="E91">
            <v>0</v>
          </cell>
          <cell r="G91">
            <v>0</v>
          </cell>
          <cell r="H91">
            <v>0.11</v>
          </cell>
          <cell r="I91" t="e">
            <v>#N/A</v>
          </cell>
          <cell r="J91">
            <v>2</v>
          </cell>
          <cell r="K91">
            <v>-2</v>
          </cell>
          <cell r="L91">
            <v>30</v>
          </cell>
          <cell r="M91">
            <v>30</v>
          </cell>
          <cell r="V91">
            <v>30</v>
          </cell>
          <cell r="W91">
            <v>0</v>
          </cell>
          <cell r="X91">
            <v>30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27</v>
          </cell>
          <cell r="D92">
            <v>29</v>
          </cell>
          <cell r="E92">
            <v>40</v>
          </cell>
          <cell r="G92" t="str">
            <v>лидер</v>
          </cell>
          <cell r="H92">
            <v>0.11</v>
          </cell>
          <cell r="I92">
            <v>120</v>
          </cell>
          <cell r="J92">
            <v>60</v>
          </cell>
          <cell r="K92">
            <v>-20</v>
          </cell>
          <cell r="L92">
            <v>30</v>
          </cell>
          <cell r="M92">
            <v>30</v>
          </cell>
          <cell r="V92">
            <v>30</v>
          </cell>
          <cell r="W92">
            <v>8</v>
          </cell>
          <cell r="X92">
            <v>30</v>
          </cell>
          <cell r="Y92">
            <v>15</v>
          </cell>
          <cell r="Z92">
            <v>0</v>
          </cell>
          <cell r="AD92">
            <v>0</v>
          </cell>
          <cell r="AE92">
            <v>28.8</v>
          </cell>
          <cell r="AF92">
            <v>26</v>
          </cell>
          <cell r="AG92">
            <v>19.399999999999999</v>
          </cell>
          <cell r="AH92">
            <v>-1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9</v>
          </cell>
          <cell r="D93">
            <v>1</v>
          </cell>
          <cell r="E93">
            <v>0</v>
          </cell>
          <cell r="G93" t="str">
            <v>лидер</v>
          </cell>
          <cell r="H93">
            <v>0.06</v>
          </cell>
          <cell r="I93">
            <v>60</v>
          </cell>
          <cell r="J93">
            <v>69</v>
          </cell>
          <cell r="K93">
            <v>-69</v>
          </cell>
          <cell r="L93">
            <v>30</v>
          </cell>
          <cell r="M93">
            <v>30</v>
          </cell>
          <cell r="V93">
            <v>30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20.8</v>
          </cell>
          <cell r="AF93">
            <v>1.2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18</v>
          </cell>
          <cell r="D94">
            <v>571</v>
          </cell>
          <cell r="E94">
            <v>0</v>
          </cell>
          <cell r="G94">
            <v>0</v>
          </cell>
          <cell r="H94">
            <v>0.06</v>
          </cell>
          <cell r="I94">
            <v>0</v>
          </cell>
          <cell r="J94">
            <v>60</v>
          </cell>
          <cell r="K94">
            <v>-60</v>
          </cell>
          <cell r="L94">
            <v>30</v>
          </cell>
          <cell r="M94">
            <v>30</v>
          </cell>
          <cell r="V94">
            <v>30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1.2</v>
          </cell>
          <cell r="AF94">
            <v>0.8</v>
          </cell>
          <cell r="AG94">
            <v>0</v>
          </cell>
          <cell r="AH94">
            <v>0</v>
          </cell>
          <cell r="AI94">
            <v>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104</v>
          </cell>
          <cell r="D95">
            <v>14</v>
          </cell>
          <cell r="E95">
            <v>1</v>
          </cell>
          <cell r="F95">
            <v>100</v>
          </cell>
          <cell r="G95">
            <v>0</v>
          </cell>
          <cell r="H95">
            <v>0.15</v>
          </cell>
          <cell r="I95" t="e">
            <v>#N/A</v>
          </cell>
          <cell r="J95">
            <v>240</v>
          </cell>
          <cell r="K95">
            <v>-239</v>
          </cell>
          <cell r="L95">
            <v>30</v>
          </cell>
          <cell r="M95">
            <v>30</v>
          </cell>
          <cell r="V95">
            <v>30</v>
          </cell>
          <cell r="W95">
            <v>0.2</v>
          </cell>
          <cell r="X95">
            <v>30</v>
          </cell>
          <cell r="Y95">
            <v>1100</v>
          </cell>
          <cell r="Z95">
            <v>500</v>
          </cell>
          <cell r="AD95">
            <v>0</v>
          </cell>
          <cell r="AE95">
            <v>0</v>
          </cell>
          <cell r="AF95">
            <v>0.2</v>
          </cell>
          <cell r="AG95">
            <v>2.8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21</v>
          </cell>
          <cell r="D96">
            <v>12</v>
          </cell>
          <cell r="E96">
            <v>3</v>
          </cell>
          <cell r="F96">
            <v>30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9</v>
          </cell>
          <cell r="K96">
            <v>-6</v>
          </cell>
          <cell r="L96">
            <v>0</v>
          </cell>
          <cell r="M96">
            <v>0</v>
          </cell>
          <cell r="W96">
            <v>0.6</v>
          </cell>
          <cell r="Y96">
            <v>50</v>
          </cell>
          <cell r="Z96">
            <v>50</v>
          </cell>
          <cell r="AD96">
            <v>0</v>
          </cell>
          <cell r="AE96">
            <v>5.6</v>
          </cell>
          <cell r="AF96">
            <v>3.6</v>
          </cell>
          <cell r="AG96">
            <v>1.6</v>
          </cell>
          <cell r="AH96">
            <v>0</v>
          </cell>
          <cell r="AI96" t="str">
            <v>увел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219.67099999999999</v>
          </cell>
          <cell r="D97">
            <v>352.553</v>
          </cell>
          <cell r="E97">
            <v>209.52500000000001</v>
          </cell>
          <cell r="F97">
            <v>361.35</v>
          </cell>
          <cell r="G97" t="str">
            <v>н</v>
          </cell>
          <cell r="H97">
            <v>1</v>
          </cell>
          <cell r="I97" t="e">
            <v>#N/A</v>
          </cell>
          <cell r="J97">
            <v>204.352</v>
          </cell>
          <cell r="K97">
            <v>5.1730000000000018</v>
          </cell>
          <cell r="L97">
            <v>0</v>
          </cell>
          <cell r="M97">
            <v>0</v>
          </cell>
          <cell r="W97">
            <v>41.905000000000001</v>
          </cell>
          <cell r="Y97">
            <v>8.6230760052499704</v>
          </cell>
          <cell r="Z97">
            <v>8.6230760052499704</v>
          </cell>
          <cell r="AD97">
            <v>0</v>
          </cell>
          <cell r="AE97">
            <v>50.782799999999995</v>
          </cell>
          <cell r="AF97">
            <v>67.677999999999997</v>
          </cell>
          <cell r="AG97">
            <v>34.361399999999996</v>
          </cell>
          <cell r="AH97">
            <v>36.564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68.647999999999996</v>
          </cell>
          <cell r="E98">
            <v>2.7040000000000002</v>
          </cell>
          <cell r="F98">
            <v>65.944000000000003</v>
          </cell>
          <cell r="G98" t="str">
            <v>нов</v>
          </cell>
          <cell r="H98">
            <v>0</v>
          </cell>
          <cell r="I98" t="e">
            <v>#N/A</v>
          </cell>
          <cell r="J98">
            <v>7</v>
          </cell>
          <cell r="K98">
            <v>-4.2959999999999994</v>
          </cell>
          <cell r="L98">
            <v>0</v>
          </cell>
          <cell r="M98">
            <v>0</v>
          </cell>
          <cell r="W98">
            <v>0.54080000000000006</v>
          </cell>
          <cell r="Y98">
            <v>121.9378698224852</v>
          </cell>
          <cell r="Z98">
            <v>121.9378698224852</v>
          </cell>
          <cell r="AD98">
            <v>0</v>
          </cell>
          <cell r="AE98">
            <v>2.9636</v>
          </cell>
          <cell r="AF98">
            <v>1.3519999999999999</v>
          </cell>
          <cell r="AG98">
            <v>1.0816000000000001</v>
          </cell>
          <cell r="AH98">
            <v>0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543</v>
          </cell>
          <cell r="D99">
            <v>3281</v>
          </cell>
          <cell r="E99">
            <v>694</v>
          </cell>
          <cell r="F99">
            <v>728</v>
          </cell>
          <cell r="G99">
            <v>0</v>
          </cell>
          <cell r="H99">
            <v>0.4</v>
          </cell>
          <cell r="I99" t="e">
            <v>#N/A</v>
          </cell>
          <cell r="J99">
            <v>697</v>
          </cell>
          <cell r="K99">
            <v>-3</v>
          </cell>
          <cell r="L99">
            <v>280</v>
          </cell>
          <cell r="M99">
            <v>170</v>
          </cell>
          <cell r="W99">
            <v>138.80000000000001</v>
          </cell>
          <cell r="Y99">
            <v>8.487031700288183</v>
          </cell>
          <cell r="Z99">
            <v>5.2449567723342936</v>
          </cell>
          <cell r="AD99">
            <v>0</v>
          </cell>
          <cell r="AE99">
            <v>155</v>
          </cell>
          <cell r="AF99">
            <v>166.6</v>
          </cell>
          <cell r="AG99">
            <v>171.8</v>
          </cell>
          <cell r="AH99">
            <v>101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215.44</v>
          </cell>
          <cell r="D100">
            <v>187.28100000000001</v>
          </cell>
          <cell r="E100">
            <v>153.53800000000001</v>
          </cell>
          <cell r="F100">
            <v>243.221</v>
          </cell>
          <cell r="G100" t="str">
            <v>н</v>
          </cell>
          <cell r="H100">
            <v>1</v>
          </cell>
          <cell r="I100" t="e">
            <v>#N/A</v>
          </cell>
          <cell r="J100">
            <v>149.85400000000001</v>
          </cell>
          <cell r="K100">
            <v>3.6839999999999975</v>
          </cell>
          <cell r="L100">
            <v>0</v>
          </cell>
          <cell r="M100">
            <v>40</v>
          </cell>
          <cell r="W100">
            <v>30.707600000000003</v>
          </cell>
          <cell r="Y100">
            <v>9.223156482434316</v>
          </cell>
          <cell r="Z100">
            <v>7.9205473563547777</v>
          </cell>
          <cell r="AD100">
            <v>0</v>
          </cell>
          <cell r="AE100">
            <v>63.440999999999995</v>
          </cell>
          <cell r="AF100">
            <v>47.233999999999995</v>
          </cell>
          <cell r="AG100">
            <v>37.393599999999999</v>
          </cell>
          <cell r="AH100">
            <v>44.95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295</v>
          </cell>
          <cell r="D101">
            <v>1674</v>
          </cell>
          <cell r="E101">
            <v>335</v>
          </cell>
          <cell r="F101">
            <v>324</v>
          </cell>
          <cell r="G101">
            <v>0</v>
          </cell>
          <cell r="H101">
            <v>0.4</v>
          </cell>
          <cell r="I101" t="e">
            <v>#N/A</v>
          </cell>
          <cell r="J101">
            <v>350</v>
          </cell>
          <cell r="K101">
            <v>-15</v>
          </cell>
          <cell r="L101">
            <v>100</v>
          </cell>
          <cell r="M101">
            <v>50</v>
          </cell>
          <cell r="W101">
            <v>67</v>
          </cell>
          <cell r="X101">
            <v>60</v>
          </cell>
          <cell r="Y101">
            <v>7.9701492537313436</v>
          </cell>
          <cell r="Z101">
            <v>4.8358208955223878</v>
          </cell>
          <cell r="AD101">
            <v>0</v>
          </cell>
          <cell r="AE101">
            <v>103.2</v>
          </cell>
          <cell r="AF101">
            <v>69.8</v>
          </cell>
          <cell r="AG101">
            <v>70</v>
          </cell>
          <cell r="AH101">
            <v>109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244.78899999999999</v>
          </cell>
          <cell r="D102">
            <v>30.524000000000001</v>
          </cell>
          <cell r="E102">
            <v>137.52000000000001</v>
          </cell>
          <cell r="F102">
            <v>133.209</v>
          </cell>
          <cell r="G102">
            <v>0</v>
          </cell>
          <cell r="H102">
            <v>1</v>
          </cell>
          <cell r="I102" t="e">
            <v>#N/A</v>
          </cell>
          <cell r="J102">
            <v>134.65100000000001</v>
          </cell>
          <cell r="K102">
            <v>2.8689999999999998</v>
          </cell>
          <cell r="L102">
            <v>20</v>
          </cell>
          <cell r="M102">
            <v>40</v>
          </cell>
          <cell r="W102">
            <v>27.504000000000001</v>
          </cell>
          <cell r="X102">
            <v>20</v>
          </cell>
          <cell r="Y102">
            <v>7.751926992437463</v>
          </cell>
          <cell r="Z102">
            <v>4.8432591623036645</v>
          </cell>
          <cell r="AD102">
            <v>0</v>
          </cell>
          <cell r="AE102">
            <v>56.328999999999994</v>
          </cell>
          <cell r="AF102">
            <v>34.125</v>
          </cell>
          <cell r="AG102">
            <v>29.871600000000001</v>
          </cell>
          <cell r="AH102">
            <v>44.95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148</v>
          </cell>
          <cell r="D103">
            <v>407</v>
          </cell>
          <cell r="E103">
            <v>241</v>
          </cell>
          <cell r="F103">
            <v>132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348</v>
          </cell>
          <cell r="K103">
            <v>-107</v>
          </cell>
          <cell r="L103">
            <v>120</v>
          </cell>
          <cell r="M103">
            <v>70</v>
          </cell>
          <cell r="W103">
            <v>48.2</v>
          </cell>
          <cell r="X103">
            <v>70</v>
          </cell>
          <cell r="Y103">
            <v>8.1327800829875514</v>
          </cell>
          <cell r="Z103">
            <v>2.7385892116182573</v>
          </cell>
          <cell r="AD103">
            <v>0</v>
          </cell>
          <cell r="AE103">
            <v>40.6</v>
          </cell>
          <cell r="AF103">
            <v>44.4</v>
          </cell>
          <cell r="AG103">
            <v>45</v>
          </cell>
          <cell r="AH103">
            <v>59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94</v>
          </cell>
          <cell r="D104">
            <v>199</v>
          </cell>
          <cell r="E104">
            <v>135</v>
          </cell>
          <cell r="F104">
            <v>142</v>
          </cell>
          <cell r="G104">
            <v>0</v>
          </cell>
          <cell r="H104">
            <v>0.2</v>
          </cell>
          <cell r="I104" t="e">
            <v>#N/A</v>
          </cell>
          <cell r="J104">
            <v>172</v>
          </cell>
          <cell r="K104">
            <v>-37</v>
          </cell>
          <cell r="L104">
            <v>100</v>
          </cell>
          <cell r="M104">
            <v>30</v>
          </cell>
          <cell r="W104">
            <v>27</v>
          </cell>
          <cell r="Y104">
            <v>10.074074074074074</v>
          </cell>
          <cell r="Z104">
            <v>5.2592592592592595</v>
          </cell>
          <cell r="AD104">
            <v>0</v>
          </cell>
          <cell r="AE104">
            <v>33.6</v>
          </cell>
          <cell r="AF104">
            <v>26.2</v>
          </cell>
          <cell r="AG104">
            <v>36.4</v>
          </cell>
          <cell r="AH104">
            <v>28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63</v>
          </cell>
          <cell r="D105">
            <v>144</v>
          </cell>
          <cell r="E105">
            <v>75</v>
          </cell>
          <cell r="F105">
            <v>130</v>
          </cell>
          <cell r="G105">
            <v>0</v>
          </cell>
          <cell r="H105">
            <v>0.2</v>
          </cell>
          <cell r="I105" t="e">
            <v>#N/A</v>
          </cell>
          <cell r="J105">
            <v>105</v>
          </cell>
          <cell r="K105">
            <v>-30</v>
          </cell>
          <cell r="L105">
            <v>0</v>
          </cell>
          <cell r="M105">
            <v>20</v>
          </cell>
          <cell r="W105">
            <v>15</v>
          </cell>
          <cell r="Y105">
            <v>10</v>
          </cell>
          <cell r="Z105">
            <v>8.6666666666666661</v>
          </cell>
          <cell r="AD105">
            <v>0</v>
          </cell>
          <cell r="AE105">
            <v>22.4</v>
          </cell>
          <cell r="AF105">
            <v>18.600000000000001</v>
          </cell>
          <cell r="AG105">
            <v>19.600000000000001</v>
          </cell>
          <cell r="AH105">
            <v>22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259</v>
          </cell>
          <cell r="D106">
            <v>169</v>
          </cell>
          <cell r="E106">
            <v>283</v>
          </cell>
          <cell r="F106">
            <v>143</v>
          </cell>
          <cell r="G106">
            <v>0</v>
          </cell>
          <cell r="H106">
            <v>0.2</v>
          </cell>
          <cell r="I106" t="e">
            <v>#N/A</v>
          </cell>
          <cell r="J106">
            <v>303</v>
          </cell>
          <cell r="K106">
            <v>-20</v>
          </cell>
          <cell r="L106">
            <v>210</v>
          </cell>
          <cell r="M106">
            <v>60</v>
          </cell>
          <cell r="W106">
            <v>56.6</v>
          </cell>
          <cell r="X106">
            <v>40</v>
          </cell>
          <cell r="Y106">
            <v>8.0035335689045937</v>
          </cell>
          <cell r="Z106">
            <v>2.526501766784452</v>
          </cell>
          <cell r="AD106">
            <v>0</v>
          </cell>
          <cell r="AE106">
            <v>66.599999999999994</v>
          </cell>
          <cell r="AF106">
            <v>58</v>
          </cell>
          <cell r="AG106">
            <v>60.6</v>
          </cell>
          <cell r="AH106">
            <v>53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57</v>
          </cell>
          <cell r="D107">
            <v>419</v>
          </cell>
          <cell r="E107">
            <v>295</v>
          </cell>
          <cell r="F107">
            <v>176</v>
          </cell>
          <cell r="G107">
            <v>0</v>
          </cell>
          <cell r="H107">
            <v>0.3</v>
          </cell>
          <cell r="I107" t="e">
            <v>#N/A</v>
          </cell>
          <cell r="J107">
            <v>302</v>
          </cell>
          <cell r="K107">
            <v>-7</v>
          </cell>
          <cell r="L107">
            <v>160</v>
          </cell>
          <cell r="M107">
            <v>50</v>
          </cell>
          <cell r="W107">
            <v>59</v>
          </cell>
          <cell r="X107">
            <v>80</v>
          </cell>
          <cell r="Y107">
            <v>7.898305084745763</v>
          </cell>
          <cell r="Z107">
            <v>2.9830508474576272</v>
          </cell>
          <cell r="AD107">
            <v>0</v>
          </cell>
          <cell r="AE107">
            <v>58.6</v>
          </cell>
          <cell r="AF107">
            <v>53.8</v>
          </cell>
          <cell r="AG107">
            <v>62.2</v>
          </cell>
          <cell r="AH107">
            <v>66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243.637</v>
          </cell>
          <cell r="D108">
            <v>434.93900000000002</v>
          </cell>
          <cell r="E108">
            <v>371.74700000000001</v>
          </cell>
          <cell r="F108">
            <v>289.02100000000002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382.26799999999997</v>
          </cell>
          <cell r="K108">
            <v>-10.520999999999958</v>
          </cell>
          <cell r="L108">
            <v>110</v>
          </cell>
          <cell r="M108">
            <v>120</v>
          </cell>
          <cell r="W108">
            <v>74.349400000000003</v>
          </cell>
          <cell r="X108">
            <v>90</v>
          </cell>
          <cell r="Y108">
            <v>8.1913371190621564</v>
          </cell>
          <cell r="Z108">
            <v>3.8873346657807595</v>
          </cell>
          <cell r="AD108">
            <v>0</v>
          </cell>
          <cell r="AE108">
            <v>99.256200000000007</v>
          </cell>
          <cell r="AF108">
            <v>81.833200000000005</v>
          </cell>
          <cell r="AG108">
            <v>79.782000000000011</v>
          </cell>
          <cell r="AH108">
            <v>89.313000000000002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3312.3539999999998</v>
          </cell>
          <cell r="D109">
            <v>4185.1890000000003</v>
          </cell>
          <cell r="E109">
            <v>4061.788</v>
          </cell>
          <cell r="F109">
            <v>3343.1019999999999</v>
          </cell>
          <cell r="G109">
            <v>0</v>
          </cell>
          <cell r="H109">
            <v>1</v>
          </cell>
          <cell r="I109" t="e">
            <v>#N/A</v>
          </cell>
          <cell r="J109">
            <v>3901.21</v>
          </cell>
          <cell r="K109">
            <v>160.57799999999997</v>
          </cell>
          <cell r="L109">
            <v>800</v>
          </cell>
          <cell r="M109">
            <v>1200</v>
          </cell>
          <cell r="V109">
            <v>1900</v>
          </cell>
          <cell r="W109">
            <v>812.35760000000005</v>
          </cell>
          <cell r="X109">
            <v>1000</v>
          </cell>
          <cell r="Y109">
            <v>10.14713471013258</v>
          </cell>
          <cell r="Z109">
            <v>4.1153083321926198</v>
          </cell>
          <cell r="AD109">
            <v>0</v>
          </cell>
          <cell r="AE109">
            <v>873.25759999999991</v>
          </cell>
          <cell r="AF109">
            <v>797.45280000000002</v>
          </cell>
          <cell r="AG109">
            <v>819.40560000000005</v>
          </cell>
          <cell r="AH109">
            <v>825.54600000000005</v>
          </cell>
          <cell r="AI109" t="str">
            <v>ябокт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4649.9660000000003</v>
          </cell>
          <cell r="D110">
            <v>11602.967000000001</v>
          </cell>
          <cell r="E110">
            <v>8221.4519999999993</v>
          </cell>
          <cell r="F110">
            <v>7914.1890000000003</v>
          </cell>
          <cell r="G110">
            <v>0</v>
          </cell>
          <cell r="H110">
            <v>1</v>
          </cell>
          <cell r="I110" t="e">
            <v>#N/A</v>
          </cell>
          <cell r="J110">
            <v>7972.6080000000002</v>
          </cell>
          <cell r="K110">
            <v>248.84399999999914</v>
          </cell>
          <cell r="L110">
            <v>300</v>
          </cell>
          <cell r="M110">
            <v>1500</v>
          </cell>
          <cell r="V110">
            <v>1700</v>
          </cell>
          <cell r="W110">
            <v>1644.2903999999999</v>
          </cell>
          <cell r="X110">
            <v>1700</v>
          </cell>
          <cell r="Y110">
            <v>7.9755917811111718</v>
          </cell>
          <cell r="Z110">
            <v>4.8131333735208823</v>
          </cell>
          <cell r="AD110">
            <v>0</v>
          </cell>
          <cell r="AE110">
            <v>1552.4360000000001</v>
          </cell>
          <cell r="AF110">
            <v>1672.0409999999999</v>
          </cell>
          <cell r="AG110">
            <v>1606.4325999999999</v>
          </cell>
          <cell r="AH110">
            <v>1938.4829999999999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4413.09</v>
          </cell>
          <cell r="D111">
            <v>8176.125</v>
          </cell>
          <cell r="E111">
            <v>4087</v>
          </cell>
          <cell r="F111">
            <v>4256</v>
          </cell>
          <cell r="G111">
            <v>0</v>
          </cell>
          <cell r="H111">
            <v>1</v>
          </cell>
          <cell r="I111" t="e">
            <v>#N/A</v>
          </cell>
          <cell r="J111">
            <v>2987.9609999999998</v>
          </cell>
          <cell r="K111">
            <v>1099.0390000000002</v>
          </cell>
          <cell r="L111">
            <v>200</v>
          </cell>
          <cell r="M111">
            <v>1000</v>
          </cell>
          <cell r="V111">
            <v>1900</v>
          </cell>
          <cell r="W111">
            <v>817.4</v>
          </cell>
          <cell r="X111">
            <v>1000</v>
          </cell>
          <cell r="Y111">
            <v>10.222657205774407</v>
          </cell>
          <cell r="Z111">
            <v>5.2067531196476633</v>
          </cell>
          <cell r="AD111">
            <v>0</v>
          </cell>
          <cell r="AE111">
            <v>978.4</v>
          </cell>
          <cell r="AF111">
            <v>907.4</v>
          </cell>
          <cell r="AG111">
            <v>839</v>
          </cell>
          <cell r="AH111">
            <v>476.42700000000002</v>
          </cell>
          <cell r="AI111" t="str">
            <v>ябокт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177.09200000000001</v>
          </cell>
          <cell r="D112">
            <v>176.48400000000001</v>
          </cell>
          <cell r="E112">
            <v>77.472999999999999</v>
          </cell>
          <cell r="F112">
            <v>273.41899999999998</v>
          </cell>
          <cell r="G112">
            <v>0</v>
          </cell>
          <cell r="H112">
            <v>1</v>
          </cell>
          <cell r="I112" t="e">
            <v>#N/A</v>
          </cell>
          <cell r="J112">
            <v>83.995000000000005</v>
          </cell>
          <cell r="K112">
            <v>-6.5220000000000056</v>
          </cell>
          <cell r="L112">
            <v>0</v>
          </cell>
          <cell r="M112">
            <v>0</v>
          </cell>
          <cell r="W112">
            <v>15.4946</v>
          </cell>
          <cell r="Y112">
            <v>17.646083151549572</v>
          </cell>
          <cell r="Z112">
            <v>17.646083151549572</v>
          </cell>
          <cell r="AD112">
            <v>0</v>
          </cell>
          <cell r="AE112">
            <v>0</v>
          </cell>
          <cell r="AF112">
            <v>22.309800000000003</v>
          </cell>
          <cell r="AG112">
            <v>10.1374</v>
          </cell>
          <cell r="AH112">
            <v>24.155999999999999</v>
          </cell>
          <cell r="AI112" t="str">
            <v>увел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169.679</v>
          </cell>
          <cell r="D113">
            <v>156.74199999999999</v>
          </cell>
          <cell r="E113">
            <v>60.39</v>
          </cell>
          <cell r="F113">
            <v>264.68900000000002</v>
          </cell>
          <cell r="G113">
            <v>0</v>
          </cell>
          <cell r="H113">
            <v>1</v>
          </cell>
          <cell r="I113" t="e">
            <v>#N/A</v>
          </cell>
          <cell r="J113">
            <v>63.305999999999997</v>
          </cell>
          <cell r="K113">
            <v>-2.9159999999999968</v>
          </cell>
          <cell r="L113">
            <v>0</v>
          </cell>
          <cell r="M113">
            <v>0</v>
          </cell>
          <cell r="W113">
            <v>12.077999999999999</v>
          </cell>
          <cell r="Y113">
            <v>21.914969365789041</v>
          </cell>
          <cell r="Z113">
            <v>21.914969365789041</v>
          </cell>
          <cell r="AD113">
            <v>0</v>
          </cell>
          <cell r="AE113">
            <v>0</v>
          </cell>
          <cell r="AF113">
            <v>20.180799999999998</v>
          </cell>
          <cell r="AG113">
            <v>7.7543999999999995</v>
          </cell>
          <cell r="AH113">
            <v>10.736000000000001</v>
          </cell>
          <cell r="AI113" t="str">
            <v>увел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165.28200000000001</v>
          </cell>
          <cell r="D114">
            <v>201.328</v>
          </cell>
          <cell r="E114">
            <v>214.88900000000001</v>
          </cell>
          <cell r="F114">
            <v>150.904</v>
          </cell>
          <cell r="G114" t="str">
            <v>г</v>
          </cell>
          <cell r="H114">
            <v>1</v>
          </cell>
          <cell r="I114" t="e">
            <v>#N/A</v>
          </cell>
          <cell r="J114">
            <v>214.54</v>
          </cell>
          <cell r="K114">
            <v>0.34900000000001796</v>
          </cell>
          <cell r="L114">
            <v>90</v>
          </cell>
          <cell r="M114">
            <v>50</v>
          </cell>
          <cell r="W114">
            <v>42.977800000000002</v>
          </cell>
          <cell r="X114">
            <v>60</v>
          </cell>
          <cell r="Y114">
            <v>8.1647734411719526</v>
          </cell>
          <cell r="Z114">
            <v>3.5112081120950815</v>
          </cell>
          <cell r="AD114">
            <v>0</v>
          </cell>
          <cell r="AE114">
            <v>51.8962</v>
          </cell>
          <cell r="AF114">
            <v>46.113399999999999</v>
          </cell>
          <cell r="AG114">
            <v>44.111399999999996</v>
          </cell>
          <cell r="AH114">
            <v>53.115000000000002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227</v>
          </cell>
          <cell r="D115">
            <v>231</v>
          </cell>
          <cell r="E115">
            <v>319</v>
          </cell>
          <cell r="F115">
            <v>131</v>
          </cell>
          <cell r="G115">
            <v>0</v>
          </cell>
          <cell r="H115">
            <v>0.5</v>
          </cell>
          <cell r="I115" t="e">
            <v>#N/A</v>
          </cell>
          <cell r="J115">
            <v>383</v>
          </cell>
          <cell r="K115">
            <v>-64</v>
          </cell>
          <cell r="L115">
            <v>160</v>
          </cell>
          <cell r="M115">
            <v>50</v>
          </cell>
          <cell r="V115">
            <v>100</v>
          </cell>
          <cell r="W115">
            <v>63.8</v>
          </cell>
          <cell r="X115">
            <v>80</v>
          </cell>
          <cell r="Y115">
            <v>8.1661442006269596</v>
          </cell>
          <cell r="Z115">
            <v>2.0532915360501569</v>
          </cell>
          <cell r="AD115">
            <v>0</v>
          </cell>
          <cell r="AE115">
            <v>49.2</v>
          </cell>
          <cell r="AF115">
            <v>58.8</v>
          </cell>
          <cell r="AG115">
            <v>58.6</v>
          </cell>
          <cell r="AH115">
            <v>67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504</v>
          </cell>
          <cell r="D116">
            <v>1124</v>
          </cell>
          <cell r="E116">
            <v>619</v>
          </cell>
          <cell r="F116">
            <v>996</v>
          </cell>
          <cell r="G116">
            <v>0</v>
          </cell>
          <cell r="H116">
            <v>0.4</v>
          </cell>
          <cell r="I116" t="e">
            <v>#N/A</v>
          </cell>
          <cell r="J116">
            <v>636</v>
          </cell>
          <cell r="K116">
            <v>-17</v>
          </cell>
          <cell r="L116">
            <v>50</v>
          </cell>
          <cell r="M116">
            <v>100</v>
          </cell>
          <cell r="W116">
            <v>123.8</v>
          </cell>
          <cell r="Y116">
            <v>9.256865912762521</v>
          </cell>
          <cell r="Z116">
            <v>8.0452342487883683</v>
          </cell>
          <cell r="AD116">
            <v>0</v>
          </cell>
          <cell r="AE116">
            <v>0</v>
          </cell>
          <cell r="AF116">
            <v>48.4</v>
          </cell>
          <cell r="AG116">
            <v>118.2</v>
          </cell>
          <cell r="AH116">
            <v>113</v>
          </cell>
          <cell r="AI116" t="str">
            <v>Паша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29.492999999999999</v>
          </cell>
          <cell r="D117">
            <v>1.3779999999999999</v>
          </cell>
          <cell r="E117">
            <v>4.1340000000000003</v>
          </cell>
          <cell r="F117">
            <v>26.736999999999998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4.2</v>
          </cell>
          <cell r="K117">
            <v>-6.5999999999999837E-2</v>
          </cell>
          <cell r="L117">
            <v>0</v>
          </cell>
          <cell r="M117">
            <v>0</v>
          </cell>
          <cell r="W117">
            <v>0.82680000000000009</v>
          </cell>
          <cell r="Y117">
            <v>32.337929366231251</v>
          </cell>
          <cell r="Z117">
            <v>32.337929366231251</v>
          </cell>
          <cell r="AD117">
            <v>0</v>
          </cell>
          <cell r="AE117">
            <v>3.5828000000000002</v>
          </cell>
          <cell r="AF117">
            <v>0.8286</v>
          </cell>
          <cell r="AG117">
            <v>0.55119999999999991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14.228</v>
          </cell>
          <cell r="E118">
            <v>5.3920000000000003</v>
          </cell>
          <cell r="F118">
            <v>8.8360000000000003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8.35</v>
          </cell>
          <cell r="K118">
            <v>-2.9579999999999993</v>
          </cell>
          <cell r="L118">
            <v>0</v>
          </cell>
          <cell r="M118">
            <v>0</v>
          </cell>
          <cell r="W118">
            <v>1.0784</v>
          </cell>
          <cell r="Y118">
            <v>8.1936201780415434</v>
          </cell>
          <cell r="Z118">
            <v>8.1936201780415434</v>
          </cell>
          <cell r="AD118">
            <v>0</v>
          </cell>
          <cell r="AE118">
            <v>2.9655999999999998</v>
          </cell>
          <cell r="AF118">
            <v>0.80879999999999996</v>
          </cell>
          <cell r="AG118">
            <v>1.3480000000000001</v>
          </cell>
          <cell r="AH118">
            <v>1.3480000000000001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21</v>
          </cell>
          <cell r="D119">
            <v>16</v>
          </cell>
          <cell r="E119">
            <v>5</v>
          </cell>
          <cell r="F119">
            <v>13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6</v>
          </cell>
          <cell r="K119">
            <v>-1</v>
          </cell>
          <cell r="L119">
            <v>0</v>
          </cell>
          <cell r="M119">
            <v>0</v>
          </cell>
          <cell r="W119">
            <v>1</v>
          </cell>
          <cell r="Y119">
            <v>13</v>
          </cell>
          <cell r="Z119">
            <v>13</v>
          </cell>
          <cell r="AD119">
            <v>0</v>
          </cell>
          <cell r="AE119">
            <v>4</v>
          </cell>
          <cell r="AF119">
            <v>1.8</v>
          </cell>
          <cell r="AG119">
            <v>1</v>
          </cell>
          <cell r="AH119">
            <v>2</v>
          </cell>
          <cell r="AI119" t="e">
            <v>#N/A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21</v>
          </cell>
          <cell r="D120">
            <v>15</v>
          </cell>
          <cell r="E120">
            <v>6</v>
          </cell>
          <cell r="F120">
            <v>11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7</v>
          </cell>
          <cell r="K120">
            <v>-1</v>
          </cell>
          <cell r="L120">
            <v>0</v>
          </cell>
          <cell r="M120">
            <v>0</v>
          </cell>
          <cell r="W120">
            <v>1.2</v>
          </cell>
          <cell r="Y120">
            <v>9.1666666666666679</v>
          </cell>
          <cell r="Z120">
            <v>9.1666666666666679</v>
          </cell>
          <cell r="AD120">
            <v>0</v>
          </cell>
          <cell r="AE120">
            <v>3.8</v>
          </cell>
          <cell r="AF120">
            <v>1.6</v>
          </cell>
          <cell r="AG120">
            <v>0.8</v>
          </cell>
          <cell r="AH120">
            <v>2</v>
          </cell>
          <cell r="AI120" t="e">
            <v>#N/A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23</v>
          </cell>
          <cell r="D121">
            <v>26</v>
          </cell>
          <cell r="E121">
            <v>1</v>
          </cell>
          <cell r="F121">
            <v>24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-3</v>
          </cell>
          <cell r="L121">
            <v>0</v>
          </cell>
          <cell r="M121">
            <v>0</v>
          </cell>
          <cell r="W121">
            <v>0.2</v>
          </cell>
          <cell r="Y121">
            <v>120</v>
          </cell>
          <cell r="Z121">
            <v>120</v>
          </cell>
          <cell r="AD121">
            <v>0</v>
          </cell>
          <cell r="AE121">
            <v>2</v>
          </cell>
          <cell r="AF121">
            <v>0.2</v>
          </cell>
          <cell r="AG121">
            <v>0</v>
          </cell>
          <cell r="AH121">
            <v>1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18</v>
          </cell>
          <cell r="D122">
            <v>19</v>
          </cell>
          <cell r="E122">
            <v>3</v>
          </cell>
          <cell r="F122">
            <v>19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4</v>
          </cell>
          <cell r="K122">
            <v>-1</v>
          </cell>
          <cell r="L122">
            <v>0</v>
          </cell>
          <cell r="M122">
            <v>0</v>
          </cell>
          <cell r="W122">
            <v>0.6</v>
          </cell>
          <cell r="Y122">
            <v>31.666666666666668</v>
          </cell>
          <cell r="Z122">
            <v>31.666666666666668</v>
          </cell>
          <cell r="AD122">
            <v>0</v>
          </cell>
          <cell r="AE122">
            <v>1.4</v>
          </cell>
          <cell r="AF122">
            <v>0.4</v>
          </cell>
          <cell r="AG122">
            <v>0.8</v>
          </cell>
          <cell r="AH122">
            <v>1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31.004999999999999</v>
          </cell>
          <cell r="D123">
            <v>68.703000000000003</v>
          </cell>
          <cell r="E123">
            <v>35.991</v>
          </cell>
          <cell r="F123">
            <v>62.384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57.082999999999998</v>
          </cell>
          <cell r="K123">
            <v>-21.091999999999999</v>
          </cell>
          <cell r="L123">
            <v>20</v>
          </cell>
          <cell r="M123">
            <v>10</v>
          </cell>
          <cell r="W123">
            <v>7.1981999999999999</v>
          </cell>
          <cell r="Y123">
            <v>12.834319691033869</v>
          </cell>
          <cell r="Z123">
            <v>8.66661109721875</v>
          </cell>
          <cell r="AD123">
            <v>0</v>
          </cell>
          <cell r="AE123">
            <v>9.9011999999999993</v>
          </cell>
          <cell r="AF123">
            <v>5.3582000000000001</v>
          </cell>
          <cell r="AG123">
            <v>13.329400000000001</v>
          </cell>
          <cell r="AH123">
            <v>17.329000000000001</v>
          </cell>
          <cell r="AI123" t="e">
            <v>#N/A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39.366</v>
          </cell>
          <cell r="D124">
            <v>41.045999999999999</v>
          </cell>
          <cell r="E124">
            <v>41.37</v>
          </cell>
          <cell r="F124">
            <v>39.042000000000002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51.610999999999997</v>
          </cell>
          <cell r="K124">
            <v>-10.241</v>
          </cell>
          <cell r="L124">
            <v>20</v>
          </cell>
          <cell r="M124">
            <v>10</v>
          </cell>
          <cell r="W124">
            <v>8.2739999999999991</v>
          </cell>
          <cell r="Y124">
            <v>8.3444525018129081</v>
          </cell>
          <cell r="Z124">
            <v>4.7186366932559833</v>
          </cell>
          <cell r="AD124">
            <v>0</v>
          </cell>
          <cell r="AE124">
            <v>11.7302</v>
          </cell>
          <cell r="AF124">
            <v>7.9986000000000006</v>
          </cell>
          <cell r="AG124">
            <v>10.9762</v>
          </cell>
          <cell r="AH124">
            <v>8.0069999999999997</v>
          </cell>
          <cell r="AI124" t="e">
            <v>#N/A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C125">
            <v>485</v>
          </cell>
          <cell r="D125">
            <v>1126</v>
          </cell>
          <cell r="E125">
            <v>582</v>
          </cell>
          <cell r="F125">
            <v>1011</v>
          </cell>
          <cell r="G125">
            <v>0</v>
          </cell>
          <cell r="H125">
            <v>0.4</v>
          </cell>
          <cell r="I125" t="e">
            <v>#N/A</v>
          </cell>
          <cell r="J125">
            <v>602</v>
          </cell>
          <cell r="K125">
            <v>-20</v>
          </cell>
          <cell r="L125">
            <v>50</v>
          </cell>
          <cell r="M125">
            <v>100</v>
          </cell>
          <cell r="W125">
            <v>116.4</v>
          </cell>
          <cell r="Y125">
            <v>9.9742268041237114</v>
          </cell>
          <cell r="Z125">
            <v>8.6855670103092777</v>
          </cell>
          <cell r="AD125">
            <v>0</v>
          </cell>
          <cell r="AE125">
            <v>0</v>
          </cell>
          <cell r="AF125">
            <v>49.2</v>
          </cell>
          <cell r="AG125">
            <v>119.6</v>
          </cell>
          <cell r="AH125">
            <v>114</v>
          </cell>
          <cell r="AI125" t="str">
            <v>Паша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47</v>
          </cell>
          <cell r="E126">
            <v>13</v>
          </cell>
          <cell r="F126">
            <v>33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21</v>
          </cell>
          <cell r="K126">
            <v>-8</v>
          </cell>
          <cell r="L126">
            <v>0</v>
          </cell>
          <cell r="M126">
            <v>0</v>
          </cell>
          <cell r="W126">
            <v>2.6</v>
          </cell>
          <cell r="Y126">
            <v>12.692307692307692</v>
          </cell>
          <cell r="Z126">
            <v>12.692307692307692</v>
          </cell>
          <cell r="AD126">
            <v>0</v>
          </cell>
          <cell r="AE126">
            <v>4</v>
          </cell>
          <cell r="AF126">
            <v>4</v>
          </cell>
          <cell r="AG126">
            <v>4.2</v>
          </cell>
          <cell r="AH126">
            <v>1</v>
          </cell>
          <cell r="AI126" t="str">
            <v>увел</v>
          </cell>
        </row>
        <row r="127">
          <cell r="A127" t="str">
            <v xml:space="preserve"> 490  Колбаса Сервелат Филейский ТМ Вязанка  0,3 кг. срез  ПОКОМ</v>
          </cell>
          <cell r="B127" t="str">
            <v>шт</v>
          </cell>
          <cell r="C127">
            <v>-25</v>
          </cell>
          <cell r="D127">
            <v>443</v>
          </cell>
          <cell r="E127">
            <v>203</v>
          </cell>
          <cell r="F127">
            <v>206</v>
          </cell>
          <cell r="G127" t="str">
            <v>н</v>
          </cell>
          <cell r="H127">
            <v>0.3</v>
          </cell>
          <cell r="I127" t="e">
            <v>#N/A</v>
          </cell>
          <cell r="J127">
            <v>321</v>
          </cell>
          <cell r="K127">
            <v>-118</v>
          </cell>
          <cell r="L127">
            <v>100</v>
          </cell>
          <cell r="M127">
            <v>100</v>
          </cell>
          <cell r="W127">
            <v>40.6</v>
          </cell>
          <cell r="X127">
            <v>50</v>
          </cell>
          <cell r="Y127">
            <v>11.231527093596059</v>
          </cell>
          <cell r="Z127">
            <v>5.0738916256157633</v>
          </cell>
          <cell r="AD127">
            <v>0</v>
          </cell>
          <cell r="AE127">
            <v>0</v>
          </cell>
          <cell r="AF127">
            <v>10</v>
          </cell>
          <cell r="AG127">
            <v>57.2</v>
          </cell>
          <cell r="AH127">
            <v>59</v>
          </cell>
          <cell r="AI127" t="e">
            <v>#N/A</v>
          </cell>
        </row>
        <row r="128">
          <cell r="A128" t="str">
            <v xml:space="preserve"> 491  Колбаса Филейская Рубленая ТМ Вязанка  0,3 кг. срез.  ПОКОМ</v>
          </cell>
          <cell r="B128" t="str">
            <v>шт</v>
          </cell>
          <cell r="C128">
            <v>-1</v>
          </cell>
          <cell r="D128">
            <v>445</v>
          </cell>
          <cell r="E128">
            <v>290</v>
          </cell>
          <cell r="F128">
            <v>141</v>
          </cell>
          <cell r="G128" t="str">
            <v>н</v>
          </cell>
          <cell r="H128">
            <v>0.3</v>
          </cell>
          <cell r="I128" t="e">
            <v>#N/A</v>
          </cell>
          <cell r="J128">
            <v>645</v>
          </cell>
          <cell r="K128">
            <v>-355</v>
          </cell>
          <cell r="L128">
            <v>150</v>
          </cell>
          <cell r="M128">
            <v>100</v>
          </cell>
          <cell r="W128">
            <v>58</v>
          </cell>
          <cell r="X128">
            <v>90</v>
          </cell>
          <cell r="Y128">
            <v>8.2931034482758612</v>
          </cell>
          <cell r="Z128">
            <v>2.4310344827586206</v>
          </cell>
          <cell r="AD128">
            <v>0</v>
          </cell>
          <cell r="AE128">
            <v>0</v>
          </cell>
          <cell r="AF128">
            <v>9.1999999999999993</v>
          </cell>
          <cell r="AG128">
            <v>62</v>
          </cell>
          <cell r="AH128">
            <v>84</v>
          </cell>
          <cell r="AI128" t="e">
            <v>#N/A</v>
          </cell>
        </row>
        <row r="129">
          <cell r="A129" t="str">
            <v xml:space="preserve"> 492  Колбаса Салями Филейская 0,3кг ТМ Вязанка  ПОКОМ</v>
          </cell>
          <cell r="B129" t="str">
            <v>шт</v>
          </cell>
          <cell r="C129">
            <v>36</v>
          </cell>
          <cell r="D129">
            <v>383</v>
          </cell>
          <cell r="E129">
            <v>219</v>
          </cell>
          <cell r="F129">
            <v>192</v>
          </cell>
          <cell r="G129" t="str">
            <v>н</v>
          </cell>
          <cell r="H129">
            <v>0.3</v>
          </cell>
          <cell r="I129" t="e">
            <v>#N/A</v>
          </cell>
          <cell r="J129">
            <v>661</v>
          </cell>
          <cell r="K129">
            <v>-442</v>
          </cell>
          <cell r="L129">
            <v>100</v>
          </cell>
          <cell r="M129">
            <v>100</v>
          </cell>
          <cell r="W129">
            <v>43.8</v>
          </cell>
          <cell r="X129">
            <v>100</v>
          </cell>
          <cell r="Y129">
            <v>11.232876712328768</v>
          </cell>
          <cell r="Z129">
            <v>4.3835616438356171</v>
          </cell>
          <cell r="AD129">
            <v>0</v>
          </cell>
          <cell r="AE129">
            <v>0</v>
          </cell>
          <cell r="AF129">
            <v>0</v>
          </cell>
          <cell r="AG129">
            <v>48.4</v>
          </cell>
          <cell r="AH129">
            <v>123</v>
          </cell>
          <cell r="AI129" t="e">
            <v>#N/A</v>
          </cell>
        </row>
        <row r="130">
          <cell r="A130" t="str">
            <v>БОНУС_ 457  Колбаса Молочная ТМ Особый рецепт ВЕС большой батон  ПОКОМ</v>
          </cell>
          <cell r="B130" t="str">
            <v>кг</v>
          </cell>
          <cell r="C130">
            <v>-1033.509</v>
          </cell>
          <cell r="D130">
            <v>1416.011</v>
          </cell>
          <cell r="E130">
            <v>935.00599999999997</v>
          </cell>
          <cell r="F130">
            <v>-560.00400000000002</v>
          </cell>
          <cell r="G130" t="str">
            <v>ак</v>
          </cell>
          <cell r="H130">
            <v>0</v>
          </cell>
          <cell r="I130" t="e">
            <v>#N/A</v>
          </cell>
          <cell r="J130">
            <v>942.81</v>
          </cell>
          <cell r="K130">
            <v>-7.8039999999999736</v>
          </cell>
          <cell r="L130">
            <v>0</v>
          </cell>
          <cell r="M130">
            <v>0</v>
          </cell>
          <cell r="W130">
            <v>187.00119999999998</v>
          </cell>
          <cell r="Y130">
            <v>-2.9946545797567077</v>
          </cell>
          <cell r="Z130">
            <v>-2.9946545797567077</v>
          </cell>
          <cell r="AD130">
            <v>0</v>
          </cell>
          <cell r="AE130">
            <v>105.5076</v>
          </cell>
          <cell r="AF130">
            <v>213.21779999999998</v>
          </cell>
          <cell r="AG130">
            <v>174.202</v>
          </cell>
          <cell r="AH130">
            <v>345.00200000000001</v>
          </cell>
          <cell r="AI130" t="e">
            <v>#N/A</v>
          </cell>
        </row>
        <row r="131">
          <cell r="A131" t="str">
            <v>БОНУС_273  Сосиски Сочинки с сочной грудинкой, МГС 0.4кг,   ПОКОМ</v>
          </cell>
          <cell r="B131" t="str">
            <v>шт</v>
          </cell>
          <cell r="C131">
            <v>-1252</v>
          </cell>
          <cell r="D131">
            <v>1869</v>
          </cell>
          <cell r="E131">
            <v>1207</v>
          </cell>
          <cell r="F131">
            <v>-601</v>
          </cell>
          <cell r="G131" t="str">
            <v>ак</v>
          </cell>
          <cell r="H131">
            <v>0</v>
          </cell>
          <cell r="I131">
            <v>0</v>
          </cell>
          <cell r="J131">
            <v>1239</v>
          </cell>
          <cell r="K131">
            <v>-32</v>
          </cell>
          <cell r="L131">
            <v>0</v>
          </cell>
          <cell r="M131">
            <v>0</v>
          </cell>
          <cell r="W131">
            <v>241.4</v>
          </cell>
          <cell r="Y131">
            <v>-2.4896437448218722</v>
          </cell>
          <cell r="Z131">
            <v>-2.4896437448218722</v>
          </cell>
          <cell r="AD131">
            <v>0</v>
          </cell>
          <cell r="AE131">
            <v>283</v>
          </cell>
          <cell r="AF131">
            <v>255.2</v>
          </cell>
          <cell r="AG131">
            <v>246.6</v>
          </cell>
          <cell r="AH131">
            <v>333</v>
          </cell>
          <cell r="AI131" t="e">
            <v>#N/A</v>
          </cell>
        </row>
        <row r="132">
          <cell r="A132" t="str">
            <v>БОНУС_Колбаса вареная Филейская ТМ Вязанка. ВЕС  ПОКОМ</v>
          </cell>
          <cell r="B132" t="str">
            <v>кг</v>
          </cell>
          <cell r="C132">
            <v>-414.41300000000001</v>
          </cell>
          <cell r="D132">
            <v>581.12300000000005</v>
          </cell>
          <cell r="E132">
            <v>333.32100000000003</v>
          </cell>
          <cell r="F132">
            <v>-167.96600000000001</v>
          </cell>
          <cell r="G132" t="str">
            <v>ак</v>
          </cell>
          <cell r="H132">
            <v>0</v>
          </cell>
          <cell r="I132" t="e">
            <v>#N/A</v>
          </cell>
          <cell r="J132">
            <v>325.82799999999997</v>
          </cell>
          <cell r="K132">
            <v>7.4930000000000518</v>
          </cell>
          <cell r="L132">
            <v>0</v>
          </cell>
          <cell r="M132">
            <v>0</v>
          </cell>
          <cell r="W132">
            <v>66.664200000000008</v>
          </cell>
          <cell r="Y132">
            <v>-2.5195832245793093</v>
          </cell>
          <cell r="Z132">
            <v>-2.5195832245793093</v>
          </cell>
          <cell r="AD132">
            <v>0</v>
          </cell>
          <cell r="AE132">
            <v>101.9076</v>
          </cell>
          <cell r="AF132">
            <v>80.491</v>
          </cell>
          <cell r="AG132">
            <v>77.48060000000001</v>
          </cell>
          <cell r="AH132">
            <v>92.150999999999996</v>
          </cell>
          <cell r="AI132" t="e">
            <v>#N/A</v>
          </cell>
        </row>
        <row r="133">
          <cell r="A133" t="str">
            <v>БОНУС_Колбаса Сервелат Филедворский, фиброуз, в/у 0,35 кг срез,  ПОКОМ</v>
          </cell>
          <cell r="B133" t="str">
            <v>шт</v>
          </cell>
          <cell r="C133">
            <v>-488</v>
          </cell>
          <cell r="D133">
            <v>757</v>
          </cell>
          <cell r="E133">
            <v>477</v>
          </cell>
          <cell r="F133">
            <v>-213</v>
          </cell>
          <cell r="G133" t="str">
            <v>ак</v>
          </cell>
          <cell r="H133">
            <v>0</v>
          </cell>
          <cell r="I133">
            <v>0</v>
          </cell>
          <cell r="J133">
            <v>489</v>
          </cell>
          <cell r="K133">
            <v>-12</v>
          </cell>
          <cell r="L133">
            <v>0</v>
          </cell>
          <cell r="M133">
            <v>0</v>
          </cell>
          <cell r="W133">
            <v>95.4</v>
          </cell>
          <cell r="Y133">
            <v>-2.232704402515723</v>
          </cell>
          <cell r="Z133">
            <v>-2.232704402515723</v>
          </cell>
          <cell r="AD133">
            <v>0</v>
          </cell>
          <cell r="AE133">
            <v>118.6</v>
          </cell>
          <cell r="AF133">
            <v>108.2</v>
          </cell>
          <cell r="AG133">
            <v>92.4</v>
          </cell>
          <cell r="AH133">
            <v>111</v>
          </cell>
          <cell r="AI13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20.09.2024 - 26.09.2024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636.56799999999998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6.7519999999999998</v>
          </cell>
          <cell r="F8">
            <v>532.79899999999998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1670.0450000000001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168.55699999999999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1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320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913</v>
          </cell>
          <cell r="F13">
            <v>3018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1822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2424</v>
          </cell>
          <cell r="F15">
            <v>5822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311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293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412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8</v>
          </cell>
          <cell r="F21">
            <v>1476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12</v>
          </cell>
          <cell r="F22">
            <v>776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417</v>
          </cell>
          <cell r="F23">
            <v>641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51</v>
          </cell>
          <cell r="F24">
            <v>592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</v>
          </cell>
          <cell r="F25">
            <v>1126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3.903</v>
          </cell>
          <cell r="F26">
            <v>441.351</v>
          </cell>
        </row>
        <row r="27">
          <cell r="A27" t="str">
            <v xml:space="preserve"> 201  Ветчина Нежная ТМ Особый рецепт, (2,5кг), ПОКОМ</v>
          </cell>
          <cell r="D27">
            <v>25.7</v>
          </cell>
          <cell r="F27">
            <v>5039.6279999999997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1.5009999999999999</v>
          </cell>
          <cell r="F28">
            <v>320.46600000000001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2.41</v>
          </cell>
          <cell r="F30">
            <v>584.702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17.501999999999999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0.80100000000000005</v>
          </cell>
          <cell r="F32">
            <v>260.01299999999998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244.953</v>
          </cell>
        </row>
        <row r="34">
          <cell r="A34" t="str">
            <v xml:space="preserve"> 240  Колбаса Салями охотничья, ВЕС. ПОКОМ</v>
          </cell>
          <cell r="F34">
            <v>41.902000000000001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2.4009999999999998</v>
          </cell>
          <cell r="F35">
            <v>460.90499999999997</v>
          </cell>
        </row>
        <row r="36">
          <cell r="A36" t="str">
            <v xml:space="preserve"> 247  Сардельки Нежные, ВЕС.  ПОКОМ</v>
          </cell>
          <cell r="F36">
            <v>148.10300000000001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163.404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7.101</v>
          </cell>
          <cell r="F38">
            <v>1210.0519999999999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204.9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189.18100000000001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140.45500000000001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235.738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197.654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0.7</v>
          </cell>
          <cell r="F44">
            <v>172.77099999999999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84</v>
          </cell>
          <cell r="F45">
            <v>2118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592</v>
          </cell>
          <cell r="F46">
            <v>3688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325</v>
          </cell>
          <cell r="F47">
            <v>5186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D49">
            <v>1.3</v>
          </cell>
          <cell r="F49">
            <v>611.85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</v>
          </cell>
          <cell r="F50">
            <v>745</v>
          </cell>
        </row>
        <row r="51">
          <cell r="A51" t="str">
            <v xml:space="preserve"> 289  Ветчина Запекуша с сочным окороком, Вязанка 0,42кг,  ПОКОМ</v>
          </cell>
          <cell r="F51">
            <v>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8</v>
          </cell>
          <cell r="F52">
            <v>1510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1.4</v>
          </cell>
          <cell r="F53">
            <v>228.68799999999999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2021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26</v>
          </cell>
          <cell r="F56">
            <v>3109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1.4</v>
          </cell>
          <cell r="F57">
            <v>98.962000000000003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205.11500000000001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8</v>
          </cell>
          <cell r="F59">
            <v>1702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17</v>
          </cell>
          <cell r="F60">
            <v>2349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</v>
          </cell>
          <cell r="F61">
            <v>1355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</v>
          </cell>
          <cell r="F62">
            <v>323.20999999999998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6</v>
          </cell>
          <cell r="F63">
            <v>701.06899999999996</v>
          </cell>
        </row>
        <row r="64">
          <cell r="A64" t="str">
            <v xml:space="preserve"> 316  Колбаса Нежная ТМ Зареченские ВЕС  ПОКОМ</v>
          </cell>
          <cell r="F64">
            <v>94.302000000000007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33.25</v>
          </cell>
        </row>
        <row r="66">
          <cell r="A66" t="str">
            <v xml:space="preserve"> 318  Сосиски Датские ТМ Зареченские, ВЕС  ПОКОМ</v>
          </cell>
          <cell r="D66">
            <v>9.2040000000000006</v>
          </cell>
          <cell r="F66">
            <v>3151.9920000000002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1396</v>
          </cell>
          <cell r="F67">
            <v>5237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20.5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2414</v>
          </cell>
          <cell r="F69">
            <v>4961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15</v>
          </cell>
          <cell r="F70">
            <v>1393</v>
          </cell>
        </row>
        <row r="71">
          <cell r="A71" t="str">
            <v xml:space="preserve"> 328  Сардельки Сочинки Стародворье ТМ  0,4 кг ПОКОМ</v>
          </cell>
          <cell r="D71">
            <v>5</v>
          </cell>
          <cell r="F71">
            <v>649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3</v>
          </cell>
          <cell r="F72">
            <v>559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8.6</v>
          </cell>
          <cell r="F73">
            <v>686.8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4</v>
          </cell>
          <cell r="F74">
            <v>459</v>
          </cell>
        </row>
        <row r="75">
          <cell r="A75" t="str">
            <v xml:space="preserve"> 335  Колбаса Сливушка ТМ Вязанка. ВЕС.  ПОКОМ </v>
          </cell>
          <cell r="F75">
            <v>225.708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732</v>
          </cell>
          <cell r="F76">
            <v>3710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24</v>
          </cell>
          <cell r="F77">
            <v>2496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1.601</v>
          </cell>
          <cell r="F78">
            <v>443.49900000000002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3.2010000000000001</v>
          </cell>
          <cell r="F79">
            <v>333.82499999999999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654.14300000000003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</v>
          </cell>
          <cell r="F81">
            <v>436.65199999999999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</v>
          </cell>
          <cell r="F82">
            <v>113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17</v>
          </cell>
          <cell r="F83">
            <v>406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18</v>
          </cell>
          <cell r="F84">
            <v>428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1.4</v>
          </cell>
          <cell r="F85">
            <v>218.416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7</v>
          </cell>
          <cell r="F86">
            <v>569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8</v>
          </cell>
          <cell r="F87">
            <v>885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18</v>
          </cell>
          <cell r="F88">
            <v>1559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480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594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411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11</v>
          </cell>
          <cell r="F92">
            <v>380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92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899</v>
          </cell>
          <cell r="F94">
            <v>5951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1223</v>
          </cell>
          <cell r="F96">
            <v>7475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4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33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51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34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35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228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3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181.65799999999999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8.35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</v>
          </cell>
          <cell r="F106">
            <v>558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155.60400000000001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132.20099999999999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308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178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98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312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292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2.4009999999999998</v>
          </cell>
          <cell r="F115">
            <v>376.12099999999998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23.800999999999998</v>
          </cell>
          <cell r="F116">
            <v>3910.7739999999999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28.202000000000002</v>
          </cell>
          <cell r="F117">
            <v>7788.616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15.5</v>
          </cell>
          <cell r="F118">
            <v>2790.8989999999999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81.644000000000005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54.204000000000001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218.15100000000001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8</v>
          </cell>
          <cell r="F123">
            <v>380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D124">
            <v>3</v>
          </cell>
          <cell r="F124">
            <v>526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6.95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4</v>
          </cell>
        </row>
        <row r="128">
          <cell r="A128" t="str">
            <v xml:space="preserve"> 475  Колбаса Нежная 0,4кг ТМ Зареченские  ПОКОМ</v>
          </cell>
          <cell r="F128">
            <v>4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58.683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51.61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3</v>
          </cell>
          <cell r="F133">
            <v>496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20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330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624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602</v>
          </cell>
        </row>
        <row r="138">
          <cell r="A138" t="str">
            <v>3215 ВЕТЧ.МЯСНАЯ Папа может п/о 0.4кг 8шт.    ОСТАНКИНО</v>
          </cell>
          <cell r="D138">
            <v>356</v>
          </cell>
          <cell r="F138">
            <v>356</v>
          </cell>
        </row>
        <row r="139">
          <cell r="A139" t="str">
            <v>3684 ПРЕСИЖН с/к в/у 1/250 8шт.   ОСТАНКИНО</v>
          </cell>
          <cell r="D139">
            <v>78</v>
          </cell>
          <cell r="F139">
            <v>78</v>
          </cell>
        </row>
        <row r="140">
          <cell r="A140" t="str">
            <v>3717 СОЧНЫЕ сос п/о мгс 1*6 ОСТАНКИНО</v>
          </cell>
          <cell r="D140">
            <v>20</v>
          </cell>
          <cell r="F140">
            <v>20</v>
          </cell>
        </row>
        <row r="141">
          <cell r="A141" t="str">
            <v>3812 СОЧНЫЕ сос п/о мгс 2*2  ОСТАНКИНО</v>
          </cell>
          <cell r="D141">
            <v>1627.7</v>
          </cell>
          <cell r="F141">
            <v>1627.7</v>
          </cell>
        </row>
        <row r="142">
          <cell r="A142" t="str">
            <v>4063 МЯСНАЯ Папа может вар п/о_Л   ОСТАНКИНО</v>
          </cell>
          <cell r="D142">
            <v>1855.7</v>
          </cell>
          <cell r="F142">
            <v>1855.7</v>
          </cell>
        </row>
        <row r="143">
          <cell r="A143" t="str">
            <v>4117 ЭКСТРА Папа может с/к в/у_Л   ОСТАНКИНО</v>
          </cell>
          <cell r="D143">
            <v>51.6</v>
          </cell>
          <cell r="F143">
            <v>51.6</v>
          </cell>
        </row>
        <row r="144">
          <cell r="A144" t="str">
            <v>4555 Докторская ГОСТ вар п/о ОСТАНКИНО</v>
          </cell>
          <cell r="D144">
            <v>8.8000000000000007</v>
          </cell>
          <cell r="F144">
            <v>8.8000000000000007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117.7</v>
          </cell>
          <cell r="F145">
            <v>117.7</v>
          </cell>
        </row>
        <row r="146">
          <cell r="A146" t="str">
            <v>4691 ШЕЙКА КОПЧЕНАЯ к/в мл/к в/у 300*6  ОСТАНКИНО</v>
          </cell>
          <cell r="D146">
            <v>90</v>
          </cell>
          <cell r="F146">
            <v>90</v>
          </cell>
        </row>
        <row r="147">
          <cell r="A147" t="str">
            <v>4786 КОЛБ.СНЭКИ Папа может в/к мгс 1/70_5  ОСТАНКИНО</v>
          </cell>
          <cell r="D147">
            <v>133</v>
          </cell>
          <cell r="F147">
            <v>137</v>
          </cell>
        </row>
        <row r="148">
          <cell r="A148" t="str">
            <v>4813 ФИЛЕЙНАЯ Папа может вар п/о_Л   ОСТАНКИНО</v>
          </cell>
          <cell r="D148">
            <v>527.04999999999995</v>
          </cell>
          <cell r="F148">
            <v>527.04999999999995</v>
          </cell>
        </row>
        <row r="149">
          <cell r="A149" t="str">
            <v>4993 САЛЯМИ ИТАЛЬЯНСКАЯ с/к в/у 1/250*8_120c ОСТАНКИНО</v>
          </cell>
          <cell r="D149">
            <v>387</v>
          </cell>
          <cell r="F149">
            <v>387</v>
          </cell>
        </row>
        <row r="150">
          <cell r="A150" t="str">
            <v>5246 ДОКТОРСКАЯ ПРЕМИУМ вар б/о мгс_30с ОСТАНКИНО</v>
          </cell>
          <cell r="D150">
            <v>58.2</v>
          </cell>
          <cell r="F150">
            <v>58.2</v>
          </cell>
        </row>
        <row r="151">
          <cell r="A151" t="str">
            <v>5341 СЕРВЕЛАТ ОХОТНИЧИЙ в/к в/у  ОСТАНКИНО</v>
          </cell>
          <cell r="D151">
            <v>467.8</v>
          </cell>
          <cell r="F151">
            <v>467.8</v>
          </cell>
        </row>
        <row r="152">
          <cell r="A152" t="str">
            <v>5483 ЭКСТРА Папа может с/к в/у 1/250 8шт.   ОСТАНКИНО</v>
          </cell>
          <cell r="D152">
            <v>954</v>
          </cell>
          <cell r="F152">
            <v>954</v>
          </cell>
        </row>
        <row r="153">
          <cell r="A153" t="str">
            <v>5533 СОЧНЫЕ сос п/о в/у 1/350 8шт_45с   ОСТАНКИНО</v>
          </cell>
          <cell r="D153">
            <v>122</v>
          </cell>
          <cell r="F153">
            <v>122</v>
          </cell>
        </row>
        <row r="154">
          <cell r="A154" t="str">
            <v>5544 Сервелат Финский в/к в/у_45с НОВАЯ ОСТАНКИНО</v>
          </cell>
          <cell r="D154">
            <v>1124.6500000000001</v>
          </cell>
          <cell r="F154">
            <v>1124.6500000000001</v>
          </cell>
        </row>
        <row r="155">
          <cell r="A155" t="str">
            <v>5679 САЛЯМИ ИТАЛЬЯНСКАЯ с/к в/у 1/150_60с ОСТАНКИНО</v>
          </cell>
          <cell r="D155">
            <v>339</v>
          </cell>
          <cell r="F155">
            <v>339</v>
          </cell>
        </row>
        <row r="156">
          <cell r="A156" t="str">
            <v>5682 САЛЯМИ МЕЛКОЗЕРНЕНАЯ с/к в/у 1/120_60с   ОСТАНКИНО</v>
          </cell>
          <cell r="D156">
            <v>2183</v>
          </cell>
          <cell r="F156">
            <v>2183</v>
          </cell>
        </row>
        <row r="157">
          <cell r="A157" t="str">
            <v>5698 СЫТНЫЕ Папа может сар б/о мгс 1*3_Маяк  ОСТАНКИНО</v>
          </cell>
          <cell r="D157">
            <v>227.4</v>
          </cell>
          <cell r="F157">
            <v>227.4</v>
          </cell>
        </row>
        <row r="158">
          <cell r="A158" t="str">
            <v>5706 АРОМАТНАЯ Папа может с/к в/у 1/250 8шт.  ОСТАНКИНО</v>
          </cell>
          <cell r="D158">
            <v>885</v>
          </cell>
          <cell r="F158">
            <v>885</v>
          </cell>
        </row>
        <row r="159">
          <cell r="A159" t="str">
            <v>5708 ПОСОЛЬСКАЯ Папа может с/к в/у ОСТАНКИНО</v>
          </cell>
          <cell r="D159">
            <v>49.1</v>
          </cell>
          <cell r="F159">
            <v>49.1</v>
          </cell>
        </row>
        <row r="160">
          <cell r="A160" t="str">
            <v>5820 СЛИВОЧНЫЕ Папа может сос п/о мгс 2*2_45с   ОСТАНКИНО</v>
          </cell>
          <cell r="D160">
            <v>207.2</v>
          </cell>
          <cell r="F160">
            <v>207.2</v>
          </cell>
        </row>
        <row r="161">
          <cell r="A161" t="str">
            <v>5851 ЭКСТРА Папа может вар п/о   ОСТАНКИНО</v>
          </cell>
          <cell r="D161">
            <v>318.75</v>
          </cell>
          <cell r="F161">
            <v>318.75</v>
          </cell>
        </row>
        <row r="162">
          <cell r="A162" t="str">
            <v>5931 ОХОТНИЧЬЯ Папа может с/к в/у 1/220 8шт.   ОСТАНКИНО</v>
          </cell>
          <cell r="D162">
            <v>1074</v>
          </cell>
          <cell r="F162">
            <v>1074</v>
          </cell>
        </row>
        <row r="163">
          <cell r="A163" t="str">
            <v>6004 РАГУ СВИНОЕ 1кг 8шт.зам_120с ОСТАНКИНО</v>
          </cell>
          <cell r="D163">
            <v>37</v>
          </cell>
          <cell r="F163">
            <v>37</v>
          </cell>
        </row>
        <row r="164">
          <cell r="A164" t="str">
            <v>6069 ФИЛЕЙНЫЕ Папа может сос ц/о мгс 0.33кг  ОСТАНКИНО</v>
          </cell>
          <cell r="D164">
            <v>19</v>
          </cell>
          <cell r="F164">
            <v>19</v>
          </cell>
        </row>
        <row r="165">
          <cell r="A165" t="str">
            <v>6113 СОЧНЫЕ сос п/о мгс 1*6_Ашан  ОСТАНКИНО</v>
          </cell>
          <cell r="D165">
            <v>1920.0060000000001</v>
          </cell>
          <cell r="F165">
            <v>1921.0450000000001</v>
          </cell>
        </row>
        <row r="166">
          <cell r="A166" t="str">
            <v>6200 ГРУДИНКА ПРЕМИУМ к/в мл/к в/у 0.3кг  ОСТАНКИНО</v>
          </cell>
          <cell r="D166">
            <v>137</v>
          </cell>
          <cell r="F166">
            <v>137</v>
          </cell>
        </row>
        <row r="167">
          <cell r="A167" t="str">
            <v>6206 СВИНИНА ПО-ДОМАШНЕМУ к/в мл/к в/у 0.3кг  ОСТАНКИНО</v>
          </cell>
          <cell r="D167">
            <v>615</v>
          </cell>
          <cell r="F167">
            <v>615</v>
          </cell>
        </row>
        <row r="168">
          <cell r="A168" t="str">
            <v>6221 НЕАПОЛИТАНСКИЙ ДУЭТ с/к с/н мгс 1/90  ОСТАНКИНО</v>
          </cell>
          <cell r="D168">
            <v>363</v>
          </cell>
          <cell r="F168">
            <v>363</v>
          </cell>
        </row>
        <row r="169">
          <cell r="A169" t="str">
            <v>6228 МЯСНОЕ АССОРТИ к/з с/н мгс 1/90 10шт.  ОСТАНКИНО</v>
          </cell>
          <cell r="D169">
            <v>564</v>
          </cell>
          <cell r="F169">
            <v>564</v>
          </cell>
        </row>
        <row r="170">
          <cell r="A170" t="str">
            <v>6247 ДОМАШНЯЯ Папа может вар п/о 0,4кг 8шт.  ОСТАНКИНО</v>
          </cell>
          <cell r="D170">
            <v>224</v>
          </cell>
          <cell r="F170">
            <v>224</v>
          </cell>
        </row>
        <row r="171">
          <cell r="A171" t="str">
            <v>6253 МОЛОЧНЫЕ Коровино сос п/о мгс 1.5*6  ОСТАНКИНО</v>
          </cell>
          <cell r="D171">
            <v>33.253</v>
          </cell>
          <cell r="F171">
            <v>33.253</v>
          </cell>
        </row>
        <row r="172">
          <cell r="A172" t="str">
            <v>6268 ГОВЯЖЬЯ Папа может вар п/о 0,4кг 8 шт.  ОСТАНКИНО</v>
          </cell>
          <cell r="D172">
            <v>336</v>
          </cell>
          <cell r="F172">
            <v>336</v>
          </cell>
        </row>
        <row r="173">
          <cell r="A173" t="str">
            <v>6279 КОРЕЙКА ПО-ОСТ.к/в в/с с/н в/у 1/150_45с  ОСТАНКИНО</v>
          </cell>
          <cell r="D173">
            <v>137</v>
          </cell>
          <cell r="F173">
            <v>137</v>
          </cell>
        </row>
        <row r="174">
          <cell r="A174" t="str">
            <v>6303 МЯСНЫЕ Папа может сос п/о мгс 1.5*3  ОСТАНКИНО</v>
          </cell>
          <cell r="D174">
            <v>440.9</v>
          </cell>
          <cell r="F174">
            <v>440.9</v>
          </cell>
        </row>
        <row r="175">
          <cell r="A175" t="str">
            <v>6324 ДОКТОРСКАЯ ГОСТ вар п/о 0.4кг 8шт.  ОСТАНКИНО</v>
          </cell>
          <cell r="D175">
            <v>231</v>
          </cell>
          <cell r="F175">
            <v>231</v>
          </cell>
        </row>
        <row r="176">
          <cell r="A176" t="str">
            <v>6325 ДОКТОРСКАЯ ПРЕМИУМ вар п/о 0.4кг 8шт.  ОСТАНКИНО</v>
          </cell>
          <cell r="D176">
            <v>635</v>
          </cell>
          <cell r="F176">
            <v>635</v>
          </cell>
        </row>
        <row r="177">
          <cell r="A177" t="str">
            <v>6329 КЛАССИЧЕСКАЯ Папа может вар п/о 0.4кг  ОСТАНКИНО</v>
          </cell>
          <cell r="D177">
            <v>260</v>
          </cell>
          <cell r="F177">
            <v>260</v>
          </cell>
        </row>
        <row r="178">
          <cell r="A178" t="str">
            <v>6333 МЯСНАЯ Папа может вар п/о 0.4кг 8шт.  ОСТАНКИНО</v>
          </cell>
          <cell r="D178">
            <v>5754</v>
          </cell>
          <cell r="F178">
            <v>5754</v>
          </cell>
        </row>
        <row r="179">
          <cell r="A179" t="str">
            <v>6340 ДОМАШНИЙ РЕЦЕПТ Коровино 0.5кг 8шт.  ОСТАНКИНО</v>
          </cell>
          <cell r="D179">
            <v>806</v>
          </cell>
          <cell r="F179">
            <v>806</v>
          </cell>
        </row>
        <row r="180">
          <cell r="A180" t="str">
            <v>6341 ДОМАШНИЙ РЕЦЕПТ СО ШПИКОМ Коровино 0.5кг  ОСТАНКИНО</v>
          </cell>
          <cell r="D180">
            <v>85</v>
          </cell>
          <cell r="F180">
            <v>85</v>
          </cell>
        </row>
        <row r="181">
          <cell r="A181" t="str">
            <v>6353 ЭКСТРА Папа может вар п/о 0.4кг 8шт.  ОСТАНКИНО</v>
          </cell>
          <cell r="D181">
            <v>2219</v>
          </cell>
          <cell r="F181">
            <v>2219</v>
          </cell>
        </row>
        <row r="182">
          <cell r="A182" t="str">
            <v>6392 ФИЛЕЙНАЯ Папа может вар п/о 0.4кг. ОСТАНКИНО</v>
          </cell>
          <cell r="D182">
            <v>5272</v>
          </cell>
          <cell r="F182">
            <v>5272</v>
          </cell>
        </row>
        <row r="183">
          <cell r="A183" t="str">
            <v>6415 БАЛЫКОВАЯ Коровино п/к в/у 0.84кг 6шт.  ОСТАНКИНО</v>
          </cell>
          <cell r="D183">
            <v>82</v>
          </cell>
          <cell r="F183">
            <v>82</v>
          </cell>
        </row>
        <row r="184">
          <cell r="A184" t="str">
            <v>6426 КЛАССИЧЕСКАЯ ПМ вар п/о 0.3кг 8шт.  ОСТАНКИНО</v>
          </cell>
          <cell r="D184">
            <v>1546</v>
          </cell>
          <cell r="F184">
            <v>1546</v>
          </cell>
        </row>
        <row r="185">
          <cell r="A185" t="str">
            <v>6448 СВИНИНА МАДЕРА с/к с/н в/у 1/100 10шт.   ОСТАНКИНО</v>
          </cell>
          <cell r="D185">
            <v>224</v>
          </cell>
          <cell r="F185">
            <v>224</v>
          </cell>
        </row>
        <row r="186">
          <cell r="A186" t="str">
            <v>6453 ЭКСТРА Папа может с/к с/н в/у 1/100 14шт.   ОСТАНКИНО</v>
          </cell>
          <cell r="D186">
            <v>1825</v>
          </cell>
          <cell r="F186">
            <v>1825</v>
          </cell>
        </row>
        <row r="187">
          <cell r="A187" t="str">
            <v>6454 АРОМАТНАЯ с/к с/н в/у 1/100 14шт.  ОСТАНКИНО</v>
          </cell>
          <cell r="D187">
            <v>1563</v>
          </cell>
          <cell r="F187">
            <v>1563</v>
          </cell>
        </row>
        <row r="188">
          <cell r="A188" t="str">
            <v>6459 СЕРВЕЛАТ ШВЕЙЦАРСК. в/к с/н в/у 1/100*10  ОСТАНКИНО</v>
          </cell>
          <cell r="D188">
            <v>212</v>
          </cell>
          <cell r="F188">
            <v>212</v>
          </cell>
        </row>
        <row r="189">
          <cell r="A189" t="str">
            <v>6470 ВЕТЧ.МРАМОРНАЯ в/у_45с  ОСТАНКИНО</v>
          </cell>
          <cell r="D189">
            <v>70.2</v>
          </cell>
          <cell r="F189">
            <v>70.2</v>
          </cell>
        </row>
        <row r="190">
          <cell r="A190" t="str">
            <v>6492 ШПИК С ЧЕСНОК.И ПЕРЦЕМ к/в в/у 0.3кг_45c  ОСТАНКИНО</v>
          </cell>
          <cell r="D190">
            <v>156</v>
          </cell>
          <cell r="F190">
            <v>156</v>
          </cell>
        </row>
        <row r="191">
          <cell r="A191" t="str">
            <v>6495 ВЕТЧ.МРАМОРНАЯ в/у срез 0.3кг 6шт_45с  ОСТАНКИНО</v>
          </cell>
          <cell r="D191">
            <v>465</v>
          </cell>
          <cell r="F191">
            <v>465</v>
          </cell>
        </row>
        <row r="192">
          <cell r="A192" t="str">
            <v>6527 ШПИКАЧКИ СОЧНЫЕ ПМ сар б/о мгс 1*3 45с ОСТАНКИНО</v>
          </cell>
          <cell r="D192">
            <v>514.6</v>
          </cell>
          <cell r="F192">
            <v>514.6</v>
          </cell>
        </row>
        <row r="193">
          <cell r="A193" t="str">
            <v>6528 ШПИКАЧКИ СОЧНЫЕ ПМ сар б/о мгс 0.4кг 45с  ОСТАНКИНО</v>
          </cell>
          <cell r="D193">
            <v>1</v>
          </cell>
          <cell r="F193">
            <v>1</v>
          </cell>
        </row>
        <row r="194">
          <cell r="A194" t="str">
            <v>6554 СВИНАЯ ОСТАН.с/к в/с в/у 1/100 10 шт. ОСТАНКИНО</v>
          </cell>
          <cell r="D194">
            <v>113</v>
          </cell>
          <cell r="F194">
            <v>113</v>
          </cell>
        </row>
        <row r="195">
          <cell r="A195" t="str">
            <v>6586 МРАМОРНАЯ И БАЛЫКОВАЯ в/к с/н мгс 1/90 ОСТАНКИНО</v>
          </cell>
          <cell r="D195">
            <v>291</v>
          </cell>
          <cell r="F195">
            <v>291</v>
          </cell>
        </row>
        <row r="196">
          <cell r="A196" t="str">
            <v>6666 БОЯНСКАЯ Папа может п/к в/у 0,28кг 8 шт. ОСТАНКИНО</v>
          </cell>
          <cell r="D196">
            <v>1498</v>
          </cell>
          <cell r="F196">
            <v>1498</v>
          </cell>
        </row>
        <row r="197">
          <cell r="A197" t="str">
            <v>6683 СЕРВЕЛАТ ЗЕРНИСТЫЙ ПМ в/к в/у 0,35кг  ОСТАНКИНО</v>
          </cell>
          <cell r="D197">
            <v>3721</v>
          </cell>
          <cell r="F197">
            <v>3721</v>
          </cell>
        </row>
        <row r="198">
          <cell r="A198" t="str">
            <v>6684 СЕРВЕЛАТ КАРЕЛЬСКИЙ ПМ в/к в/у 0.28кг  ОСТАНКИНО</v>
          </cell>
          <cell r="D198">
            <v>3291</v>
          </cell>
          <cell r="F198">
            <v>3291</v>
          </cell>
        </row>
        <row r="199">
          <cell r="A199" t="str">
            <v>6689 СЕРВЕЛАТ ОХОТНИЧИЙ ПМ в/к в/у 0,35кг 8шт  ОСТАНКИНО</v>
          </cell>
          <cell r="D199">
            <v>4277</v>
          </cell>
          <cell r="F199">
            <v>4277</v>
          </cell>
        </row>
        <row r="200">
          <cell r="A200" t="str">
            <v>6697 СЕРВЕЛАТ ФИНСКИЙ ПМ в/к в/у 0,35кг 8шт.  ОСТАНКИНО</v>
          </cell>
          <cell r="D200">
            <v>5945</v>
          </cell>
          <cell r="F200">
            <v>5945</v>
          </cell>
        </row>
        <row r="201">
          <cell r="A201" t="str">
            <v>6713 СОЧНЫЙ ГРИЛЬ ПМ сос п/о мгс 0.41кг 8шт.  ОСТАНКИНО</v>
          </cell>
          <cell r="D201">
            <v>1532</v>
          </cell>
          <cell r="F201">
            <v>1532</v>
          </cell>
        </row>
        <row r="202">
          <cell r="A202" t="str">
            <v>6722 СОЧНЫЕ ПМ сос п/о мгс 0,41кг 10шт.  ОСТАНКИНО</v>
          </cell>
          <cell r="D202">
            <v>7022</v>
          </cell>
          <cell r="F202">
            <v>7022</v>
          </cell>
        </row>
        <row r="203">
          <cell r="A203" t="str">
            <v>6726 СЛИВОЧНЫЕ ПМ сос п/о мгс 0.41кг 10шт.  ОСТАНКИНО</v>
          </cell>
          <cell r="D203">
            <v>2601</v>
          </cell>
          <cell r="F203">
            <v>2601</v>
          </cell>
        </row>
        <row r="204">
          <cell r="A204" t="str">
            <v>6747 РУССКАЯ ПРЕМИУМ ПМ вар ф/о в/у  ОСТАНКИНО</v>
          </cell>
          <cell r="D204">
            <v>48</v>
          </cell>
          <cell r="F204">
            <v>48</v>
          </cell>
        </row>
        <row r="205">
          <cell r="A205" t="str">
            <v>6762 СЛИВОЧНЫЕ сос ц/о мгс 0.41кг 8шт.  ОСТАНКИНО</v>
          </cell>
          <cell r="D205">
            <v>240</v>
          </cell>
          <cell r="F205">
            <v>240</v>
          </cell>
        </row>
        <row r="206">
          <cell r="A206" t="str">
            <v>6764 СЛИВОЧНЫЕ сос ц/о мгс 1*4  ОСТАНКИНО</v>
          </cell>
          <cell r="D206">
            <v>33.5</v>
          </cell>
          <cell r="F206">
            <v>33.5</v>
          </cell>
        </row>
        <row r="207">
          <cell r="A207" t="str">
            <v>6765 РУБЛЕНЫЕ сос ц/о мгс 0.36кг 6шт.  ОСТАНКИНО</v>
          </cell>
          <cell r="D207">
            <v>675</v>
          </cell>
          <cell r="F207">
            <v>675</v>
          </cell>
        </row>
        <row r="208">
          <cell r="A208" t="str">
            <v>6767 РУБЛЕНЫЕ сос ц/о мгс 1*4  ОСТАНКИНО</v>
          </cell>
          <cell r="D208">
            <v>65.099999999999994</v>
          </cell>
          <cell r="F208">
            <v>65.099999999999994</v>
          </cell>
        </row>
        <row r="209">
          <cell r="A209" t="str">
            <v>6768 С СЫРОМ сос ц/о мгс 0.41кг 6шт.  ОСТАНКИНО</v>
          </cell>
          <cell r="D209">
            <v>137</v>
          </cell>
          <cell r="F209">
            <v>137</v>
          </cell>
        </row>
        <row r="210">
          <cell r="A210" t="str">
            <v>6770 ИСПАНСКИЕ сос ц/о мгс 0.41кг 6шт.  ОСТАНКИНО</v>
          </cell>
          <cell r="D210">
            <v>195</v>
          </cell>
          <cell r="F210">
            <v>195</v>
          </cell>
        </row>
        <row r="211">
          <cell r="A211" t="str">
            <v>6773 САЛЯМИ Папа может п/к в/у 0,28кг 8шт.  ОСТАНКИНО</v>
          </cell>
          <cell r="D211">
            <v>677</v>
          </cell>
          <cell r="F211">
            <v>677</v>
          </cell>
        </row>
        <row r="212">
          <cell r="A212" t="str">
            <v>6777 МЯСНЫЕ С ГОВЯДИНОЙ ПМ сос п/о мгс 0.4кг  ОСТАНКИНО</v>
          </cell>
          <cell r="D212">
            <v>1431</v>
          </cell>
          <cell r="F212">
            <v>1431</v>
          </cell>
        </row>
        <row r="213">
          <cell r="A213" t="str">
            <v>6785 ВЕНСКАЯ САЛЯМИ п/к в/у 0.33кг 8шт.  ОСТАНКИНО</v>
          </cell>
          <cell r="D213">
            <v>387</v>
          </cell>
          <cell r="F213">
            <v>387</v>
          </cell>
        </row>
        <row r="214">
          <cell r="A214" t="str">
            <v>6787 СЕРВЕЛАТ КРЕМЛЕВСКИЙ в/к в/у 0,33кг 8шт.  ОСТАНКИНО</v>
          </cell>
          <cell r="D214">
            <v>263</v>
          </cell>
          <cell r="F214">
            <v>263</v>
          </cell>
        </row>
        <row r="215">
          <cell r="A215" t="str">
            <v>6791 СЕРВЕЛАТ ПРЕМИУМ в/к в/у 0,33кг 8шт.  ОСТАНКИНО</v>
          </cell>
          <cell r="D215">
            <v>6</v>
          </cell>
          <cell r="F215">
            <v>6</v>
          </cell>
        </row>
        <row r="216">
          <cell r="A216" t="str">
            <v>6793 БАЛЫКОВАЯ в/к в/у 0,33кг 8шт.  ОСТАНКИНО</v>
          </cell>
          <cell r="D216">
            <v>648</v>
          </cell>
          <cell r="F216">
            <v>648</v>
          </cell>
        </row>
        <row r="217">
          <cell r="A217" t="str">
            <v>6794 БАЛЫКОВАЯ в/к в/у  ОСТАНКИНО</v>
          </cell>
          <cell r="D217">
            <v>16.265000000000001</v>
          </cell>
          <cell r="F217">
            <v>16.265000000000001</v>
          </cell>
        </row>
        <row r="218">
          <cell r="A218" t="str">
            <v>6795 ОСТАНКИНСКАЯ в/к в/у 0,33кг 8шт.  ОСТАНКИНО</v>
          </cell>
          <cell r="D218">
            <v>43</v>
          </cell>
          <cell r="F218">
            <v>43</v>
          </cell>
        </row>
        <row r="219">
          <cell r="A219" t="str">
            <v>6801 ОСТАНКИНСКАЯ вар п/о 0.4кг 8шт.  ОСТАНКИНО</v>
          </cell>
          <cell r="D219">
            <v>113</v>
          </cell>
          <cell r="F219">
            <v>113</v>
          </cell>
        </row>
        <row r="220">
          <cell r="A220" t="str">
            <v>6802 ОСТАНКИНСКАЯ вар п/о  ОСТАНКИНО</v>
          </cell>
          <cell r="D220">
            <v>12.8</v>
          </cell>
          <cell r="F220">
            <v>12.8</v>
          </cell>
        </row>
        <row r="221">
          <cell r="A221" t="str">
            <v>6807 СЕРВЕЛАТ ЕВРОПЕЙСКИЙ в/к в/у 0,33кг 8шт.  ОСТАНКИНО</v>
          </cell>
          <cell r="D221">
            <v>137</v>
          </cell>
          <cell r="F221">
            <v>137</v>
          </cell>
        </row>
        <row r="222">
          <cell r="A222" t="str">
            <v>6829 МОЛОЧНЫЕ КЛАССИЧЕСКИЕ сос п/о мгс 2*4_С  ОСТАНКИНО</v>
          </cell>
          <cell r="D222">
            <v>517.83900000000006</v>
          </cell>
          <cell r="F222">
            <v>517.83900000000006</v>
          </cell>
        </row>
        <row r="223">
          <cell r="A223" t="str">
            <v>6834 ПОСОЛЬСКАЯ ПМ с/к с/н в/у 1/100 10шт.  ОСТАНКИНО</v>
          </cell>
          <cell r="D223">
            <v>386</v>
          </cell>
          <cell r="F223">
            <v>386</v>
          </cell>
        </row>
        <row r="224">
          <cell r="A224" t="str">
            <v>6837 ФИЛЕЙНЫЕ Папа Может сос ц/о мгс 0.4кг  ОСТАНКИНО</v>
          </cell>
          <cell r="D224">
            <v>1269</v>
          </cell>
          <cell r="F224">
            <v>1269</v>
          </cell>
        </row>
        <row r="225">
          <cell r="A225" t="str">
            <v>6839 ДОКТОРСКАЯ ГОСТ вар б/о срез 0.4кг 8шт.  ОСТАНКИНО</v>
          </cell>
          <cell r="D225">
            <v>4</v>
          </cell>
          <cell r="F225">
            <v>4</v>
          </cell>
        </row>
        <row r="226">
          <cell r="A226" t="str">
            <v>6852 МОЛОЧНЫЕ ПРЕМИУМ ПМ сос п/о в/ у 1/350  ОСТАНКИНО</v>
          </cell>
          <cell r="D226">
            <v>2760</v>
          </cell>
          <cell r="F226">
            <v>2760</v>
          </cell>
        </row>
        <row r="227">
          <cell r="A227" t="str">
            <v>6853 МОЛОЧНЫЕ ПРЕМИУМ ПМ сос п/о мгс 1*6  ОСТАНКИНО</v>
          </cell>
          <cell r="D227">
            <v>197.1</v>
          </cell>
          <cell r="F227">
            <v>197.1</v>
          </cell>
        </row>
        <row r="228">
          <cell r="A228" t="str">
            <v>6854 МОЛОЧНЫЕ ПРЕМИУМ ПМ сос п/о мгс 0.6кг  ОСТАНКИНО</v>
          </cell>
          <cell r="D228">
            <v>319</v>
          </cell>
          <cell r="F228">
            <v>319</v>
          </cell>
        </row>
        <row r="229">
          <cell r="A229" t="str">
            <v>6861 ДОМАШНИЙ РЕЦЕПТ Коровино вар п/о  ОСТАНКИНО</v>
          </cell>
          <cell r="D229">
            <v>357.5</v>
          </cell>
          <cell r="F229">
            <v>357.5</v>
          </cell>
        </row>
        <row r="230">
          <cell r="A230" t="str">
            <v>6862 ДОМАШНИЙ РЕЦЕПТ СО ШПИК. Коровино вар п/о  ОСТАНКИНО</v>
          </cell>
          <cell r="D230">
            <v>38.4</v>
          </cell>
          <cell r="F230">
            <v>38.4</v>
          </cell>
        </row>
        <row r="231">
          <cell r="A231" t="str">
            <v>6865 ВЕТЧ.НЕЖНАЯ Коровино п/о  ОСТАНКИНО</v>
          </cell>
          <cell r="D231">
            <v>204.01</v>
          </cell>
          <cell r="F231">
            <v>204.01</v>
          </cell>
        </row>
        <row r="232">
          <cell r="A232" t="str">
            <v>6870 С ГОВЯДИНОЙ СН сос п/о мгс 1*6  ОСТАНКИНО</v>
          </cell>
          <cell r="D232">
            <v>113.991</v>
          </cell>
          <cell r="F232">
            <v>113.991</v>
          </cell>
        </row>
        <row r="233">
          <cell r="A233" t="str">
            <v>6901 МЯСНИКС ПМ сос б/о мгс 1/160 14шт.  ОСТАНКИНО</v>
          </cell>
          <cell r="D233">
            <v>112</v>
          </cell>
          <cell r="F233">
            <v>112</v>
          </cell>
        </row>
        <row r="234">
          <cell r="A234" t="str">
            <v>6903 СОЧНЫЕ ПМ сос п/о мгс 0.41кг_osu  ОСТАНКИНО</v>
          </cell>
          <cell r="D234">
            <v>15</v>
          </cell>
          <cell r="F234">
            <v>15</v>
          </cell>
        </row>
        <row r="235">
          <cell r="A235" t="str">
            <v>6909 ДЛЯ ДЕТЕЙ сос п/о мгс 0.33кг 8шт.  ОСТАНКИНО</v>
          </cell>
          <cell r="D235">
            <v>525</v>
          </cell>
          <cell r="F235">
            <v>525</v>
          </cell>
        </row>
        <row r="236">
          <cell r="A236" t="str">
            <v>6919 БЕКОН с/к с/н в/у 1/180 10шт.  ОСТАНКИНО</v>
          </cell>
          <cell r="D236">
            <v>507</v>
          </cell>
          <cell r="F236">
            <v>507</v>
          </cell>
        </row>
        <row r="237">
          <cell r="A237" t="str">
            <v>6921 БЕКОН Папа может с/к с/н в/у 1/140 10шт  ОСТАНКИНО</v>
          </cell>
          <cell r="D237">
            <v>158</v>
          </cell>
          <cell r="F237">
            <v>158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275</v>
          </cell>
          <cell r="F238">
            <v>275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442</v>
          </cell>
          <cell r="F239">
            <v>442</v>
          </cell>
        </row>
        <row r="240">
          <cell r="A240" t="str">
            <v>БОНУС ДОМАШНИЙ РЕЦЕПТ Коровино 0.5кг 8шт. (6305)</v>
          </cell>
          <cell r="D240">
            <v>46</v>
          </cell>
          <cell r="F240">
            <v>46</v>
          </cell>
        </row>
        <row r="241">
          <cell r="A241" t="str">
            <v>БОНУС ДОМАШНИЙ РЕЦЕПТ Коровино вар п/о (5324)</v>
          </cell>
          <cell r="D241">
            <v>32</v>
          </cell>
          <cell r="F241">
            <v>32</v>
          </cell>
        </row>
        <row r="242">
          <cell r="A242" t="str">
            <v>БОНУС СОЧНЫЕ сос п/о мгс 0.41кг_UZ (6087)  ОСТАНКИНО</v>
          </cell>
          <cell r="D242">
            <v>103</v>
          </cell>
          <cell r="F242">
            <v>103</v>
          </cell>
        </row>
        <row r="243">
          <cell r="A243" t="str">
            <v>БОНУС СОЧНЫЕ сос п/о мгс 1*6_UZ (6088)  ОСТАНКИНО</v>
          </cell>
          <cell r="D243">
            <v>267</v>
          </cell>
          <cell r="F243">
            <v>267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930.20699999999999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1205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343.142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463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124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384</v>
          </cell>
        </row>
        <row r="251">
          <cell r="A251" t="str">
            <v>Бутербродная вареная 0,47 кг шт.  СПК</v>
          </cell>
          <cell r="D251">
            <v>121</v>
          </cell>
          <cell r="F251">
            <v>121</v>
          </cell>
        </row>
        <row r="252">
          <cell r="A252" t="str">
            <v>Вацлавская п/к (черева) 390 гр.шт. термоус.пак  СПК</v>
          </cell>
          <cell r="D252">
            <v>110</v>
          </cell>
          <cell r="F252">
            <v>110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3</v>
          </cell>
          <cell r="F253">
            <v>531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1219</v>
          </cell>
          <cell r="F254">
            <v>3595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847</v>
          </cell>
          <cell r="F255">
            <v>2544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6</v>
          </cell>
          <cell r="F256">
            <v>385</v>
          </cell>
        </row>
        <row r="257">
          <cell r="A257" t="str">
            <v>Готовые чебуреки со свининой и говядиной Гор.шт.0,36 кг зам.  ПОКОМ</v>
          </cell>
          <cell r="F257">
            <v>1</v>
          </cell>
        </row>
        <row r="258">
          <cell r="A258" t="str">
            <v>Гуцульская с/к "КолбасГрад" 160 гр.шт. термоус. пак  СПК</v>
          </cell>
          <cell r="D258">
            <v>200</v>
          </cell>
          <cell r="F258">
            <v>200</v>
          </cell>
        </row>
        <row r="259">
          <cell r="A259" t="str">
            <v>Дельгаро с/в "Эликатессе" 140 гр.шт.  СПК</v>
          </cell>
          <cell r="D259">
            <v>78</v>
          </cell>
          <cell r="F259">
            <v>80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341</v>
          </cell>
          <cell r="F260">
            <v>341</v>
          </cell>
        </row>
        <row r="261">
          <cell r="A261" t="str">
            <v>Докторская вареная в/с  СПК</v>
          </cell>
          <cell r="D261">
            <v>15.5</v>
          </cell>
          <cell r="F261">
            <v>15.5</v>
          </cell>
        </row>
        <row r="262">
          <cell r="A262" t="str">
            <v>Докторская вареная в/с 0,47 кг шт.  СПК</v>
          </cell>
          <cell r="D262">
            <v>77</v>
          </cell>
          <cell r="F262">
            <v>77</v>
          </cell>
        </row>
        <row r="263">
          <cell r="A263" t="str">
            <v>Докторская вареная термоус.пак. "Высокий вкус"  СПК</v>
          </cell>
          <cell r="D263">
            <v>139.94399999999999</v>
          </cell>
          <cell r="F263">
            <v>139.94399999999999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17</v>
          </cell>
          <cell r="F264">
            <v>17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12</v>
          </cell>
          <cell r="F265">
            <v>12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1185</v>
          </cell>
          <cell r="F266">
            <v>1185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1092</v>
          </cell>
          <cell r="F267">
            <v>1092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314</v>
          </cell>
          <cell r="F268">
            <v>314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27</v>
          </cell>
          <cell r="F269">
            <v>27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3</v>
          </cell>
          <cell r="F270">
            <v>670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669</v>
          </cell>
          <cell r="F271">
            <v>1493</v>
          </cell>
        </row>
        <row r="272">
          <cell r="A272" t="str">
            <v>Ла Фаворте с/в "Эликатессе" 140 гр.шт.  СПК</v>
          </cell>
          <cell r="D272">
            <v>89</v>
          </cell>
          <cell r="F272">
            <v>89</v>
          </cell>
        </row>
        <row r="273">
          <cell r="A273" t="str">
            <v>Ливерная Печеночная "Просто выгодно" 0,3 кг.шт.  СПК</v>
          </cell>
          <cell r="D273">
            <v>147</v>
          </cell>
          <cell r="F273">
            <v>147</v>
          </cell>
        </row>
        <row r="274">
          <cell r="A274" t="str">
            <v>Любительская вареная термоус.пак. "Высокий вкус"  СПК</v>
          </cell>
          <cell r="D274">
            <v>94.5</v>
          </cell>
          <cell r="F274">
            <v>94.5</v>
          </cell>
        </row>
        <row r="275">
          <cell r="A275" t="str">
            <v>Мини-пицца с ветчиной и сыром 0,3кг ТМ Зареченские  ПОКОМ</v>
          </cell>
          <cell r="F275">
            <v>46</v>
          </cell>
        </row>
        <row r="276">
          <cell r="A276" t="str">
            <v>Мини-сосиски в тесте "Фрайпики" 3,7кг ВЕС,  ПОКОМ</v>
          </cell>
          <cell r="F276">
            <v>3.7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8.6999999999999993</v>
          </cell>
          <cell r="F277">
            <v>8.6999999999999993</v>
          </cell>
        </row>
        <row r="278">
          <cell r="A278" t="str">
            <v>Мини-сосиски в тесте 0,3кг ТМ Зареченские  ПОКОМ</v>
          </cell>
          <cell r="F278">
            <v>22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209.20099999999999</v>
          </cell>
        </row>
        <row r="280">
          <cell r="A280" t="str">
            <v>Мини-чебуречки с мясом  0,3кг ТМ Зареченские  ПОКОМ</v>
          </cell>
          <cell r="D280">
            <v>1</v>
          </cell>
          <cell r="F280">
            <v>23</v>
          </cell>
        </row>
        <row r="281">
          <cell r="A281" t="str">
            <v>Мини-чебуречки с мясом ВЕС 5,5кг ТМ Зареченские  ПОКОМ</v>
          </cell>
          <cell r="F281">
            <v>132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61</v>
          </cell>
        </row>
        <row r="283">
          <cell r="A283" t="str">
            <v>Мини-шарики с курочкой и сыром ТМ Зареченские ВЕС  ПОКОМ</v>
          </cell>
          <cell r="F283">
            <v>186.4</v>
          </cell>
        </row>
        <row r="284">
          <cell r="A284" t="str">
            <v>Мусульманская вареная "Просто выгодно"  СПК</v>
          </cell>
          <cell r="D284">
            <v>21</v>
          </cell>
          <cell r="F284">
            <v>21</v>
          </cell>
        </row>
        <row r="285">
          <cell r="A285" t="str">
            <v>Мусульманская п/к "Просто выгодно" термофор.пак.  СПК</v>
          </cell>
          <cell r="D285">
            <v>6</v>
          </cell>
          <cell r="F285">
            <v>6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</v>
          </cell>
          <cell r="F286">
            <v>2629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13</v>
          </cell>
          <cell r="F287">
            <v>1758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13</v>
          </cell>
          <cell r="F288">
            <v>2063</v>
          </cell>
        </row>
        <row r="289">
          <cell r="A289" t="str">
            <v>Наггетсы с куриным филе и сыром ТМ Вязанка 0,25 кг ПОКОМ</v>
          </cell>
          <cell r="D289">
            <v>1</v>
          </cell>
          <cell r="F289">
            <v>776</v>
          </cell>
        </row>
        <row r="290">
          <cell r="A290" t="str">
            <v>Наггетсы Хрустящие 0,3кг ТМ Зареченские  ПОКОМ</v>
          </cell>
          <cell r="D290">
            <v>3</v>
          </cell>
          <cell r="F290">
            <v>156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753.5</v>
          </cell>
        </row>
        <row r="292">
          <cell r="A292" t="str">
            <v>Оригинальная с перцем с/к  СПК</v>
          </cell>
          <cell r="D292">
            <v>277.45</v>
          </cell>
          <cell r="F292">
            <v>277.45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386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78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8</v>
          </cell>
          <cell r="F296">
            <v>946</v>
          </cell>
        </row>
        <row r="297">
          <cell r="A297" t="str">
            <v>Пельмени Бигбули с мясом, Горячая штучка 0,43кг  ПОКОМ</v>
          </cell>
          <cell r="D297">
            <v>2</v>
          </cell>
          <cell r="F297">
            <v>281</v>
          </cell>
        </row>
        <row r="298">
          <cell r="A298" t="str">
            <v>Пельмени Бигбули с мясом, Горячая штучка 0,9кг  ПОКОМ</v>
          </cell>
          <cell r="D298">
            <v>562</v>
          </cell>
          <cell r="F298">
            <v>980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17</v>
          </cell>
          <cell r="F299">
            <v>456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290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1100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892</v>
          </cell>
          <cell r="F302">
            <v>3076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14</v>
          </cell>
          <cell r="F303">
            <v>1403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213.1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1277.4000000000001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1404</v>
          </cell>
          <cell r="F306">
            <v>4144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7</v>
          </cell>
          <cell r="F307">
            <v>1320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</v>
          </cell>
          <cell r="F309">
            <v>176</v>
          </cell>
        </row>
        <row r="310">
          <cell r="A310" t="str">
            <v>Пельмени Жемчужные сфера 1,0кг ТМ Зареченские  ПОКОМ</v>
          </cell>
          <cell r="F310">
            <v>55</v>
          </cell>
        </row>
        <row r="311">
          <cell r="A311" t="str">
            <v>Пельмени Медвежьи ушки с фермерскими сливками 0,7кг  ПОКОМ</v>
          </cell>
          <cell r="F311">
            <v>389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252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131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6</v>
          </cell>
          <cell r="F314">
            <v>1446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551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652</v>
          </cell>
        </row>
        <row r="318">
          <cell r="A318" t="str">
            <v>Пельмени Сочные сфера 0,8 кг ТМ Стародворье  ПОКОМ</v>
          </cell>
          <cell r="F318">
            <v>47</v>
          </cell>
        </row>
        <row r="319">
          <cell r="A319" t="str">
            <v>Пельмени Татарские 0,4кг ТМ Особый рецепт  ПОКОМ</v>
          </cell>
          <cell r="F319">
            <v>58</v>
          </cell>
        </row>
        <row r="320">
          <cell r="A320" t="str">
            <v>Пипперони с/к "Эликатессе" 0,10 кг.шт.  СПК</v>
          </cell>
          <cell r="D320">
            <v>4</v>
          </cell>
          <cell r="F320">
            <v>4</v>
          </cell>
        </row>
        <row r="321">
          <cell r="A321" t="str">
            <v>Пирожки с мясом 0,3кг ТМ Зареченские  ПОКОМ</v>
          </cell>
          <cell r="F321">
            <v>11</v>
          </cell>
        </row>
        <row r="322">
          <cell r="A322" t="str">
            <v>Пирожки с мясом 3,7кг ВЕС ТМ Зареченские  ПОКОМ</v>
          </cell>
          <cell r="F322">
            <v>273.815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12</v>
          </cell>
        </row>
        <row r="324">
          <cell r="A324" t="str">
            <v>Пирожки с яблоком и грушей 0,3кг ТМ Зареченские  ПОКОМ</v>
          </cell>
          <cell r="F324">
            <v>2</v>
          </cell>
        </row>
        <row r="325">
          <cell r="A325" t="str">
            <v>Пирожки с яблоком и грушей ВЕС ТМ Зареченские  ПОКОМ</v>
          </cell>
          <cell r="F325">
            <v>33.299999999999997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27</v>
          </cell>
          <cell r="F326">
            <v>27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38</v>
          </cell>
          <cell r="F327">
            <v>38</v>
          </cell>
        </row>
        <row r="328">
          <cell r="A328" t="str">
            <v>Плавленый Сыр 45% "С грибами" СТМ "ПапаМожет 180гр  ОСТАНКИНО</v>
          </cell>
          <cell r="D328">
            <v>27</v>
          </cell>
          <cell r="F328">
            <v>27</v>
          </cell>
        </row>
        <row r="329">
          <cell r="A329" t="str">
            <v>Покровская вареная 0,47 кг шт.  СПК</v>
          </cell>
          <cell r="D329">
            <v>49</v>
          </cell>
          <cell r="F329">
            <v>49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11</v>
          </cell>
          <cell r="F330">
            <v>11</v>
          </cell>
        </row>
        <row r="331">
          <cell r="A331" t="str">
            <v>Ричеза с/к 230 гр.шт.  СПК</v>
          </cell>
          <cell r="D331">
            <v>225</v>
          </cell>
          <cell r="F331">
            <v>225</v>
          </cell>
        </row>
        <row r="332">
          <cell r="A332" t="str">
            <v>Сальчетти с/к 230 гр.шт.  СПК</v>
          </cell>
          <cell r="D332">
            <v>441</v>
          </cell>
          <cell r="F332">
            <v>441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107</v>
          </cell>
          <cell r="F333">
            <v>107</v>
          </cell>
        </row>
        <row r="334">
          <cell r="A334" t="str">
            <v>Салями Трюфель с/в "Эликатессе" 0,16 кг.шт.  СПК</v>
          </cell>
          <cell r="D334">
            <v>142</v>
          </cell>
          <cell r="F334">
            <v>142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155</v>
          </cell>
          <cell r="F335">
            <v>155</v>
          </cell>
        </row>
        <row r="336">
          <cell r="A336" t="str">
            <v>Сардельки "Необыкновенные" (в ср.защ.атм.)  СПК</v>
          </cell>
          <cell r="D336">
            <v>14</v>
          </cell>
          <cell r="F336">
            <v>14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100.631</v>
          </cell>
          <cell r="F337">
            <v>100.631</v>
          </cell>
        </row>
        <row r="338">
          <cell r="A338" t="str">
            <v>Семейная с чесночком Экстра вареная  СПК</v>
          </cell>
          <cell r="D338">
            <v>49.5</v>
          </cell>
          <cell r="F338">
            <v>49.5</v>
          </cell>
        </row>
        <row r="339">
          <cell r="A339" t="str">
            <v>Семейная с чесночком Экстра вареная 0,5 кг.шт.  СПК</v>
          </cell>
          <cell r="D339">
            <v>12</v>
          </cell>
          <cell r="F339">
            <v>12</v>
          </cell>
        </row>
        <row r="340">
          <cell r="A340" t="str">
            <v>Сервелат Европейский в/к, в/с 0,38 кг.шт.термофор.пак  СПК</v>
          </cell>
          <cell r="D340">
            <v>141</v>
          </cell>
          <cell r="F340">
            <v>141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103</v>
          </cell>
          <cell r="F341">
            <v>103</v>
          </cell>
        </row>
        <row r="342">
          <cell r="A342" t="str">
            <v>Сервелат Финский в/к 0,38 кг.шт. термофор.пак.  СПК</v>
          </cell>
          <cell r="D342">
            <v>112</v>
          </cell>
          <cell r="F342">
            <v>112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83</v>
          </cell>
          <cell r="F343">
            <v>83</v>
          </cell>
        </row>
        <row r="344">
          <cell r="A344" t="str">
            <v>Сервелат Фирменный в/к 0,38 кг.шт. термофор.пак.  СПК</v>
          </cell>
          <cell r="D344">
            <v>4</v>
          </cell>
          <cell r="F344">
            <v>4</v>
          </cell>
        </row>
        <row r="345">
          <cell r="A345" t="str">
            <v>Сервелат Фирменный в/к термоус.пак.  СПК</v>
          </cell>
          <cell r="D345">
            <v>2</v>
          </cell>
          <cell r="F345">
            <v>2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219</v>
          </cell>
          <cell r="F346">
            <v>219</v>
          </cell>
        </row>
        <row r="347">
          <cell r="A347" t="str">
            <v>Сибирская особая с/к 0,235 кг шт.  СПК</v>
          </cell>
          <cell r="D347">
            <v>279</v>
          </cell>
          <cell r="F347">
            <v>279</v>
          </cell>
        </row>
        <row r="348">
          <cell r="A348" t="str">
            <v>Славянская п/к 0,38 кг шт.термофор.пак.  СПК</v>
          </cell>
          <cell r="D348">
            <v>20</v>
          </cell>
          <cell r="F348">
            <v>20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127</v>
          </cell>
          <cell r="F349">
            <v>127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14</v>
          </cell>
          <cell r="F351">
            <v>14</v>
          </cell>
        </row>
        <row r="352">
          <cell r="A352" t="str">
            <v>Сосиски "Молочные" 0,36 кг.шт. вак.упак.  СПК</v>
          </cell>
          <cell r="D352">
            <v>24</v>
          </cell>
          <cell r="F352">
            <v>24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15</v>
          </cell>
          <cell r="F353">
            <v>15</v>
          </cell>
        </row>
        <row r="354">
          <cell r="A354" t="str">
            <v>Сосиски Мусульманские "Просто выгодно" (в ср.защ.атм.)  СПК</v>
          </cell>
          <cell r="D354">
            <v>29</v>
          </cell>
          <cell r="F354">
            <v>29</v>
          </cell>
        </row>
        <row r="355">
          <cell r="A355" t="str">
            <v>Сосиски Хот-дог подкопченные (лоток с ср.защ.атм.)  СПК</v>
          </cell>
          <cell r="D355">
            <v>26</v>
          </cell>
          <cell r="F355">
            <v>26</v>
          </cell>
        </row>
        <row r="356">
          <cell r="A356" t="str">
            <v>Сосисоны в темпуре ВЕС  ПОКОМ</v>
          </cell>
          <cell r="F356">
            <v>14.1</v>
          </cell>
        </row>
        <row r="357">
          <cell r="A357" t="str">
            <v>Сочный мегачебурек ТМ Зареченские ВЕС ПОКОМ</v>
          </cell>
          <cell r="D357">
            <v>2.2000000000000002</v>
          </cell>
          <cell r="F357">
            <v>253.98</v>
          </cell>
        </row>
        <row r="358">
          <cell r="A358" t="str">
            <v>Сыр "Пармезан" 40% колотый 100 гр  ОСТАНКИНО</v>
          </cell>
          <cell r="D358">
            <v>15</v>
          </cell>
          <cell r="F358">
            <v>15</v>
          </cell>
        </row>
        <row r="359">
          <cell r="A359" t="str">
            <v>Сыр "Пармезан" 40% кусок 180 гр  ОСТАНКИНО</v>
          </cell>
          <cell r="D359">
            <v>122</v>
          </cell>
          <cell r="F359">
            <v>124</v>
          </cell>
        </row>
        <row r="360">
          <cell r="A360" t="str">
            <v>Сыр Боккончини копченый 40% 100 гр.  ОСТАНКИНО</v>
          </cell>
          <cell r="D360">
            <v>72</v>
          </cell>
          <cell r="F360">
            <v>72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9</v>
          </cell>
          <cell r="F361">
            <v>9</v>
          </cell>
        </row>
        <row r="362">
          <cell r="A362" t="str">
            <v>Сыр колбасный копченый Папа Может 400 гр  ОСТАНКИНО</v>
          </cell>
          <cell r="D362">
            <v>16</v>
          </cell>
          <cell r="F362">
            <v>16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</v>
          </cell>
          <cell r="F363">
            <v>1</v>
          </cell>
        </row>
        <row r="364">
          <cell r="A364" t="str">
            <v>Сыр Останкино "Алтайский Gold" 50% вес  ОСТАНКИНО</v>
          </cell>
          <cell r="D364">
            <v>1.2</v>
          </cell>
          <cell r="F364">
            <v>1.2</v>
          </cell>
        </row>
        <row r="365">
          <cell r="A365" t="str">
            <v>Сыр ПАПА МОЖЕТ "Гауда Голд" 45% 180 г  ОСТАНКИНО</v>
          </cell>
          <cell r="D365">
            <v>453</v>
          </cell>
          <cell r="F365">
            <v>453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863</v>
          </cell>
          <cell r="F366">
            <v>863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96.5</v>
          </cell>
          <cell r="F367">
            <v>96.5</v>
          </cell>
        </row>
        <row r="368">
          <cell r="A368" t="str">
            <v>Сыр ПАПА МОЖЕТ "Министерский" 180гр, 45 %  ОСТАНКИНО</v>
          </cell>
          <cell r="D368">
            <v>48</v>
          </cell>
          <cell r="F368">
            <v>48</v>
          </cell>
        </row>
        <row r="369">
          <cell r="A369" t="str">
            <v>Сыр ПАПА МОЖЕТ "Папин завтрак" 180гр, 45 %  ОСТАНКИНО</v>
          </cell>
          <cell r="D369">
            <v>4</v>
          </cell>
          <cell r="F369">
            <v>4</v>
          </cell>
        </row>
        <row r="370">
          <cell r="A370" t="str">
            <v>Сыр ПАПА МОЖЕТ "Российский традиционный" 45% 180 г  ОСТАНКИНО</v>
          </cell>
          <cell r="D370">
            <v>996</v>
          </cell>
          <cell r="F370">
            <v>996</v>
          </cell>
        </row>
        <row r="371">
          <cell r="A371" t="str">
            <v>Сыр Папа Может "Сметанковый" 50% вес (=3кг)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"Тильзитер" 45% 180 г  ОСТАНКИНО</v>
          </cell>
          <cell r="D372">
            <v>278</v>
          </cell>
          <cell r="F372">
            <v>280</v>
          </cell>
        </row>
        <row r="373">
          <cell r="A373" t="str">
            <v>Сыр Папа Может Голландский 45%, нарез, 125г (9 шт)  Останкино</v>
          </cell>
          <cell r="D373">
            <v>110</v>
          </cell>
          <cell r="F373">
            <v>110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61</v>
          </cell>
          <cell r="F374">
            <v>61</v>
          </cell>
        </row>
        <row r="375">
          <cell r="A375" t="str">
            <v>Сыр полутвердый "Гауда", 45%, ВЕС брус из блока 1/5  ОСТАНКИНО</v>
          </cell>
          <cell r="D375">
            <v>25.5</v>
          </cell>
          <cell r="F375">
            <v>25.5</v>
          </cell>
        </row>
        <row r="376">
          <cell r="A376" t="str">
            <v>Сыр полутвердый "Голландский" 45%, брус ВЕС  ОСТАНКИНО</v>
          </cell>
          <cell r="D376">
            <v>13</v>
          </cell>
          <cell r="F376">
            <v>13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89</v>
          </cell>
          <cell r="F377">
            <v>89</v>
          </cell>
        </row>
        <row r="378">
          <cell r="A378" t="str">
            <v>Сыр Скаморца свежий 40% 100 гр.  ОСТАНКИНО</v>
          </cell>
          <cell r="D378">
            <v>81</v>
          </cell>
          <cell r="F378">
            <v>81</v>
          </cell>
        </row>
        <row r="379">
          <cell r="A379" t="str">
            <v>Сыр творожный с зеленью 60% Папа может 140 гр.  ОСТАНКИНО</v>
          </cell>
          <cell r="D379">
            <v>33</v>
          </cell>
          <cell r="F379">
            <v>33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10</v>
          </cell>
          <cell r="F380">
            <v>10</v>
          </cell>
        </row>
        <row r="381">
          <cell r="A381" t="str">
            <v>Сыр Чечил копченый 43% 100г/6шт ТМ Папа Может  ОСТАНКИНО</v>
          </cell>
          <cell r="D381">
            <v>139</v>
          </cell>
          <cell r="F381">
            <v>139</v>
          </cell>
        </row>
        <row r="382">
          <cell r="A382" t="str">
            <v>Сыр Чечил свежий 45% 100г/6шт ТМ Папа Может  ОСТАНКИНО</v>
          </cell>
          <cell r="D382">
            <v>176</v>
          </cell>
          <cell r="F382">
            <v>176</v>
          </cell>
        </row>
        <row r="383">
          <cell r="A383" t="str">
            <v>Сыч/Прод Коровино Российский 50% 200г СЗМЖ  ОСТАНКИНО</v>
          </cell>
          <cell r="D383">
            <v>146</v>
          </cell>
          <cell r="F383">
            <v>146</v>
          </cell>
        </row>
        <row r="384">
          <cell r="A384" t="str">
            <v>Сыч/Прод Коровино Российский Оригин 50% ВЕС (5 кг)  ОСТАНКИНО</v>
          </cell>
          <cell r="D384">
            <v>315.5</v>
          </cell>
          <cell r="F384">
            <v>315.5</v>
          </cell>
        </row>
        <row r="385">
          <cell r="A385" t="str">
            <v>Сыч/Прод Коровино Тильзитер 50% 200г СЗМЖ  ОСТАНКИНО</v>
          </cell>
          <cell r="D385">
            <v>144</v>
          </cell>
          <cell r="F385">
            <v>144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146</v>
          </cell>
          <cell r="F386">
            <v>146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8</v>
          </cell>
          <cell r="F387">
            <v>8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138</v>
          </cell>
          <cell r="F388">
            <v>138</v>
          </cell>
        </row>
        <row r="389">
          <cell r="A389" t="str">
            <v>Торо Неро с/в "Эликатессе" 140 гр.шт.  СПК</v>
          </cell>
          <cell r="D389">
            <v>74</v>
          </cell>
          <cell r="F389">
            <v>74</v>
          </cell>
        </row>
        <row r="390">
          <cell r="A390" t="str">
            <v>Уши свиные копченые к пиву 0,15кг нар. д/ф шт.  СПК</v>
          </cell>
          <cell r="D390">
            <v>26</v>
          </cell>
          <cell r="F390">
            <v>26</v>
          </cell>
        </row>
        <row r="391">
          <cell r="A391" t="str">
            <v>Фестивальная пора с/к 100 гр.шт.нар. (лоток с ср.защ.атм.)  СПК</v>
          </cell>
          <cell r="D391">
            <v>346</v>
          </cell>
          <cell r="F391">
            <v>346</v>
          </cell>
        </row>
        <row r="392">
          <cell r="A392" t="str">
            <v>Фестивальная пора с/к 235 гр.шт.  СПК</v>
          </cell>
          <cell r="D392">
            <v>639</v>
          </cell>
          <cell r="F392">
            <v>639</v>
          </cell>
        </row>
        <row r="393">
          <cell r="A393" t="str">
            <v>Фестивальная пора с/к термоус.пак  СПК</v>
          </cell>
          <cell r="D393">
            <v>31.8</v>
          </cell>
          <cell r="F393">
            <v>31.8</v>
          </cell>
        </row>
        <row r="394">
          <cell r="A394" t="str">
            <v>Фуэт с/в "Эликатессе" 160 гр.шт.  СПК</v>
          </cell>
          <cell r="D394">
            <v>232</v>
          </cell>
          <cell r="F394">
            <v>234</v>
          </cell>
        </row>
        <row r="395">
          <cell r="A395" t="str">
            <v>Хинкали Классические ТМ Зареченские ВЕС ПОКОМ</v>
          </cell>
          <cell r="F395">
            <v>60</v>
          </cell>
        </row>
        <row r="396">
          <cell r="A396" t="str">
            <v>Хотстеры с сыром 0,25кг ТМ Горячая штучка  ПОКОМ</v>
          </cell>
          <cell r="F396">
            <v>476</v>
          </cell>
        </row>
        <row r="397">
          <cell r="A397" t="str">
            <v>Хотстеры ТМ Горячая штучка ТС Хотстеры 0,25 кг зам  ПОКОМ</v>
          </cell>
          <cell r="D397">
            <v>617</v>
          </cell>
          <cell r="F397">
            <v>2334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12</v>
          </cell>
          <cell r="F398">
            <v>659</v>
          </cell>
        </row>
        <row r="399">
          <cell r="A399" t="str">
            <v>Хрустящие крылышки ТМ Горячая штучка 0,3 кг зам  ПОКОМ</v>
          </cell>
          <cell r="D399">
            <v>12</v>
          </cell>
          <cell r="F399">
            <v>652</v>
          </cell>
        </row>
        <row r="400">
          <cell r="A400" t="str">
            <v>Хрустящие крылышки ТМ Зареченские ТС Зареченские продукты. ВЕС ПОКОМ</v>
          </cell>
          <cell r="D400">
            <v>1.8</v>
          </cell>
          <cell r="F400">
            <v>13.6</v>
          </cell>
        </row>
        <row r="401">
          <cell r="A401" t="str">
            <v>Чебупай сочное яблоко ТМ Горячая штучка 0,2 кг зам.  ПОКОМ</v>
          </cell>
          <cell r="D401">
            <v>7</v>
          </cell>
          <cell r="F401">
            <v>238</v>
          </cell>
        </row>
        <row r="402">
          <cell r="A402" t="str">
            <v>Чебупай спелая вишня ТМ Горячая штучка 0,2 кг зам.  ПОКОМ</v>
          </cell>
          <cell r="D402">
            <v>6</v>
          </cell>
          <cell r="F402">
            <v>357</v>
          </cell>
        </row>
        <row r="403">
          <cell r="A403" t="str">
            <v>Чебупели Foodgital 0,25кг ТМ Горячая штучка  ПОКОМ</v>
          </cell>
          <cell r="D403">
            <v>1</v>
          </cell>
          <cell r="F403">
            <v>46</v>
          </cell>
        </row>
        <row r="404">
          <cell r="A404" t="str">
            <v>Чебупели Курочка гриль ТМ Горячая штучка, 0,3 кг зам  ПОКОМ</v>
          </cell>
          <cell r="F404">
            <v>314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1447</v>
          </cell>
          <cell r="F405">
            <v>3282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1214</v>
          </cell>
          <cell r="F406">
            <v>4098</v>
          </cell>
        </row>
        <row r="407">
          <cell r="A407" t="str">
            <v>Чебуреки Мясные вес 2,7  ПОКОМ</v>
          </cell>
          <cell r="D407">
            <v>2.7</v>
          </cell>
          <cell r="F407">
            <v>2.7</v>
          </cell>
        </row>
        <row r="408">
          <cell r="A408" t="str">
            <v>Чебуреки Мясные вес 2,7 кг ТМ Зареченские ВЕС ПОКОМ</v>
          </cell>
          <cell r="F408">
            <v>21.6</v>
          </cell>
        </row>
        <row r="409">
          <cell r="A409" t="str">
            <v>Чебуреки сочные ВЕС ТМ Зареченские  ПОКОМ</v>
          </cell>
          <cell r="F409">
            <v>500</v>
          </cell>
        </row>
        <row r="410">
          <cell r="A410" t="str">
            <v>Шпикачки Русские (черева) (в ср.защ.атм.) "Высокий вкус"  СПК</v>
          </cell>
          <cell r="D410">
            <v>131.5</v>
          </cell>
          <cell r="F410">
            <v>131.5</v>
          </cell>
        </row>
        <row r="411">
          <cell r="A411" t="str">
            <v>Эликапреза с/в "Эликатессе" 0,10 кг.шт. нарезка (лоток с ср.защ.атм.)  СПК</v>
          </cell>
          <cell r="D411">
            <v>115</v>
          </cell>
          <cell r="F411">
            <v>115</v>
          </cell>
        </row>
        <row r="412">
          <cell r="A412" t="str">
            <v>Юбилейная с/к 0,10 кг.шт. нарезка (лоток с ср.защ.атм.)  СПК</v>
          </cell>
          <cell r="D412">
            <v>59</v>
          </cell>
          <cell r="F412">
            <v>59</v>
          </cell>
        </row>
        <row r="413">
          <cell r="A413" t="str">
            <v>Юбилейная с/к 0,235 кг.шт.  СПК</v>
          </cell>
          <cell r="D413">
            <v>1368</v>
          </cell>
          <cell r="F413">
            <v>1368</v>
          </cell>
        </row>
        <row r="414">
          <cell r="A414" t="str">
            <v>Итого</v>
          </cell>
          <cell r="D414">
            <v>121521.21799999999</v>
          </cell>
          <cell r="F414">
            <v>279823.71799999999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26.09.2024 - 26.09.2024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96.191999999999993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171.364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19.649999999999999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525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97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76.36</v>
          </cell>
        </row>
        <row r="25">
          <cell r="A25" t="str">
            <v xml:space="preserve"> 201  Ветчина Нежная ТМ Особый рецепт, (2,5кг), ПОКОМ</v>
          </cell>
          <cell r="D25">
            <v>737.45899999999995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64.831999999999994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100.661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44.15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42.48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79.38</v>
          </cell>
        </row>
        <row r="32">
          <cell r="A32" t="str">
            <v xml:space="preserve"> 247  Сардельки Нежные, ВЕС.  ПОКОМ</v>
          </cell>
          <cell r="D32">
            <v>36.088000000000001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17.68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184.29400000000001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21.968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14.289</v>
          </cell>
        </row>
        <row r="37">
          <cell r="A37" t="str">
            <v xml:space="preserve"> 263  Шпикачки Стародворские, ВЕС.  ПОКОМ</v>
          </cell>
          <cell r="D37">
            <v>9.4149999999999991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37.18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39.49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23.693999999999999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249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735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537</v>
          </cell>
        </row>
        <row r="44">
          <cell r="A44" t="str">
            <v xml:space="preserve"> 283  Сосиски Сочинки, ВЕС, ТМ Стародворье ПОКОМ</v>
          </cell>
          <cell r="D44">
            <v>117.629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166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48.843000000000004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424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538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17.64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55.585999999999999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394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66.542000000000002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100.479</v>
          </cell>
        </row>
        <row r="57">
          <cell r="A57" t="str">
            <v xml:space="preserve"> 316  Колбаса Нежная ТМ Зареченские ВЕС  ПОКОМ</v>
          </cell>
          <cell r="D57">
            <v>24.032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6.1120000000000001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225.29499999999999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416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0.76400000000000001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622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121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95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110.94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104</v>
          </cell>
        </row>
        <row r="68">
          <cell r="A68" t="str">
            <v xml:space="preserve"> 335  Колбаса Сливушка ТМ Вязанка. ВЕС.  ПОКОМ </v>
          </cell>
          <cell r="D68">
            <v>47.133000000000003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599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439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89.593000000000004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79.152000000000001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140.35400000000001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104.96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41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40.98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156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275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8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5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25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20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694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1113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1</v>
          </cell>
        </row>
        <row r="90">
          <cell r="A90" t="str">
            <v xml:space="preserve"> 427  Колбаса Филедворская ТМ Стародворье в оболочке полиамид. ВЕС ПОКОМ</v>
          </cell>
          <cell r="D90">
            <v>20.234999999999999</v>
          </cell>
        </row>
        <row r="91">
          <cell r="A91" t="str">
            <v xml:space="preserve"> 429  Колбаса Нежная со шпиком.ТС Зареченские продукты в оболочке полиамид ВЕС ПОКОМ</v>
          </cell>
          <cell r="D91">
            <v>1.3520000000000001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106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40.6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50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23.2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42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31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19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54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27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67.882000000000005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659.63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1127.886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412.09399999999999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21.472000000000001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2.6840000000000002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51.837000000000003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59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106</v>
          </cell>
        </row>
        <row r="110">
          <cell r="A110" t="str">
            <v xml:space="preserve"> 475  Колбаса Нежная 0,4кг ТМ Зареченские  ПОКОМ</v>
          </cell>
          <cell r="D110">
            <v>1</v>
          </cell>
        </row>
        <row r="111">
          <cell r="A111" t="str">
            <v xml:space="preserve"> 476  Колбаса Нежная со шпиком 0,4кг ТМ Зареченские  ПОКОМ</v>
          </cell>
          <cell r="D111">
            <v>3</v>
          </cell>
        </row>
        <row r="112">
          <cell r="A112" t="str">
            <v xml:space="preserve"> 477  Ветчина Рубленая 0,4кг ТМ Зареченские  ПОКОМ</v>
          </cell>
          <cell r="D112">
            <v>3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18.661999999999999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13.34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101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5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60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68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116</v>
          </cell>
        </row>
        <row r="120">
          <cell r="A120" t="str">
            <v>3215 ВЕТЧ.МЯСНАЯ Папа может п/о 0.4кг 8шт.    ОСТАНКИНО</v>
          </cell>
          <cell r="D120">
            <v>86</v>
          </cell>
        </row>
        <row r="121">
          <cell r="A121" t="str">
            <v>3684 ПРЕСИЖН с/к в/у 1/250 8шт.   ОСТАНКИНО</v>
          </cell>
          <cell r="D121">
            <v>18</v>
          </cell>
        </row>
        <row r="122">
          <cell r="A122" t="str">
            <v>3812 СОЧНЫЕ сос п/о мгс 2*2  ОСТАНКИНО</v>
          </cell>
          <cell r="D122">
            <v>231.411</v>
          </cell>
        </row>
        <row r="123">
          <cell r="A123" t="str">
            <v>4063 МЯСНАЯ Папа может вар п/о_Л   ОСТАНКИНО</v>
          </cell>
          <cell r="D123">
            <v>222.846</v>
          </cell>
        </row>
        <row r="124">
          <cell r="A124" t="str">
            <v>4117 ЭКСТРА Папа может с/к в/у_Л   ОСТАНКИНО</v>
          </cell>
          <cell r="D124">
            <v>3.9790000000000001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26.988</v>
          </cell>
        </row>
        <row r="126">
          <cell r="A126" t="str">
            <v>4691 ШЕЙКА КОПЧЕНАЯ к/в мл/к в/у 300*6  ОСТАНКИНО</v>
          </cell>
          <cell r="D126">
            <v>7</v>
          </cell>
        </row>
        <row r="127">
          <cell r="A127" t="str">
            <v>4813 ФИЛЕЙНАЯ Папа может вар п/о_Л   ОСТАНКИНО</v>
          </cell>
          <cell r="D127">
            <v>57.847000000000001</v>
          </cell>
        </row>
        <row r="128">
          <cell r="A128" t="str">
            <v>4993 САЛЯМИ ИТАЛЬЯНСКАЯ с/к в/у 1/250*8_120c ОСТАНКИНО</v>
          </cell>
          <cell r="D128">
            <v>75</v>
          </cell>
        </row>
        <row r="129">
          <cell r="A129" t="str">
            <v>5341 СЕРВЕЛАТ ОХОТНИЧИЙ в/к в/у  ОСТАНКИНО</v>
          </cell>
          <cell r="D129">
            <v>36.104999999999997</v>
          </cell>
        </row>
        <row r="130">
          <cell r="A130" t="str">
            <v>5483 ЭКСТРА Папа может с/к в/у 1/250 8шт.   ОСТАНКИНО</v>
          </cell>
          <cell r="D130">
            <v>180</v>
          </cell>
        </row>
        <row r="131">
          <cell r="A131" t="str">
            <v>5544 Сервелат Финский в/к в/у_45с НОВАЯ ОСТАНКИНО</v>
          </cell>
          <cell r="D131">
            <v>72.593999999999994</v>
          </cell>
        </row>
        <row r="132">
          <cell r="A132" t="str">
            <v>5679 САЛЯМИ ИТАЛЬЯНСКАЯ с/к в/у 1/150_60с ОСТАНКИНО</v>
          </cell>
          <cell r="D132">
            <v>92</v>
          </cell>
        </row>
        <row r="133">
          <cell r="A133" t="str">
            <v>5682 САЛЯМИ МЕЛКОЗЕРНЕНАЯ с/к в/у 1/120_60с   ОСТАНКИНО</v>
          </cell>
          <cell r="D133">
            <v>275</v>
          </cell>
        </row>
        <row r="134">
          <cell r="A134" t="str">
            <v>5698 СЫТНЫЕ Папа может сар б/о мгс 1*3_Маяк  ОСТАНКИНО</v>
          </cell>
          <cell r="D134">
            <v>51.457000000000001</v>
          </cell>
        </row>
        <row r="135">
          <cell r="A135" t="str">
            <v>5706 АРОМАТНАЯ Папа может с/к в/у 1/250 8шт.  ОСТАНКИНО</v>
          </cell>
          <cell r="D135">
            <v>190</v>
          </cell>
        </row>
        <row r="136">
          <cell r="A136" t="str">
            <v>5708 ПОСОЛЬСКАЯ Папа может с/к в/у ОСТАНКИНО</v>
          </cell>
          <cell r="D136">
            <v>3.9729999999999999</v>
          </cell>
        </row>
        <row r="137">
          <cell r="A137" t="str">
            <v>5820 СЛИВОЧНЫЕ Папа может сос п/о мгс 2*2_45с   ОСТАНКИНО</v>
          </cell>
          <cell r="D137">
            <v>26.565000000000001</v>
          </cell>
        </row>
        <row r="138">
          <cell r="A138" t="str">
            <v>5851 ЭКСТРА Папа может вар п/о   ОСТАНКИНО</v>
          </cell>
          <cell r="D138">
            <v>56.765999999999998</v>
          </cell>
        </row>
        <row r="139">
          <cell r="A139" t="str">
            <v>5931 ОХОТНИЧЬЯ Папа может с/к в/у 1/220 8шт.   ОСТАНКИНО</v>
          </cell>
          <cell r="D139">
            <v>172</v>
          </cell>
        </row>
        <row r="140">
          <cell r="A140" t="str">
            <v>6113 СОЧНЫЕ сос п/о мгс 1*6_Ашан  ОСТАНКИНО</v>
          </cell>
          <cell r="D140">
            <v>187.75800000000001</v>
          </cell>
        </row>
        <row r="141">
          <cell r="A141" t="str">
            <v>6200 ГРУДИНКА ПРЕМИУМ к/в мл/к в/у 0.3кг  ОСТАНКИНО</v>
          </cell>
          <cell r="D141">
            <v>38</v>
          </cell>
        </row>
        <row r="142">
          <cell r="A142" t="str">
            <v>6206 СВИНИНА ПО-ДОМАШНЕМУ к/в мл/к в/у 0.3кг  ОСТАНКИНО</v>
          </cell>
          <cell r="D142">
            <v>32</v>
          </cell>
        </row>
        <row r="143">
          <cell r="A143" t="str">
            <v>6221 НЕАПОЛИТАНСКИЙ ДУЭТ с/к с/н мгс 1/90  ОСТАНКИНО</v>
          </cell>
          <cell r="D143">
            <v>89</v>
          </cell>
        </row>
        <row r="144">
          <cell r="A144" t="str">
            <v>6228 МЯСНОЕ АССОРТИ к/з с/н мгс 1/90 10шт.  ОСТАНКИНО</v>
          </cell>
          <cell r="D144">
            <v>79</v>
          </cell>
        </row>
        <row r="145">
          <cell r="A145" t="str">
            <v>6247 ДОМАШНЯЯ Папа может вар п/о 0,4кг 8шт.  ОСТАНКИНО</v>
          </cell>
          <cell r="D145">
            <v>16</v>
          </cell>
        </row>
        <row r="146">
          <cell r="A146" t="str">
            <v>6253 МОЛОЧНЫЕ Коровино сос п/о мгс 1.5*6  ОСТАНКИНО</v>
          </cell>
          <cell r="D146">
            <v>13.840999999999999</v>
          </cell>
        </row>
        <row r="147">
          <cell r="A147" t="str">
            <v>6268 ГОВЯЖЬЯ Папа может вар п/о 0,4кг 8 шт.  ОСТАНКИНО</v>
          </cell>
          <cell r="D147">
            <v>49</v>
          </cell>
        </row>
        <row r="148">
          <cell r="A148" t="str">
            <v>6279 КОРЕЙКА ПО-ОСТ.к/в в/с с/н в/у 1/150_45с  ОСТАНКИНО</v>
          </cell>
          <cell r="D148">
            <v>20</v>
          </cell>
        </row>
        <row r="149">
          <cell r="A149" t="str">
            <v>6303 МЯСНЫЕ Папа может сос п/о мгс 1.5*3  ОСТАНКИНО</v>
          </cell>
          <cell r="D149">
            <v>77.822000000000003</v>
          </cell>
        </row>
        <row r="150">
          <cell r="A150" t="str">
            <v>6324 ДОКТОРСКАЯ ГОСТ вар п/о 0.4кг 8шт.  ОСТАНКИНО</v>
          </cell>
          <cell r="D150">
            <v>74</v>
          </cell>
        </row>
        <row r="151">
          <cell r="A151" t="str">
            <v>6325 ДОКТОРСКАЯ ПРЕМИУМ вар п/о 0.4кг 8шт.  ОСТАНКИНО</v>
          </cell>
          <cell r="D151">
            <v>115</v>
          </cell>
        </row>
        <row r="152">
          <cell r="A152" t="str">
            <v>6333 МЯСНАЯ Папа может вар п/о 0.4кг 8шт.  ОСТАНКИНО</v>
          </cell>
          <cell r="D152">
            <v>674</v>
          </cell>
        </row>
        <row r="153">
          <cell r="A153" t="str">
            <v>6340 ДОМАШНИЙ РЕЦЕПТ Коровино 0.5кг 8шт.  ОСТАНКИНО</v>
          </cell>
          <cell r="D153">
            <v>140</v>
          </cell>
        </row>
        <row r="154">
          <cell r="A154" t="str">
            <v>6341 ДОМАШНИЙ РЕЦЕПТ СО ШПИКОМ Коровино 0.5кг  ОСТАНКИНО</v>
          </cell>
          <cell r="D154">
            <v>4</v>
          </cell>
        </row>
        <row r="155">
          <cell r="A155" t="str">
            <v>6353 ЭКСТРА Папа может вар п/о 0.4кг 8шт.  ОСТАНКИНО</v>
          </cell>
          <cell r="D155">
            <v>261</v>
          </cell>
        </row>
        <row r="156">
          <cell r="A156" t="str">
            <v>6392 ФИЛЕЙНАЯ Папа может вар п/о 0.4кг. ОСТАНКИНО</v>
          </cell>
          <cell r="D156">
            <v>663</v>
          </cell>
        </row>
        <row r="157">
          <cell r="A157" t="str">
            <v>6415 БАЛЫКОВАЯ Коровино п/к в/у 0.84кг 6шт.  ОСТАНКИНО</v>
          </cell>
          <cell r="D157">
            <v>18</v>
          </cell>
        </row>
        <row r="158">
          <cell r="A158" t="str">
            <v>6426 КЛАССИЧЕСКАЯ ПМ вар п/о 0.3кг 8шт.  ОСТАНКИНО</v>
          </cell>
          <cell r="D158">
            <v>147</v>
          </cell>
        </row>
        <row r="159">
          <cell r="A159" t="str">
            <v>6448 СВИНИНА МАДЕРА с/к с/н в/у 1/100 10шт.   ОСТАНКИНО</v>
          </cell>
          <cell r="D159">
            <v>41</v>
          </cell>
        </row>
        <row r="160">
          <cell r="A160" t="str">
            <v>6453 ЭКСТРА Папа может с/к с/н в/у 1/100 14шт.   ОСТАНКИНО</v>
          </cell>
          <cell r="D160">
            <v>379</v>
          </cell>
        </row>
        <row r="161">
          <cell r="A161" t="str">
            <v>6454 АРОМАТНАЯ с/к с/н в/у 1/100 14шт.  ОСТАНКИНО</v>
          </cell>
          <cell r="D161">
            <v>319</v>
          </cell>
        </row>
        <row r="162">
          <cell r="A162" t="str">
            <v>6459 СЕРВЕЛАТ ШВЕЙЦАРСК. в/к с/н в/у 1/100*10  ОСТАНКИНО</v>
          </cell>
          <cell r="D162">
            <v>25</v>
          </cell>
        </row>
        <row r="163">
          <cell r="A163" t="str">
            <v>6470 ВЕТЧ.МРАМОРНАЯ в/у_45с  ОСТАНКИНО</v>
          </cell>
          <cell r="D163">
            <v>4.7850000000000001</v>
          </cell>
        </row>
        <row r="164">
          <cell r="A164" t="str">
            <v>6492 ШПИК С ЧЕСНОК.И ПЕРЦЕМ к/в в/у 0.3кг_45c  ОСТАНКИНО</v>
          </cell>
          <cell r="D164">
            <v>48</v>
          </cell>
        </row>
        <row r="165">
          <cell r="A165" t="str">
            <v>6495 ВЕТЧ.МРАМОРНАЯ в/у срез 0.3кг 6шт_45с  ОСТАНКИНО</v>
          </cell>
          <cell r="D165">
            <v>108</v>
          </cell>
        </row>
        <row r="166">
          <cell r="A166" t="str">
            <v>6527 ШПИКАЧКИ СОЧНЫЕ ПМ сар б/о мгс 1*3 45с ОСТАНКИНО</v>
          </cell>
          <cell r="D166">
            <v>130.083</v>
          </cell>
        </row>
        <row r="167">
          <cell r="A167" t="str">
            <v>6586 МРАМОРНАЯ И БАЛЫКОВАЯ в/к с/н мгс 1/90 ОСТАНКИНО</v>
          </cell>
          <cell r="D167">
            <v>26</v>
          </cell>
        </row>
        <row r="168">
          <cell r="A168" t="str">
            <v>6666 БОЯНСКАЯ Папа может п/к в/у 0,28кг 8 шт. ОСТАНКИНО</v>
          </cell>
          <cell r="D168">
            <v>321</v>
          </cell>
        </row>
        <row r="169">
          <cell r="A169" t="str">
            <v>6683 СЕРВЕЛАТ ЗЕРНИСТЫЙ ПМ в/к в/у 0,35кг  ОСТАНКИНО</v>
          </cell>
          <cell r="D169">
            <v>583</v>
          </cell>
        </row>
        <row r="170">
          <cell r="A170" t="str">
            <v>6684 СЕРВЕЛАТ КАРЕЛЬСКИЙ ПМ в/к в/у 0.28кг  ОСТАНКИНО</v>
          </cell>
          <cell r="D170">
            <v>498</v>
          </cell>
        </row>
        <row r="171">
          <cell r="A171" t="str">
            <v>6689 СЕРВЕЛАТ ОХОТНИЧИЙ ПМ в/к в/у 0,35кг 8шт  ОСТАНКИНО</v>
          </cell>
          <cell r="D171">
            <v>660</v>
          </cell>
        </row>
        <row r="172">
          <cell r="A172" t="str">
            <v>6697 СЕРВЕЛАТ ФИНСКИЙ ПМ в/к в/у 0,35кг 8шт.  ОСТАНКИНО</v>
          </cell>
          <cell r="D172">
            <v>914</v>
          </cell>
        </row>
        <row r="173">
          <cell r="A173" t="str">
            <v>6713 СОЧНЫЙ ГРИЛЬ ПМ сос п/о мгс 0.41кг 8шт.  ОСТАНКИНО</v>
          </cell>
          <cell r="D173">
            <v>269</v>
          </cell>
        </row>
        <row r="174">
          <cell r="A174" t="str">
            <v>6722 СОЧНЫЕ ПМ сос п/о мгс 0,41кг 10шт.  ОСТАНКИНО</v>
          </cell>
          <cell r="D174">
            <v>771</v>
          </cell>
        </row>
        <row r="175">
          <cell r="A175" t="str">
            <v>6726 СЛИВОЧНЫЕ ПМ сос п/о мгс 0.41кг 10шт.  ОСТАНКИНО</v>
          </cell>
          <cell r="D175">
            <v>436</v>
          </cell>
        </row>
        <row r="176">
          <cell r="A176" t="str">
            <v>6762 СЛИВОЧНЫЕ сос ц/о мгс 0.41кг 8шт.  ОСТАНКИНО</v>
          </cell>
          <cell r="D176">
            <v>12</v>
          </cell>
        </row>
        <row r="177">
          <cell r="A177" t="str">
            <v>6764 СЛИВОЧНЫЕ сос ц/о мгс 1*4  ОСТАНКИНО</v>
          </cell>
          <cell r="D177">
            <v>1.05</v>
          </cell>
        </row>
        <row r="178">
          <cell r="A178" t="str">
            <v>6765 РУБЛЕНЫЕ сос ц/о мгс 0.36кг 6шт.  ОСТАНКИНО</v>
          </cell>
          <cell r="D178">
            <v>106</v>
          </cell>
        </row>
        <row r="179">
          <cell r="A179" t="str">
            <v>6767 РУБЛЕНЫЕ сос ц/о мгс 1*4  ОСТАНКИНО</v>
          </cell>
          <cell r="D179">
            <v>6.4429999999999996</v>
          </cell>
        </row>
        <row r="180">
          <cell r="A180" t="str">
            <v>6768 С СЫРОМ сос ц/о мгс 0.41кг 6шт.  ОСТАНКИНО</v>
          </cell>
          <cell r="D180">
            <v>36</v>
          </cell>
        </row>
        <row r="181">
          <cell r="A181" t="str">
            <v>6770 ИСПАНСКИЕ сос ц/о мгс 0.41кг 6шт.  ОСТАНКИНО</v>
          </cell>
          <cell r="D181">
            <v>40</v>
          </cell>
        </row>
        <row r="182">
          <cell r="A182" t="str">
            <v>6773 САЛЯМИ Папа может п/к в/у 0,28кг 8шт.  ОСТАНКИНО</v>
          </cell>
          <cell r="D182">
            <v>155</v>
          </cell>
        </row>
        <row r="183">
          <cell r="A183" t="str">
            <v>6777 МЯСНЫЕ С ГОВЯДИНОЙ ПМ сос п/о мгс 0.4кг  ОСТАНКИНО</v>
          </cell>
          <cell r="D183">
            <v>230</v>
          </cell>
        </row>
        <row r="184">
          <cell r="A184" t="str">
            <v>6785 ВЕНСКАЯ САЛЯМИ п/к в/у 0.33кг 8шт.  ОСТАНКИНО</v>
          </cell>
          <cell r="D184">
            <v>68</v>
          </cell>
        </row>
        <row r="185">
          <cell r="A185" t="str">
            <v>6787 СЕРВЕЛАТ КРЕМЛЕВСКИЙ в/к в/у 0,33кг 8шт.  ОСТАНКИНО</v>
          </cell>
          <cell r="D185">
            <v>30</v>
          </cell>
        </row>
        <row r="186">
          <cell r="A186" t="str">
            <v>6793 БАЛЫКОВАЯ в/к в/у 0,33кг 8шт.  ОСТАНКИНО</v>
          </cell>
          <cell r="D186">
            <v>106</v>
          </cell>
        </row>
        <row r="187">
          <cell r="A187" t="str">
            <v>6794 БАЛЫКОВАЯ в/к в/у  ОСТАНКИНО</v>
          </cell>
          <cell r="D187">
            <v>1.9770000000000001</v>
          </cell>
        </row>
        <row r="188">
          <cell r="A188" t="str">
            <v>6795 ОСТАНКИНСКАЯ в/к в/у 0,33кг 8шт.  ОСТАНКИНО</v>
          </cell>
          <cell r="D188">
            <v>8</v>
          </cell>
        </row>
        <row r="189">
          <cell r="A189" t="str">
            <v>6801 ОСТАНКИНСКАЯ вар п/о 0.4кг 8шт.  ОСТАНКИНО</v>
          </cell>
          <cell r="D189">
            <v>18</v>
          </cell>
        </row>
        <row r="190">
          <cell r="A190" t="str">
            <v>6802 ОСТАНКИНСКАЯ вар п/о  ОСТАНКИНО</v>
          </cell>
          <cell r="D190">
            <v>4.0629999999999997</v>
          </cell>
        </row>
        <row r="191">
          <cell r="A191" t="str">
            <v>6807 СЕРВЕЛАТ ЕВРОПЕЙСКИЙ в/к в/у 0,33кг 8шт.  ОСТАНКИНО</v>
          </cell>
          <cell r="D191">
            <v>20</v>
          </cell>
        </row>
        <row r="192">
          <cell r="A192" t="str">
            <v>6829 МОЛОЧНЫЕ КЛАССИЧЕСКИЕ сос п/о мгс 2*4_С  ОСТАНКИНО</v>
          </cell>
          <cell r="D192">
            <v>187.61699999999999</v>
          </cell>
        </row>
        <row r="193">
          <cell r="A193" t="str">
            <v>6834 ПОСОЛЬСКАЯ ПМ с/к с/н в/у 1/100 10шт.  ОСТАНКИНО</v>
          </cell>
          <cell r="D193">
            <v>83</v>
          </cell>
        </row>
        <row r="194">
          <cell r="A194" t="str">
            <v>6837 ФИЛЕЙНЫЕ Папа Может сос ц/о мгс 0.4кг  ОСТАНКИНО</v>
          </cell>
          <cell r="D194">
            <v>128</v>
          </cell>
        </row>
        <row r="195">
          <cell r="A195" t="str">
            <v>6852 МОЛОЧНЫЕ ПРЕМИУМ ПМ сос п/о в/ у 1/350  ОСТАНКИНО</v>
          </cell>
          <cell r="D195">
            <v>476</v>
          </cell>
        </row>
        <row r="196">
          <cell r="A196" t="str">
            <v>6853 МОЛОЧНЫЕ ПРЕМИУМ ПМ сос п/о мгс 1*6  ОСТАНКИНО</v>
          </cell>
          <cell r="D196">
            <v>19.681000000000001</v>
          </cell>
        </row>
        <row r="197">
          <cell r="A197" t="str">
            <v>6854 МОЛОЧНЫЕ ПРЕМИУМ ПМ сос п/о мгс 0.6кг  ОСТАНКИНО</v>
          </cell>
          <cell r="D197">
            <v>101</v>
          </cell>
        </row>
        <row r="198">
          <cell r="A198" t="str">
            <v>6861 ДОМАШНИЙ РЕЦЕПТ Коровино вар п/о  ОСТАНКИНО</v>
          </cell>
          <cell r="D198">
            <v>58.890999999999998</v>
          </cell>
        </row>
        <row r="199">
          <cell r="A199" t="str">
            <v>6862 ДОМАШНИЙ РЕЦЕПТ СО ШПИК. Коровино вар п/о  ОСТАНКИНО</v>
          </cell>
          <cell r="D199">
            <v>7.8170000000000002</v>
          </cell>
        </row>
        <row r="200">
          <cell r="A200" t="str">
            <v>6865 ВЕТЧ.НЕЖНАЯ Коровино п/о  ОСТАНКИНО</v>
          </cell>
          <cell r="D200">
            <v>20.954999999999998</v>
          </cell>
        </row>
        <row r="201">
          <cell r="A201" t="str">
            <v>6870 С ГОВЯДИНОЙ СН сос п/о мгс 1*6  ОСТАНКИНО</v>
          </cell>
          <cell r="D201">
            <v>30.186</v>
          </cell>
        </row>
        <row r="202">
          <cell r="A202" t="str">
            <v>6901 МЯСНИКС ПМ сос б/о мгс 1/160 14шт.  ОСТАНКИНО</v>
          </cell>
          <cell r="D202">
            <v>41</v>
          </cell>
        </row>
        <row r="203">
          <cell r="A203" t="str">
            <v>6909 ДЛЯ ДЕТЕЙ сос п/о мгс 0.33кг 8шт.  ОСТАНКИНО</v>
          </cell>
          <cell r="D203">
            <v>151</v>
          </cell>
        </row>
        <row r="204">
          <cell r="A204" t="str">
            <v>6919 БЕКОН с/к с/н в/у 1/180 10шт.  ОСТАНКИНО</v>
          </cell>
          <cell r="D204">
            <v>129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34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54</v>
          </cell>
        </row>
        <row r="207">
          <cell r="A207" t="str">
            <v>БОНУС ДОМАШНИЙ РЕЦЕПТ Коровино 0.5кг 8шт. (6305)</v>
          </cell>
          <cell r="D207">
            <v>1</v>
          </cell>
        </row>
        <row r="208">
          <cell r="A208" t="str">
            <v>БОНУС ДОМАШНИЙ РЕЦЕПТ Коровино вар п/о (5324)</v>
          </cell>
          <cell r="D208">
            <v>1.9590000000000001</v>
          </cell>
        </row>
        <row r="209">
          <cell r="A209" t="str">
            <v>БОНУС СОЧНЫЕ сос п/о мгс 0.41кг_UZ (6087)  ОСТАНКИНО</v>
          </cell>
          <cell r="D209">
            <v>19</v>
          </cell>
        </row>
        <row r="210">
          <cell r="A210" t="str">
            <v>БОНУС СОЧНЫЕ сос п/о мгс 1*6_UZ (6088)  ОСТАНКИНО</v>
          </cell>
          <cell r="D210">
            <v>2.1619999999999999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127.5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236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D213">
            <v>0.74</v>
          </cell>
        </row>
        <row r="214">
          <cell r="A214" t="str">
            <v>БОНУС_Колбаса вареная Филейская ТМ Вязанка. ВЕС  ПОКОМ</v>
          </cell>
          <cell r="D214">
            <v>58.265000000000001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89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5.4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82</v>
          </cell>
        </row>
        <row r="218">
          <cell r="A218" t="str">
            <v>Бутербродная вареная 0,47 кг шт.  СПК</v>
          </cell>
          <cell r="D218">
            <v>55</v>
          </cell>
        </row>
        <row r="219">
          <cell r="A219" t="str">
            <v>Вацлавская п/к (черева) 390 гр.шт. термоус.пак  СПК</v>
          </cell>
          <cell r="D219">
            <v>33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103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270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388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77</v>
          </cell>
        </row>
        <row r="224">
          <cell r="A224" t="str">
            <v>Гуцульская с/к "КолбасГрад" 160 гр.шт. термоус. пак  СПК</v>
          </cell>
          <cell r="D224">
            <v>48</v>
          </cell>
        </row>
        <row r="225">
          <cell r="A225" t="str">
            <v>Дельгаро с/в "Эликатессе" 140 гр.шт.  СПК</v>
          </cell>
          <cell r="D225">
            <v>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32</v>
          </cell>
        </row>
        <row r="227">
          <cell r="A227" t="str">
            <v>Докторская вареная в/с 0,47 кг шт.  СПК</v>
          </cell>
          <cell r="D227">
            <v>33</v>
          </cell>
        </row>
        <row r="228">
          <cell r="A228" t="str">
            <v>Докторская вареная термоус.пак. "Высокий вкус"  СПК</v>
          </cell>
          <cell r="D228">
            <v>1.8939999999999999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3</v>
          </cell>
        </row>
        <row r="230">
          <cell r="A230" t="str">
            <v>Каша перловая с говядиной "СПК" ж/б 0,340 кг.шт. термоус. пл. ЧМК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243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182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124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149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145</v>
          </cell>
        </row>
        <row r="237">
          <cell r="A237" t="str">
            <v>Ла Фаворте с/в "Эликатессе" 140 гр.шт.  СПК</v>
          </cell>
          <cell r="D237">
            <v>2</v>
          </cell>
        </row>
        <row r="238">
          <cell r="A238" t="str">
            <v>Ливерная Печеночная "Просто выгодно" 0,3 кг.шт.  СПК</v>
          </cell>
          <cell r="D238">
            <v>53</v>
          </cell>
        </row>
        <row r="239">
          <cell r="A239" t="str">
            <v>Любительская вареная термоус.пак. "Высокий вкус"  СПК</v>
          </cell>
          <cell r="D239">
            <v>3.8530000000000002</v>
          </cell>
        </row>
        <row r="240">
          <cell r="A240" t="str">
            <v>Мини-пицца с ветчиной и сыром 0,3кг ТМ Зареченские  ПОКОМ</v>
          </cell>
          <cell r="D240">
            <v>3</v>
          </cell>
        </row>
        <row r="241">
          <cell r="A241" t="str">
            <v>Мини-сосиски в тесте 3,7кг ВЕС заморож. ТМ Зареченские  ПОКОМ</v>
          </cell>
          <cell r="D241">
            <v>77.7</v>
          </cell>
        </row>
        <row r="242">
          <cell r="A242" t="str">
            <v>Мини-чебуречки с мясом  0,3кг ТМ Зареченские  ПОКОМ</v>
          </cell>
          <cell r="D242">
            <v>2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18</v>
          </cell>
        </row>
        <row r="245">
          <cell r="A245" t="str">
            <v>Мини-шарики с курочкой и сыром ТМ Зареченские ВЕС  ПОКОМ</v>
          </cell>
          <cell r="D245">
            <v>60.7</v>
          </cell>
        </row>
        <row r="246">
          <cell r="A246" t="str">
            <v>Мусульманская вареная "Просто выгодно"  СПК</v>
          </cell>
          <cell r="D246">
            <v>6.1349999999999998</v>
          </cell>
        </row>
        <row r="247">
          <cell r="A247" t="str">
            <v>Мусульманская п/к "Просто выгодно" термофор.пак.  СПК</v>
          </cell>
          <cell r="D247">
            <v>3.5259999999999998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288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252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302</v>
          </cell>
        </row>
        <row r="251">
          <cell r="A251" t="str">
            <v>Наггетсы с куриным филе и сыром ТМ Вязанка 0,25 кг ПОКОМ</v>
          </cell>
          <cell r="D251">
            <v>210</v>
          </cell>
        </row>
        <row r="252">
          <cell r="A252" t="str">
            <v>Наггетсы Хрустящие 0,3кг ТМ Зареченские  ПОКОМ</v>
          </cell>
          <cell r="D252">
            <v>45</v>
          </cell>
        </row>
        <row r="253">
          <cell r="A253" t="str">
            <v>Наггетсы Хрустящие ТМ Зареченские. ВЕС ПОКОМ</v>
          </cell>
          <cell r="D253">
            <v>72</v>
          </cell>
        </row>
        <row r="254">
          <cell r="A254" t="str">
            <v>Оригинальная с перцем с/к  СПК</v>
          </cell>
          <cell r="D254">
            <v>52.274999999999999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9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23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62</v>
          </cell>
        </row>
        <row r="258">
          <cell r="A258" t="str">
            <v>Пельмени Бигбули с мясом, Горячая штучка 0,43кг  ПОКОМ</v>
          </cell>
          <cell r="D258">
            <v>68</v>
          </cell>
        </row>
        <row r="259">
          <cell r="A259" t="str">
            <v>Пельмени Бигбули с мясом, Горячая штучка 0,9кг  ПОКОМ</v>
          </cell>
          <cell r="D259">
            <v>106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53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66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30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314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252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21.6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195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364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320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4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38</v>
          </cell>
        </row>
        <row r="271">
          <cell r="A271" t="str">
            <v>Пельмени Жемчужные сфера 1,0кг ТМ Зареченские  ПОКОМ</v>
          </cell>
          <cell r="D271">
            <v>6</v>
          </cell>
        </row>
        <row r="272">
          <cell r="A272" t="str">
            <v>Пельмени Медвежьи ушки с фермерскими сливками 0,7кг  ПОКОМ</v>
          </cell>
          <cell r="D272">
            <v>53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94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20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237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38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119</v>
          </cell>
        </row>
        <row r="279">
          <cell r="A279" t="str">
            <v>Пельмени Сочные сфера 0,8 кг ТМ Стародворье  ПОКОМ</v>
          </cell>
          <cell r="D279">
            <v>8</v>
          </cell>
        </row>
        <row r="280">
          <cell r="A280" t="str">
            <v>Пельмени Татарские 0,4кг ТМ Особый рецепт  ПОКОМ</v>
          </cell>
          <cell r="D280">
            <v>2</v>
          </cell>
        </row>
        <row r="281">
          <cell r="A281" t="str">
            <v>Пирожки с мясом 0,3кг ТМ Зареченские  ПОКОМ</v>
          </cell>
          <cell r="D281">
            <v>5</v>
          </cell>
        </row>
        <row r="282">
          <cell r="A282" t="str">
            <v>Пирожки с мясом 3,7кг ВЕС ТМ Зареченские  ПОКОМ</v>
          </cell>
          <cell r="D282">
            <v>51.8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3</v>
          </cell>
        </row>
        <row r="284">
          <cell r="A284" t="str">
            <v>Пирожки с яблоком и грушей ВЕС ТМ Зареченские  ПОКОМ</v>
          </cell>
          <cell r="D284">
            <v>3.7</v>
          </cell>
        </row>
        <row r="285">
          <cell r="A285" t="str">
            <v>Ричеза с/к 230 гр.шт.  СПК</v>
          </cell>
          <cell r="D285">
            <v>15</v>
          </cell>
        </row>
        <row r="286">
          <cell r="A286" t="str">
            <v>Сальчетти с/к 230 гр.шт.  СПК</v>
          </cell>
          <cell r="D286">
            <v>21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24</v>
          </cell>
        </row>
        <row r="288">
          <cell r="A288" t="str">
            <v>Салями Трюфель с/в "Эликатессе" 0,16 кг.шт.  СПК</v>
          </cell>
          <cell r="D288">
            <v>9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9.9540000000000006</v>
          </cell>
        </row>
        <row r="290">
          <cell r="A290" t="str">
            <v>Сардельки "Необыкновенные" (в ср.защ.атм.)  СПК</v>
          </cell>
          <cell r="D290">
            <v>3.34</v>
          </cell>
        </row>
        <row r="291">
          <cell r="A291" t="str">
            <v>Семейная с чесночком Экстра вареная 0,5 кг.шт.  СПК</v>
          </cell>
          <cell r="D291">
            <v>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26</v>
          </cell>
        </row>
        <row r="293">
          <cell r="A293" t="str">
            <v>Сервелат Финский в/к 0,38 кг.шт. термофор.пак.  СПК</v>
          </cell>
          <cell r="D293">
            <v>25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30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0,235 кг шт.  СПК</v>
          </cell>
          <cell r="D296">
            <v>52</v>
          </cell>
        </row>
        <row r="297">
          <cell r="A297" t="str">
            <v>Сосиски "Баварские" 0,36 кг.шт. вак.упак.  СПК</v>
          </cell>
          <cell r="D297">
            <v>7</v>
          </cell>
        </row>
        <row r="298">
          <cell r="A298" t="str">
            <v>Сосиски "Молочные" 0,36 кг.шт. вак.упак.  СПК</v>
          </cell>
          <cell r="D298">
            <v>14</v>
          </cell>
        </row>
        <row r="299">
          <cell r="A299" t="str">
            <v>Сосисоны в темпуре ВЕС  ПОКОМ</v>
          </cell>
          <cell r="D299">
            <v>3.6</v>
          </cell>
        </row>
        <row r="300">
          <cell r="A300" t="str">
            <v>Сочный мегачебурек ТМ Зареченские ВЕС ПОКОМ</v>
          </cell>
          <cell r="D300">
            <v>82.88</v>
          </cell>
        </row>
        <row r="301">
          <cell r="A301" t="str">
            <v>Торо Неро с/в "Эликатессе" 140 гр.шт.  СПК</v>
          </cell>
          <cell r="D301">
            <v>9</v>
          </cell>
        </row>
        <row r="302">
          <cell r="A302" t="str">
            <v>Уши свиные копченые к пиву 0,15кг нар. д/ф шт.  СПК</v>
          </cell>
          <cell r="D302">
            <v>4</v>
          </cell>
        </row>
        <row r="303">
          <cell r="A303" t="str">
            <v>Фестивальная пора с/к 100 гр.шт.нар. (лоток с ср.защ.атм.)  СПК</v>
          </cell>
          <cell r="D303">
            <v>68</v>
          </cell>
        </row>
        <row r="304">
          <cell r="A304" t="str">
            <v>Фестивальная пора с/к 235 гр.шт.  СПК</v>
          </cell>
          <cell r="D304">
            <v>79</v>
          </cell>
        </row>
        <row r="305">
          <cell r="A305" t="str">
            <v>Фуэт с/в "Эликатессе" 160 гр.шт.  СПК</v>
          </cell>
          <cell r="D305">
            <v>18</v>
          </cell>
        </row>
        <row r="306">
          <cell r="A306" t="str">
            <v>Хинкали Классические ТМ Зареченские ВЕС ПОКОМ</v>
          </cell>
          <cell r="D306">
            <v>35</v>
          </cell>
        </row>
        <row r="307">
          <cell r="A307" t="str">
            <v>Хотстеры с сыром 0,25кг ТМ Горячая штучка  ПОКОМ</v>
          </cell>
          <cell r="D307">
            <v>112</v>
          </cell>
        </row>
        <row r="308">
          <cell r="A308" t="str">
            <v>Хотстеры ТМ Горячая штучка ТС Хотстеры 0,25 кг зам  ПОКОМ</v>
          </cell>
          <cell r="D308">
            <v>183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68</v>
          </cell>
        </row>
        <row r="310">
          <cell r="A310" t="str">
            <v>Хрустящие крылышки ТМ Горячая штучка 0,3 кг зам  ПОКОМ</v>
          </cell>
          <cell r="D310">
            <v>85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5.6</v>
          </cell>
        </row>
        <row r="312">
          <cell r="A312" t="str">
            <v>Чебупай сочное яблоко ТМ Горячая штучка 0,2 кг зам.  ПОКОМ</v>
          </cell>
          <cell r="D312">
            <v>34</v>
          </cell>
        </row>
        <row r="313">
          <cell r="A313" t="str">
            <v>Чебупай спелая вишня ТМ Горячая штучка 0,2 кг зам.  ПОКОМ</v>
          </cell>
          <cell r="D313">
            <v>69</v>
          </cell>
        </row>
        <row r="314">
          <cell r="A314" t="str">
            <v>Чебупели Foodgital 0,25кг ТМ Горячая штучка  ПОКОМ</v>
          </cell>
          <cell r="D314">
            <v>7</v>
          </cell>
        </row>
        <row r="315">
          <cell r="A315" t="str">
            <v>Чебупели Курочка гриль ТМ Горячая штучка, 0,3 кг зам  ПОКОМ</v>
          </cell>
          <cell r="D315">
            <v>38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440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467</v>
          </cell>
        </row>
        <row r="318">
          <cell r="A318" t="str">
            <v>Чебуреки Мясные вес 2,7 кг ТМ Зареченские ВЕС ПОКОМ</v>
          </cell>
          <cell r="D318">
            <v>10.8</v>
          </cell>
        </row>
        <row r="319">
          <cell r="A319" t="str">
            <v>Чебуреки сочные ВЕС ТМ Зареченские  ПОКОМ</v>
          </cell>
          <cell r="D319">
            <v>100</v>
          </cell>
        </row>
        <row r="320">
          <cell r="A320" t="str">
            <v>Шпикачки Русские (черева) (в ср.защ.атм.) "Высокий вкус"  СПК</v>
          </cell>
          <cell r="D320">
            <v>10.224</v>
          </cell>
        </row>
        <row r="321">
          <cell r="A321" t="str">
            <v>Эликапреза с/в "Эликатессе" 0,10 кг.шт. нарезка (лоток с ср.защ.атм.)  СПК</v>
          </cell>
          <cell r="D321">
            <v>16</v>
          </cell>
        </row>
        <row r="322">
          <cell r="A322" t="str">
            <v>Юбилейная с/к 0,10 кг.шт. нарезка (лоток с ср.защ.атм.)  СПК</v>
          </cell>
          <cell r="D322">
            <v>21</v>
          </cell>
        </row>
        <row r="323">
          <cell r="A323" t="str">
            <v>Юбилейная с/к 0,235 кг.шт.  СПК</v>
          </cell>
          <cell r="D323">
            <v>131</v>
          </cell>
        </row>
        <row r="324">
          <cell r="A324" t="str">
            <v>Итого</v>
          </cell>
          <cell r="D324">
            <v>39421.811000000002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34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X129" sqref="X129"/>
    </sheetView>
  </sheetViews>
  <sheetFormatPr defaultColWidth="10.5" defaultRowHeight="11.45" customHeight="1" outlineLevelRow="1" x14ac:dyDescent="0.2"/>
  <cols>
    <col min="1" max="1" width="57.16406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12.6640625" style="5" bestFit="1" customWidth="1"/>
    <col min="36" max="36" width="7.5" style="5" customWidth="1"/>
    <col min="37" max="38" width="1.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138</v>
      </c>
      <c r="H4" s="11" t="s">
        <v>139</v>
      </c>
      <c r="I4" s="10" t="s">
        <v>140</v>
      </c>
      <c r="J4" s="10" t="s">
        <v>141</v>
      </c>
      <c r="K4" s="10" t="s">
        <v>142</v>
      </c>
      <c r="L4" s="10" t="s">
        <v>143</v>
      </c>
      <c r="M4" s="10" t="s">
        <v>143</v>
      </c>
      <c r="N4" s="10" t="s">
        <v>143</v>
      </c>
      <c r="O4" s="10" t="s">
        <v>143</v>
      </c>
      <c r="P4" s="10" t="s">
        <v>143</v>
      </c>
      <c r="Q4" s="10" t="s">
        <v>143</v>
      </c>
      <c r="R4" s="10" t="s">
        <v>143</v>
      </c>
      <c r="S4" s="12" t="s">
        <v>143</v>
      </c>
      <c r="T4" s="10" t="s">
        <v>144</v>
      </c>
      <c r="U4" s="12" t="s">
        <v>143</v>
      </c>
      <c r="V4" s="12" t="s">
        <v>143</v>
      </c>
      <c r="W4" s="10" t="s">
        <v>140</v>
      </c>
      <c r="X4" s="12" t="s">
        <v>143</v>
      </c>
      <c r="Y4" s="10" t="s">
        <v>145</v>
      </c>
      <c r="Z4" s="12" t="s">
        <v>146</v>
      </c>
      <c r="AA4" s="10" t="s">
        <v>147</v>
      </c>
      <c r="AB4" s="10" t="s">
        <v>148</v>
      </c>
      <c r="AC4" s="10" t="s">
        <v>149</v>
      </c>
      <c r="AD4" s="10" t="s">
        <v>150</v>
      </c>
      <c r="AE4" s="10" t="s">
        <v>140</v>
      </c>
      <c r="AF4" s="10" t="s">
        <v>140</v>
      </c>
      <c r="AG4" s="10" t="s">
        <v>140</v>
      </c>
      <c r="AH4" s="10" t="s">
        <v>151</v>
      </c>
      <c r="AI4" s="10" t="s">
        <v>152</v>
      </c>
      <c r="AJ4" s="12" t="s">
        <v>153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154</v>
      </c>
      <c r="M5" s="14" t="s">
        <v>155</v>
      </c>
      <c r="N5" s="14" t="s">
        <v>156</v>
      </c>
      <c r="O5" s="14" t="s">
        <v>157</v>
      </c>
      <c r="X5" s="14" t="s">
        <v>158</v>
      </c>
      <c r="AE5" s="14" t="s">
        <v>159</v>
      </c>
      <c r="AF5" s="14" t="s">
        <v>160</v>
      </c>
      <c r="AG5" s="14" t="s">
        <v>161</v>
      </c>
      <c r="AH5" s="14" t="s">
        <v>154</v>
      </c>
    </row>
    <row r="6" spans="1:38" ht="11.1" customHeight="1" x14ac:dyDescent="0.2">
      <c r="A6" s="6"/>
      <c r="B6" s="6"/>
      <c r="C6" s="3"/>
      <c r="D6" s="3"/>
      <c r="E6" s="9">
        <f>SUM(E7:E156)</f>
        <v>127689.10800000001</v>
      </c>
      <c r="F6" s="9">
        <f>SUM(F7:F156)</f>
        <v>71676.253000000012</v>
      </c>
      <c r="J6" s="9">
        <f>SUM(J7:J156)</f>
        <v>128974.942</v>
      </c>
      <c r="K6" s="9">
        <f t="shared" ref="K6:X6" si="0">SUM(K7:K156)</f>
        <v>-1285.8339999999989</v>
      </c>
      <c r="L6" s="9">
        <f t="shared" si="0"/>
        <v>31180</v>
      </c>
      <c r="M6" s="9">
        <f t="shared" si="0"/>
        <v>28577</v>
      </c>
      <c r="N6" s="9">
        <f t="shared" si="0"/>
        <v>20680</v>
      </c>
      <c r="O6" s="9">
        <f t="shared" si="0"/>
        <v>28960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22984.621599999995</v>
      </c>
      <c r="X6" s="9">
        <f t="shared" si="0"/>
        <v>4370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12766</v>
      </c>
      <c r="AE6" s="9">
        <f t="shared" ref="AE6" si="5">SUM(AE7:AE156)</f>
        <v>25033.407199999991</v>
      </c>
      <c r="AF6" s="9">
        <f t="shared" ref="AF6" si="6">SUM(AF7:AF156)</f>
        <v>23441.3658</v>
      </c>
      <c r="AG6" s="9">
        <f t="shared" ref="AG6" si="7">SUM(AG7:AG156)</f>
        <v>24008.649000000009</v>
      </c>
      <c r="AH6" s="9">
        <f t="shared" ref="AH6" si="8">SUM(AH7:AH156)</f>
        <v>18464.879000000001</v>
      </c>
      <c r="AI6" s="9"/>
      <c r="AJ6" s="9">
        <f t="shared" ref="AJ6" si="9">SUM(AJ7:AJ156)</f>
        <v>1979.4999999999998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382.41500000000002</v>
      </c>
      <c r="D7" s="8">
        <v>678.66600000000005</v>
      </c>
      <c r="E7" s="8">
        <v>680.35599999999999</v>
      </c>
      <c r="F7" s="8">
        <v>369.41899999999998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636.56799999999998</v>
      </c>
      <c r="K7" s="13">
        <f>E7-J7</f>
        <v>43.788000000000011</v>
      </c>
      <c r="L7" s="13">
        <f>VLOOKUP(A:A,[1]TDSheet!$A:$L,12,0)</f>
        <v>200</v>
      </c>
      <c r="M7" s="13">
        <f>VLOOKUP(A:A,[1]TDSheet!$A:$M,13,0)</f>
        <v>200</v>
      </c>
      <c r="N7" s="13">
        <f>VLOOKUP(A:A,[1]TDSheet!$A:$V,22,0)</f>
        <v>0</v>
      </c>
      <c r="O7" s="13">
        <f>VLOOKUP(A:A,[1]TDSheet!$A:$X,24,0)</f>
        <v>200</v>
      </c>
      <c r="P7" s="13"/>
      <c r="Q7" s="13"/>
      <c r="R7" s="13"/>
      <c r="S7" s="13"/>
      <c r="T7" s="13"/>
      <c r="U7" s="13"/>
      <c r="V7" s="13"/>
      <c r="W7" s="13">
        <f>(E7-AD7)/5</f>
        <v>136.0712</v>
      </c>
      <c r="X7" s="15"/>
      <c r="Y7" s="16">
        <f>(F7+L7+M7+N7+O7+X7)/W7</f>
        <v>7.1243510750254275</v>
      </c>
      <c r="Z7" s="13">
        <f>F7/W7</f>
        <v>2.7148948491672007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127.4162</v>
      </c>
      <c r="AF7" s="13">
        <f>VLOOKUP(A:A,[1]TDSheet!$A:$AF,32,0)</f>
        <v>136.90820000000002</v>
      </c>
      <c r="AG7" s="13">
        <f>VLOOKUP(A:A,[1]TDSheet!$A:$AG,33,0)</f>
        <v>134.874</v>
      </c>
      <c r="AH7" s="13">
        <f>VLOOKUP(A:A,[3]TDSheet!$A:$D,4,0)</f>
        <v>65.58</v>
      </c>
      <c r="AI7" s="13" t="str">
        <f>VLOOKUP(A:A,[1]TDSheet!$A:$AI,35,0)</f>
        <v>оконч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464.947</v>
      </c>
      <c r="D8" s="8">
        <v>514.28399999999999</v>
      </c>
      <c r="E8" s="8">
        <v>541.245</v>
      </c>
      <c r="F8" s="8">
        <v>402.084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532.79899999999998</v>
      </c>
      <c r="K8" s="13">
        <f t="shared" ref="K8:K71" si="10">E8-J8</f>
        <v>8.4460000000000264</v>
      </c>
      <c r="L8" s="13">
        <f>VLOOKUP(A:A,[1]TDSheet!$A:$L,12,0)</f>
        <v>160</v>
      </c>
      <c r="M8" s="13">
        <f>VLOOKUP(A:A,[1]TDSheet!$A:$M,13,0)</f>
        <v>180</v>
      </c>
      <c r="N8" s="13">
        <f>VLOOKUP(A:A,[1]TDSheet!$A:$V,22,0)</f>
        <v>150</v>
      </c>
      <c r="O8" s="13">
        <f>VLOOKUP(A:A,[1]TDSheet!$A:$X,24,0)</f>
        <v>150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108.249</v>
      </c>
      <c r="X8" s="15">
        <v>50</v>
      </c>
      <c r="Y8" s="16">
        <f t="shared" ref="Y8:Y71" si="12">(F8+L8+M8+N8+O8+X8)/W8</f>
        <v>10.088628994263228</v>
      </c>
      <c r="Z8" s="13">
        <f t="shared" ref="Z8:Z71" si="13">F8/W8</f>
        <v>3.7144361610730816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129.33580000000001</v>
      </c>
      <c r="AF8" s="13">
        <f>VLOOKUP(A:A,[1]TDSheet!$A:$AF,32,0)</f>
        <v>109.26859999999999</v>
      </c>
      <c r="AG8" s="13">
        <f>VLOOKUP(A:A,[1]TDSheet!$A:$AG,33,0)</f>
        <v>122.221</v>
      </c>
      <c r="AH8" s="13">
        <f>VLOOKUP(A:A,[3]TDSheet!$A:$D,4,0)</f>
        <v>96.191999999999993</v>
      </c>
      <c r="AI8" s="13" t="str">
        <f>VLOOKUP(A:A,[1]TDSheet!$A:$AI,35,0)</f>
        <v>ябокт</v>
      </c>
      <c r="AJ8" s="13">
        <f t="shared" ref="AJ8:AJ71" si="14">X8*H8</f>
        <v>50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843.16899999999998</v>
      </c>
      <c r="D9" s="8">
        <v>2074.6729999999998</v>
      </c>
      <c r="E9" s="8">
        <v>1808.2560000000001</v>
      </c>
      <c r="F9" s="8">
        <v>1076.81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1670.0450000000001</v>
      </c>
      <c r="K9" s="13">
        <f t="shared" si="10"/>
        <v>138.21100000000001</v>
      </c>
      <c r="L9" s="13">
        <f>VLOOKUP(A:A,[1]TDSheet!$A:$L,12,0)</f>
        <v>630</v>
      </c>
      <c r="M9" s="13">
        <f>VLOOKUP(A:A,[1]TDSheet!$A:$M,13,0)</f>
        <v>600</v>
      </c>
      <c r="N9" s="13">
        <f>VLOOKUP(A:A,[1]TDSheet!$A:$V,22,0)</f>
        <v>0</v>
      </c>
      <c r="O9" s="13">
        <f>VLOOKUP(A:A,[1]TDSheet!$A:$X,24,0)</f>
        <v>400</v>
      </c>
      <c r="P9" s="13"/>
      <c r="Q9" s="13"/>
      <c r="R9" s="13"/>
      <c r="S9" s="13"/>
      <c r="T9" s="13"/>
      <c r="U9" s="13"/>
      <c r="V9" s="13"/>
      <c r="W9" s="13">
        <f t="shared" si="11"/>
        <v>361.65120000000002</v>
      </c>
      <c r="X9" s="15"/>
      <c r="Y9" s="16">
        <f t="shared" si="12"/>
        <v>7.4845873593119556</v>
      </c>
      <c r="Z9" s="13">
        <f t="shared" si="13"/>
        <v>2.9774821706661001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364.58479999999997</v>
      </c>
      <c r="AF9" s="13">
        <f>VLOOKUP(A:A,[1]TDSheet!$A:$AF,32,0)</f>
        <v>374.916</v>
      </c>
      <c r="AG9" s="13">
        <f>VLOOKUP(A:A,[1]TDSheet!$A:$AG,33,0)</f>
        <v>386.0018</v>
      </c>
      <c r="AH9" s="13">
        <f>VLOOKUP(A:A,[3]TDSheet!$A:$D,4,0)</f>
        <v>171.364</v>
      </c>
      <c r="AI9" s="13" t="str">
        <f>VLOOKUP(A:A,[1]TDSheet!$A:$AI,35,0)</f>
        <v>оконч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118.962</v>
      </c>
      <c r="D10" s="8">
        <v>139.75</v>
      </c>
      <c r="E10" s="8">
        <v>165.745</v>
      </c>
      <c r="F10" s="8">
        <v>87.673000000000002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168.55699999999999</v>
      </c>
      <c r="K10" s="13">
        <f t="shared" si="10"/>
        <v>-2.8119999999999834</v>
      </c>
      <c r="L10" s="13">
        <f>VLOOKUP(A:A,[1]TDSheet!$A:$L,12,0)</f>
        <v>0</v>
      </c>
      <c r="M10" s="13">
        <f>VLOOKUP(A:A,[1]TDSheet!$A:$M,13,0)</f>
        <v>40</v>
      </c>
      <c r="N10" s="13">
        <f>VLOOKUP(A:A,[1]TDSheet!$A:$V,22,0)</f>
        <v>70</v>
      </c>
      <c r="O10" s="13">
        <f>VLOOKUP(A:A,[1]TDSheet!$A:$X,24,0)</f>
        <v>50</v>
      </c>
      <c r="P10" s="13"/>
      <c r="Q10" s="13"/>
      <c r="R10" s="13"/>
      <c r="S10" s="13"/>
      <c r="T10" s="13"/>
      <c r="U10" s="13"/>
      <c r="V10" s="13"/>
      <c r="W10" s="13">
        <f t="shared" si="11"/>
        <v>33.149000000000001</v>
      </c>
      <c r="X10" s="15"/>
      <c r="Y10" s="16">
        <f t="shared" si="12"/>
        <v>7.4715074361217528</v>
      </c>
      <c r="Z10" s="13">
        <f t="shared" si="13"/>
        <v>2.6448158315484629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41.639600000000002</v>
      </c>
      <c r="AF10" s="13">
        <f>VLOOKUP(A:A,[1]TDSheet!$A:$AF,32,0)</f>
        <v>36.899000000000001</v>
      </c>
      <c r="AG10" s="13">
        <f>VLOOKUP(A:A,[1]TDSheet!$A:$AG,33,0)</f>
        <v>27.062599999999996</v>
      </c>
      <c r="AH10" s="13">
        <f>VLOOKUP(A:A,[3]TDSheet!$A:$D,4,0)</f>
        <v>19.649999999999999</v>
      </c>
      <c r="AI10" s="13" t="e">
        <f>VLOOKUP(A:A,[1]TDSheet!$A:$AI,35,0)</f>
        <v>#N/A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154</v>
      </c>
      <c r="D11" s="8">
        <v>258</v>
      </c>
      <c r="E11" s="8">
        <v>238</v>
      </c>
      <c r="F11" s="8">
        <v>160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320</v>
      </c>
      <c r="K11" s="13">
        <f t="shared" si="10"/>
        <v>-82</v>
      </c>
      <c r="L11" s="13">
        <f>VLOOKUP(A:A,[1]TDSheet!$A:$L,12,0)</f>
        <v>180</v>
      </c>
      <c r="M11" s="13">
        <f>VLOOKUP(A:A,[1]TDSheet!$A:$M,13,0)</f>
        <v>50</v>
      </c>
      <c r="N11" s="13">
        <f>VLOOKUP(A:A,[1]TDSheet!$A:$V,22,0)</f>
        <v>0</v>
      </c>
      <c r="O11" s="13">
        <f>VLOOKUP(A:A,[1]TDSheet!$A:$X,24,0)</f>
        <v>50</v>
      </c>
      <c r="P11" s="13"/>
      <c r="Q11" s="13"/>
      <c r="R11" s="13"/>
      <c r="S11" s="13"/>
      <c r="T11" s="13"/>
      <c r="U11" s="13"/>
      <c r="V11" s="13"/>
      <c r="W11" s="13">
        <f t="shared" si="11"/>
        <v>47.6</v>
      </c>
      <c r="X11" s="15"/>
      <c r="Y11" s="16">
        <f t="shared" si="12"/>
        <v>9.2436974789915958</v>
      </c>
      <c r="Z11" s="13">
        <f t="shared" si="13"/>
        <v>3.3613445378151261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58.4</v>
      </c>
      <c r="AF11" s="13">
        <f>VLOOKUP(A:A,[1]TDSheet!$A:$AF,32,0)</f>
        <v>55.8</v>
      </c>
      <c r="AG11" s="13">
        <f>VLOOKUP(A:A,[1]TDSheet!$A:$AG,33,0)</f>
        <v>63.4</v>
      </c>
      <c r="AH11" s="13">
        <f>VLOOKUP(A:A,[3]TDSheet!$A:$D,4,0)</f>
        <v>52</v>
      </c>
      <c r="AI11" s="13">
        <f>VLOOKUP(A:A,[1]TDSheet!$A:$AI,35,0)</f>
        <v>0</v>
      </c>
      <c r="AJ11" s="13">
        <f t="shared" si="14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1438</v>
      </c>
      <c r="D12" s="8">
        <v>2669</v>
      </c>
      <c r="E12" s="8">
        <v>3007</v>
      </c>
      <c r="F12" s="8">
        <v>1041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3018</v>
      </c>
      <c r="K12" s="13">
        <f t="shared" si="10"/>
        <v>-11</v>
      </c>
      <c r="L12" s="13">
        <f>VLOOKUP(A:A,[1]TDSheet!$A:$L,12,0)</f>
        <v>900</v>
      </c>
      <c r="M12" s="13">
        <f>VLOOKUP(A:A,[1]TDSheet!$A:$M,13,0)</f>
        <v>400</v>
      </c>
      <c r="N12" s="13">
        <f>VLOOKUP(A:A,[1]TDSheet!$A:$V,22,0)</f>
        <v>800</v>
      </c>
      <c r="O12" s="13">
        <f>VLOOKUP(A:A,[1]TDSheet!$A:$X,24,0)</f>
        <v>700</v>
      </c>
      <c r="P12" s="13"/>
      <c r="Q12" s="13"/>
      <c r="R12" s="13"/>
      <c r="S12" s="13"/>
      <c r="T12" s="13"/>
      <c r="U12" s="13"/>
      <c r="V12" s="13"/>
      <c r="W12" s="13">
        <f t="shared" si="11"/>
        <v>425.4</v>
      </c>
      <c r="X12" s="15">
        <v>400</v>
      </c>
      <c r="Y12" s="16">
        <f t="shared" si="12"/>
        <v>9.9694405265632344</v>
      </c>
      <c r="Z12" s="13">
        <f t="shared" si="13"/>
        <v>2.4471086036671368</v>
      </c>
      <c r="AA12" s="13"/>
      <c r="AB12" s="13"/>
      <c r="AC12" s="13"/>
      <c r="AD12" s="13">
        <f>VLOOKUP(A:A,[1]TDSheet!$A:$AD,30,0)</f>
        <v>880</v>
      </c>
      <c r="AE12" s="13">
        <f>VLOOKUP(A:A,[1]TDSheet!$A:$AE,31,0)</f>
        <v>501.2</v>
      </c>
      <c r="AF12" s="13">
        <f>VLOOKUP(A:A,[1]TDSheet!$A:$AF,32,0)</f>
        <v>495.2</v>
      </c>
      <c r="AG12" s="13">
        <f>VLOOKUP(A:A,[1]TDSheet!$A:$AG,33,0)</f>
        <v>436.2</v>
      </c>
      <c r="AH12" s="13">
        <f>VLOOKUP(A:A,[3]TDSheet!$A:$D,4,0)</f>
        <v>371</v>
      </c>
      <c r="AI12" s="13" t="str">
        <f>VLOOKUP(A:A,[1]TDSheet!$A:$AI,35,0)</f>
        <v>ябокт</v>
      </c>
      <c r="AJ12" s="13">
        <f t="shared" si="14"/>
        <v>160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774</v>
      </c>
      <c r="D13" s="8">
        <v>7213</v>
      </c>
      <c r="E13" s="8">
        <v>5709</v>
      </c>
      <c r="F13" s="8">
        <v>2200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5747</v>
      </c>
      <c r="K13" s="13">
        <f t="shared" si="10"/>
        <v>-38</v>
      </c>
      <c r="L13" s="13">
        <f>VLOOKUP(A:A,[1]TDSheet!$A:$L,12,0)</f>
        <v>1100</v>
      </c>
      <c r="M13" s="13">
        <f>VLOOKUP(A:A,[1]TDSheet!$A:$M,13,0)</f>
        <v>800</v>
      </c>
      <c r="N13" s="13">
        <f>VLOOKUP(A:A,[1]TDSheet!$A:$V,22,0)</f>
        <v>300</v>
      </c>
      <c r="O13" s="13">
        <f>VLOOKUP(A:A,[1]TDSheet!$A:$X,24,0)</f>
        <v>1100</v>
      </c>
      <c r="P13" s="13"/>
      <c r="Q13" s="13"/>
      <c r="R13" s="13"/>
      <c r="S13" s="13"/>
      <c r="T13" s="13"/>
      <c r="U13" s="13"/>
      <c r="V13" s="13"/>
      <c r="W13" s="13">
        <f t="shared" si="11"/>
        <v>781.8</v>
      </c>
      <c r="X13" s="15"/>
      <c r="Y13" s="16">
        <f t="shared" si="12"/>
        <v>7.0350473266820162</v>
      </c>
      <c r="Z13" s="13">
        <f t="shared" si="13"/>
        <v>2.8140189306728067</v>
      </c>
      <c r="AA13" s="13"/>
      <c r="AB13" s="13"/>
      <c r="AC13" s="13"/>
      <c r="AD13" s="13">
        <f>VLOOKUP(A:A,[1]TDSheet!$A:$AD,30,0)</f>
        <v>1800</v>
      </c>
      <c r="AE13" s="13">
        <f>VLOOKUP(A:A,[1]TDSheet!$A:$AE,31,0)</f>
        <v>671.4</v>
      </c>
      <c r="AF13" s="13">
        <f>VLOOKUP(A:A,[1]TDSheet!$A:$AF,32,0)</f>
        <v>665.2</v>
      </c>
      <c r="AG13" s="13">
        <f>VLOOKUP(A:A,[1]TDSheet!$A:$AG,33,0)</f>
        <v>806.8</v>
      </c>
      <c r="AH13" s="13">
        <f>VLOOKUP(A:A,[3]TDSheet!$A:$D,4,0)</f>
        <v>471</v>
      </c>
      <c r="AI13" s="13" t="str">
        <f>VLOOKUP(A:A,[1]TDSheet!$A:$AI,35,0)</f>
        <v>оконч</v>
      </c>
      <c r="AJ13" s="13">
        <f t="shared" si="14"/>
        <v>0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1672</v>
      </c>
      <c r="D14" s="8">
        <v>6697</v>
      </c>
      <c r="E14" s="8">
        <v>5804</v>
      </c>
      <c r="F14" s="8">
        <v>2501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5822</v>
      </c>
      <c r="K14" s="13">
        <f t="shared" si="10"/>
        <v>-18</v>
      </c>
      <c r="L14" s="13">
        <f>VLOOKUP(A:A,[1]TDSheet!$A:$L,12,0)</f>
        <v>1200</v>
      </c>
      <c r="M14" s="13">
        <f>VLOOKUP(A:A,[1]TDSheet!$A:$M,13,0)</f>
        <v>800</v>
      </c>
      <c r="N14" s="13">
        <f>VLOOKUP(A:A,[1]TDSheet!$A:$V,22,0)</f>
        <v>500</v>
      </c>
      <c r="O14" s="13">
        <f>VLOOKUP(A:A,[1]TDSheet!$A:$X,24,0)</f>
        <v>1200</v>
      </c>
      <c r="P14" s="13"/>
      <c r="Q14" s="13"/>
      <c r="R14" s="13"/>
      <c r="S14" s="13"/>
      <c r="T14" s="13"/>
      <c r="U14" s="13"/>
      <c r="V14" s="13"/>
      <c r="W14" s="13">
        <f t="shared" si="11"/>
        <v>680.8</v>
      </c>
      <c r="X14" s="15">
        <v>500</v>
      </c>
      <c r="Y14" s="16">
        <f t="shared" si="12"/>
        <v>9.8428319623971809</v>
      </c>
      <c r="Z14" s="13">
        <f t="shared" si="13"/>
        <v>3.6736192714453586</v>
      </c>
      <c r="AA14" s="13"/>
      <c r="AB14" s="13"/>
      <c r="AC14" s="13"/>
      <c r="AD14" s="13">
        <f>VLOOKUP(A:A,[1]TDSheet!$A:$AD,30,0)</f>
        <v>2400</v>
      </c>
      <c r="AE14" s="13">
        <f>VLOOKUP(A:A,[1]TDSheet!$A:$AE,31,0)</f>
        <v>822.6</v>
      </c>
      <c r="AF14" s="13">
        <f>VLOOKUP(A:A,[1]TDSheet!$A:$AF,32,0)</f>
        <v>761.2</v>
      </c>
      <c r="AG14" s="13">
        <f>VLOOKUP(A:A,[1]TDSheet!$A:$AG,33,0)</f>
        <v>789.8</v>
      </c>
      <c r="AH14" s="13">
        <f>VLOOKUP(A:A,[3]TDSheet!$A:$D,4,0)</f>
        <v>525</v>
      </c>
      <c r="AI14" s="13" t="str">
        <f>VLOOKUP(A:A,[1]TDSheet!$A:$AI,35,0)</f>
        <v>ябокт</v>
      </c>
      <c r="AJ14" s="13">
        <f t="shared" si="14"/>
        <v>225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108</v>
      </c>
      <c r="D15" s="8">
        <v>322</v>
      </c>
      <c r="E15" s="8">
        <v>267</v>
      </c>
      <c r="F15" s="8">
        <v>159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311</v>
      </c>
      <c r="K15" s="13">
        <f t="shared" si="10"/>
        <v>-44</v>
      </c>
      <c r="L15" s="13">
        <f>VLOOKUP(A:A,[1]TDSheet!$A:$L,12,0)</f>
        <v>120</v>
      </c>
      <c r="M15" s="13">
        <f>VLOOKUP(A:A,[1]TDSheet!$A:$M,13,0)</f>
        <v>50</v>
      </c>
      <c r="N15" s="13">
        <f>VLOOKUP(A:A,[1]TDSheet!$A:$V,22,0)</f>
        <v>70</v>
      </c>
      <c r="O15" s="13">
        <f>VLOOKUP(A:A,[1]TDSheet!$A:$X,24,0)</f>
        <v>100</v>
      </c>
      <c r="P15" s="13"/>
      <c r="Q15" s="13"/>
      <c r="R15" s="13"/>
      <c r="S15" s="13"/>
      <c r="T15" s="13"/>
      <c r="U15" s="13"/>
      <c r="V15" s="13"/>
      <c r="W15" s="13">
        <f t="shared" si="11"/>
        <v>53.4</v>
      </c>
      <c r="X15" s="15"/>
      <c r="Y15" s="16">
        <f t="shared" si="12"/>
        <v>9.3445692883895131</v>
      </c>
      <c r="Z15" s="13">
        <f t="shared" si="13"/>
        <v>2.9775280898876404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54.8</v>
      </c>
      <c r="AF15" s="13">
        <f>VLOOKUP(A:A,[1]TDSheet!$A:$AF,32,0)</f>
        <v>58.2</v>
      </c>
      <c r="AG15" s="13">
        <f>VLOOKUP(A:A,[1]TDSheet!$A:$AG,33,0)</f>
        <v>62</v>
      </c>
      <c r="AH15" s="13">
        <f>VLOOKUP(A:A,[3]TDSheet!$A:$D,4,0)</f>
        <v>40</v>
      </c>
      <c r="AI15" s="13" t="e">
        <f>VLOOKUP(A:A,[1]TDSheet!$A:$AI,35,0)</f>
        <v>#N/A</v>
      </c>
      <c r="AJ15" s="13">
        <f t="shared" si="14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52</v>
      </c>
      <c r="D16" s="8">
        <v>53</v>
      </c>
      <c r="E16" s="8">
        <v>77</v>
      </c>
      <c r="F16" s="8">
        <v>25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105</v>
      </c>
      <c r="K16" s="13">
        <f t="shared" si="10"/>
        <v>-28</v>
      </c>
      <c r="L16" s="13">
        <f>VLOOKUP(A:A,[1]TDSheet!$A:$L,12,0)</f>
        <v>40</v>
      </c>
      <c r="M16" s="13">
        <f>VLOOKUP(A:A,[1]TDSheet!$A:$M,13,0)</f>
        <v>20</v>
      </c>
      <c r="N16" s="13">
        <f>VLOOKUP(A:A,[1]TDSheet!$A:$V,22,0)</f>
        <v>20</v>
      </c>
      <c r="O16" s="13">
        <f>VLOOKUP(A:A,[1]TDSheet!$A:$X,24,0)</f>
        <v>20</v>
      </c>
      <c r="P16" s="13"/>
      <c r="Q16" s="13"/>
      <c r="R16" s="13"/>
      <c r="S16" s="13"/>
      <c r="T16" s="13"/>
      <c r="U16" s="13"/>
      <c r="V16" s="13"/>
      <c r="W16" s="13">
        <f t="shared" si="11"/>
        <v>15.4</v>
      </c>
      <c r="X16" s="15"/>
      <c r="Y16" s="16">
        <f t="shared" si="12"/>
        <v>8.1168831168831161</v>
      </c>
      <c r="Z16" s="13">
        <f t="shared" si="13"/>
        <v>1.6233766233766234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15.2</v>
      </c>
      <c r="AF16" s="13">
        <f>VLOOKUP(A:A,[1]TDSheet!$A:$AF,32,0)</f>
        <v>16.399999999999999</v>
      </c>
      <c r="AG16" s="13">
        <f>VLOOKUP(A:A,[1]TDSheet!$A:$AG,33,0)</f>
        <v>16.2</v>
      </c>
      <c r="AH16" s="13">
        <f>VLOOKUP(A:A,[3]TDSheet!$A:$D,4,0)</f>
        <v>20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430</v>
      </c>
      <c r="D17" s="8">
        <v>412</v>
      </c>
      <c r="E17" s="8">
        <v>287</v>
      </c>
      <c r="F17" s="8">
        <v>550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293</v>
      </c>
      <c r="K17" s="13">
        <f t="shared" si="10"/>
        <v>-6</v>
      </c>
      <c r="L17" s="13">
        <f>VLOOKUP(A:A,[1]TDSheet!$A:$L,12,0)</f>
        <v>0</v>
      </c>
      <c r="M17" s="13">
        <f>VLOOKUP(A:A,[1]TDSheet!$A:$M,13,0)</f>
        <v>300</v>
      </c>
      <c r="N17" s="13">
        <f>VLOOKUP(A:A,[1]TDSheet!$A:$V,22,0)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57.4</v>
      </c>
      <c r="X17" s="15"/>
      <c r="Y17" s="16">
        <f t="shared" si="12"/>
        <v>14.80836236933798</v>
      </c>
      <c r="Z17" s="13">
        <f t="shared" si="13"/>
        <v>9.5818815331010452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79.599999999999994</v>
      </c>
      <c r="AF17" s="13">
        <f>VLOOKUP(A:A,[1]TDSheet!$A:$AF,32,0)</f>
        <v>71.8</v>
      </c>
      <c r="AG17" s="13">
        <f>VLOOKUP(A:A,[1]TDSheet!$A:$AG,33,0)</f>
        <v>57.6</v>
      </c>
      <c r="AH17" s="13">
        <f>VLOOKUP(A:A,[3]TDSheet!$A:$D,4,0)</f>
        <v>57</v>
      </c>
      <c r="AI17" s="13" t="e">
        <f>VLOOKUP(A:A,[1]TDSheet!$A:$AI,35,0)</f>
        <v>#N/A</v>
      </c>
      <c r="AJ17" s="13">
        <f t="shared" si="14"/>
        <v>0</v>
      </c>
      <c r="AK17" s="13"/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150</v>
      </c>
      <c r="D18" s="8">
        <v>406</v>
      </c>
      <c r="E18" s="8">
        <v>335</v>
      </c>
      <c r="F18" s="8">
        <v>197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412</v>
      </c>
      <c r="K18" s="13">
        <f t="shared" si="10"/>
        <v>-77</v>
      </c>
      <c r="L18" s="13">
        <f>VLOOKUP(A:A,[1]TDSheet!$A:$L,12,0)</f>
        <v>100</v>
      </c>
      <c r="M18" s="13">
        <f>VLOOKUP(A:A,[1]TDSheet!$A:$M,13,0)</f>
        <v>70</v>
      </c>
      <c r="N18" s="13">
        <f>VLOOKUP(A:A,[1]TDSheet!$A:$V,22,0)</f>
        <v>30</v>
      </c>
      <c r="O18" s="13">
        <f>VLOOKUP(A:A,[1]TDSheet!$A:$X,24,0)</f>
        <v>100</v>
      </c>
      <c r="P18" s="13"/>
      <c r="Q18" s="13"/>
      <c r="R18" s="13"/>
      <c r="S18" s="13"/>
      <c r="T18" s="13"/>
      <c r="U18" s="13"/>
      <c r="V18" s="13"/>
      <c r="W18" s="13">
        <f t="shared" si="11"/>
        <v>67</v>
      </c>
      <c r="X18" s="15"/>
      <c r="Y18" s="16">
        <f t="shared" si="12"/>
        <v>7.4179104477611943</v>
      </c>
      <c r="Z18" s="13">
        <f t="shared" si="13"/>
        <v>2.9402985074626864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78</v>
      </c>
      <c r="AF18" s="13">
        <f>VLOOKUP(A:A,[1]TDSheet!$A:$AF,32,0)</f>
        <v>72</v>
      </c>
      <c r="AG18" s="13">
        <f>VLOOKUP(A:A,[1]TDSheet!$A:$AG,33,0)</f>
        <v>73</v>
      </c>
      <c r="AH18" s="13">
        <f>VLOOKUP(A:A,[3]TDSheet!$A:$D,4,0)</f>
        <v>79</v>
      </c>
      <c r="AI18" s="13">
        <f>VLOOKUP(A:A,[1]TDSheet!$A:$AI,35,0)</f>
        <v>0</v>
      </c>
      <c r="AJ18" s="13">
        <f t="shared" si="14"/>
        <v>0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1473</v>
      </c>
      <c r="D19" s="8">
        <v>2044</v>
      </c>
      <c r="E19" s="8">
        <v>1455</v>
      </c>
      <c r="F19" s="8">
        <v>2036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1476</v>
      </c>
      <c r="K19" s="13">
        <f t="shared" si="10"/>
        <v>-21</v>
      </c>
      <c r="L19" s="13">
        <f>VLOOKUP(A:A,[1]TDSheet!$A:$L,12,0)</f>
        <v>0</v>
      </c>
      <c r="M19" s="13">
        <f>VLOOKUP(A:A,[1]TDSheet!$A:$M,13,0)</f>
        <v>1600</v>
      </c>
      <c r="N19" s="13">
        <f>VLOOKUP(A:A,[1]TDSheet!$A:$V,22,0)</f>
        <v>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291</v>
      </c>
      <c r="X19" s="15"/>
      <c r="Y19" s="16">
        <f t="shared" si="12"/>
        <v>12.494845360824742</v>
      </c>
      <c r="Z19" s="13">
        <f t="shared" si="13"/>
        <v>6.9965635738831615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367.4</v>
      </c>
      <c r="AF19" s="13">
        <f>VLOOKUP(A:A,[1]TDSheet!$A:$AF,32,0)</f>
        <v>313.60000000000002</v>
      </c>
      <c r="AG19" s="13">
        <f>VLOOKUP(A:A,[1]TDSheet!$A:$AG,33,0)</f>
        <v>295</v>
      </c>
      <c r="AH19" s="13">
        <f>VLOOKUP(A:A,[3]TDSheet!$A:$D,4,0)</f>
        <v>272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214</v>
      </c>
      <c r="D20" s="8">
        <v>776</v>
      </c>
      <c r="E20" s="8">
        <v>645</v>
      </c>
      <c r="F20" s="8">
        <v>331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776</v>
      </c>
      <c r="K20" s="13">
        <f t="shared" si="10"/>
        <v>-131</v>
      </c>
      <c r="L20" s="13">
        <f>VLOOKUP(A:A,[1]TDSheet!$A:$L,12,0)</f>
        <v>350</v>
      </c>
      <c r="M20" s="13">
        <f>VLOOKUP(A:A,[1]TDSheet!$A:$M,13,0)</f>
        <v>150</v>
      </c>
      <c r="N20" s="13">
        <f>VLOOKUP(A:A,[1]TDSheet!$A:$V,22,0)</f>
        <v>200</v>
      </c>
      <c r="O20" s="13">
        <f>VLOOKUP(A:A,[1]TDSheet!$A:$X,24,0)</f>
        <v>250</v>
      </c>
      <c r="P20" s="13"/>
      <c r="Q20" s="13"/>
      <c r="R20" s="13"/>
      <c r="S20" s="13"/>
      <c r="T20" s="13"/>
      <c r="U20" s="13"/>
      <c r="V20" s="13"/>
      <c r="W20" s="13">
        <f t="shared" si="11"/>
        <v>129</v>
      </c>
      <c r="X20" s="15"/>
      <c r="Y20" s="16">
        <f t="shared" si="12"/>
        <v>9.9302325581395348</v>
      </c>
      <c r="Z20" s="13">
        <f t="shared" si="13"/>
        <v>2.5658914728682172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161.4</v>
      </c>
      <c r="AF20" s="13">
        <f>VLOOKUP(A:A,[1]TDSheet!$A:$AF,32,0)</f>
        <v>140.19999999999999</v>
      </c>
      <c r="AG20" s="13">
        <f>VLOOKUP(A:A,[1]TDSheet!$A:$AG,33,0)</f>
        <v>148.4</v>
      </c>
      <c r="AH20" s="13">
        <f>VLOOKUP(A:A,[3]TDSheet!$A:$D,4,0)</f>
        <v>97</v>
      </c>
      <c r="AI20" s="13" t="str">
        <f>VLOOKUP(A:A,[1]TDSheet!$A:$AI,35,0)</f>
        <v>ябокт</v>
      </c>
      <c r="AJ20" s="13">
        <f t="shared" si="14"/>
        <v>0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156</v>
      </c>
      <c r="D21" s="8">
        <v>736</v>
      </c>
      <c r="E21" s="8">
        <v>408</v>
      </c>
      <c r="F21" s="8">
        <v>298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641</v>
      </c>
      <c r="K21" s="13">
        <f t="shared" si="10"/>
        <v>-233</v>
      </c>
      <c r="L21" s="13">
        <f>VLOOKUP(A:A,[1]TDSheet!$A:$L,12,0)</f>
        <v>50</v>
      </c>
      <c r="M21" s="13">
        <f>VLOOKUP(A:A,[1]TDSheet!$A:$M,13,0)</f>
        <v>50</v>
      </c>
      <c r="N21" s="13">
        <f>VLOOKUP(A:A,[1]TDSheet!$A:$V,22,0)</f>
        <v>0</v>
      </c>
      <c r="O21" s="13">
        <f>VLOOKUP(A:A,[1]TDSheet!$A:$X,24,0)</f>
        <v>30</v>
      </c>
      <c r="P21" s="13"/>
      <c r="Q21" s="13"/>
      <c r="R21" s="13"/>
      <c r="S21" s="13"/>
      <c r="T21" s="13"/>
      <c r="U21" s="13"/>
      <c r="V21" s="13"/>
      <c r="W21" s="13">
        <f t="shared" si="11"/>
        <v>34.799999999999997</v>
      </c>
      <c r="X21" s="15"/>
      <c r="Y21" s="16">
        <f t="shared" si="12"/>
        <v>12.298850574712645</v>
      </c>
      <c r="Z21" s="13">
        <f t="shared" si="13"/>
        <v>8.5632183908045985</v>
      </c>
      <c r="AA21" s="13"/>
      <c r="AB21" s="13"/>
      <c r="AC21" s="13"/>
      <c r="AD21" s="13">
        <f>VLOOKUP(A:A,[1]TDSheet!$A:$AD,30,0)</f>
        <v>234</v>
      </c>
      <c r="AE21" s="13">
        <f>VLOOKUP(A:A,[1]TDSheet!$A:$AE,31,0)</f>
        <v>49.6</v>
      </c>
      <c r="AF21" s="13">
        <f>VLOOKUP(A:A,[1]TDSheet!$A:$AF,32,0)</f>
        <v>35</v>
      </c>
      <c r="AG21" s="13">
        <f>VLOOKUP(A:A,[1]TDSheet!$A:$AG,33,0)</f>
        <v>36.799999999999997</v>
      </c>
      <c r="AH21" s="13">
        <f>VLOOKUP(A:A,[3]TDSheet!$A:$D,4,0)</f>
        <v>49</v>
      </c>
      <c r="AI21" s="13">
        <f>VLOOKUP(A:A,[1]TDSheet!$A:$AI,35,0)</f>
        <v>0</v>
      </c>
      <c r="AJ21" s="13">
        <f t="shared" si="14"/>
        <v>0</v>
      </c>
      <c r="AK21" s="13"/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246</v>
      </c>
      <c r="D22" s="8">
        <v>303</v>
      </c>
      <c r="E22" s="8">
        <v>284</v>
      </c>
      <c r="F22" s="8">
        <v>265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592</v>
      </c>
      <c r="K22" s="13">
        <f t="shared" si="10"/>
        <v>-308</v>
      </c>
      <c r="L22" s="13">
        <f>VLOOKUP(A:A,[1]TDSheet!$A:$L,12,0)</f>
        <v>150</v>
      </c>
      <c r="M22" s="13">
        <f>VLOOKUP(A:A,[1]TDSheet!$A:$M,13,0)</f>
        <v>70</v>
      </c>
      <c r="N22" s="13">
        <f>VLOOKUP(A:A,[1]TDSheet!$A:$V,22,0)</f>
        <v>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3"/>
      <c r="W22" s="13">
        <f t="shared" si="11"/>
        <v>47.2</v>
      </c>
      <c r="X22" s="15"/>
      <c r="Y22" s="16">
        <f t="shared" si="12"/>
        <v>10.275423728813559</v>
      </c>
      <c r="Z22" s="13">
        <f t="shared" si="13"/>
        <v>5.6144067796610164</v>
      </c>
      <c r="AA22" s="13"/>
      <c r="AB22" s="13"/>
      <c r="AC22" s="13"/>
      <c r="AD22" s="13">
        <f>VLOOKUP(A:A,[1]TDSheet!$A:$AD,30,0)</f>
        <v>48</v>
      </c>
      <c r="AE22" s="13">
        <f>VLOOKUP(A:A,[1]TDSheet!$A:$AE,31,0)</f>
        <v>71.2</v>
      </c>
      <c r="AF22" s="13">
        <f>VLOOKUP(A:A,[1]TDSheet!$A:$AF,32,0)</f>
        <v>49.2</v>
      </c>
      <c r="AG22" s="13">
        <f>VLOOKUP(A:A,[1]TDSheet!$A:$AG,33,0)</f>
        <v>73.2</v>
      </c>
      <c r="AH22" s="13">
        <f>VLOOKUP(A:A,[3]TDSheet!$A:$D,4,0)</f>
        <v>57</v>
      </c>
      <c r="AI22" s="13">
        <f>VLOOKUP(A:A,[1]TDSheet!$A:$AI,35,0)</f>
        <v>0</v>
      </c>
      <c r="AJ22" s="13">
        <f t="shared" si="14"/>
        <v>0</v>
      </c>
      <c r="AK22" s="13"/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443</v>
      </c>
      <c r="D23" s="8">
        <v>1044</v>
      </c>
      <c r="E23" s="8">
        <v>990</v>
      </c>
      <c r="F23" s="8">
        <v>459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1126</v>
      </c>
      <c r="K23" s="13">
        <f t="shared" si="10"/>
        <v>-136</v>
      </c>
      <c r="L23" s="13">
        <f>VLOOKUP(A:A,[1]TDSheet!$A:$L,12,0)</f>
        <v>400</v>
      </c>
      <c r="M23" s="13">
        <f>VLOOKUP(A:A,[1]TDSheet!$A:$M,13,0)</f>
        <v>250</v>
      </c>
      <c r="N23" s="13">
        <f>VLOOKUP(A:A,[1]TDSheet!$A:$V,22,0)</f>
        <v>200</v>
      </c>
      <c r="O23" s="13">
        <f>VLOOKUP(A:A,[1]TDSheet!$A:$X,24,0)</f>
        <v>300</v>
      </c>
      <c r="P23" s="13"/>
      <c r="Q23" s="13"/>
      <c r="R23" s="13"/>
      <c r="S23" s="13"/>
      <c r="T23" s="13"/>
      <c r="U23" s="13"/>
      <c r="V23" s="13"/>
      <c r="W23" s="13">
        <f t="shared" si="11"/>
        <v>198</v>
      </c>
      <c r="X23" s="15"/>
      <c r="Y23" s="16">
        <f t="shared" si="12"/>
        <v>8.1262626262626263</v>
      </c>
      <c r="Z23" s="13">
        <f t="shared" si="13"/>
        <v>2.3181818181818183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178.6</v>
      </c>
      <c r="AF23" s="13">
        <f>VLOOKUP(A:A,[1]TDSheet!$A:$AF,32,0)</f>
        <v>153.19999999999999</v>
      </c>
      <c r="AG23" s="13">
        <f>VLOOKUP(A:A,[1]TDSheet!$A:$AG,33,0)</f>
        <v>197.4</v>
      </c>
      <c r="AH23" s="13">
        <f>VLOOKUP(A:A,[3]TDSheet!$A:$D,4,0)</f>
        <v>151</v>
      </c>
      <c r="AI23" s="13" t="str">
        <f>VLOOKUP(A:A,[1]TDSheet!$A:$AI,35,0)</f>
        <v>продокт</v>
      </c>
      <c r="AJ23" s="13">
        <f t="shared" si="14"/>
        <v>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331.58</v>
      </c>
      <c r="D24" s="8">
        <v>388.23700000000002</v>
      </c>
      <c r="E24" s="8">
        <v>449.98</v>
      </c>
      <c r="F24" s="8">
        <v>252.965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441.351</v>
      </c>
      <c r="K24" s="13">
        <f t="shared" si="10"/>
        <v>8.6290000000000191</v>
      </c>
      <c r="L24" s="13">
        <f>VLOOKUP(A:A,[1]TDSheet!$A:$L,12,0)</f>
        <v>150</v>
      </c>
      <c r="M24" s="13">
        <f>VLOOKUP(A:A,[1]TDSheet!$A:$M,13,0)</f>
        <v>150</v>
      </c>
      <c r="N24" s="13">
        <f>VLOOKUP(A:A,[1]TDSheet!$A:$V,22,0)</f>
        <v>0</v>
      </c>
      <c r="O24" s="13">
        <f>VLOOKUP(A:A,[1]TDSheet!$A:$X,24,0)</f>
        <v>150</v>
      </c>
      <c r="P24" s="13"/>
      <c r="Q24" s="13"/>
      <c r="R24" s="13"/>
      <c r="S24" s="13"/>
      <c r="T24" s="13"/>
      <c r="U24" s="13"/>
      <c r="V24" s="13"/>
      <c r="W24" s="13">
        <f t="shared" si="11"/>
        <v>89.996000000000009</v>
      </c>
      <c r="X24" s="15"/>
      <c r="Y24" s="16">
        <f t="shared" si="12"/>
        <v>7.8110693808613716</v>
      </c>
      <c r="Z24" s="13">
        <f t="shared" si="13"/>
        <v>2.8108471487621669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116.3394</v>
      </c>
      <c r="AF24" s="13">
        <f>VLOOKUP(A:A,[1]TDSheet!$A:$AF,32,0)</f>
        <v>113.25060000000001</v>
      </c>
      <c r="AG24" s="13">
        <f>VLOOKUP(A:A,[1]TDSheet!$A:$AG,33,0)</f>
        <v>96.116</v>
      </c>
      <c r="AH24" s="13">
        <f>VLOOKUP(A:A,[3]TDSheet!$A:$D,4,0)</f>
        <v>76.36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2973.509</v>
      </c>
      <c r="D25" s="8">
        <v>17230.723000000002</v>
      </c>
      <c r="E25" s="8">
        <v>5021.6350000000002</v>
      </c>
      <c r="F25" s="8">
        <v>5034.7269999999999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5039.6279999999997</v>
      </c>
      <c r="K25" s="13">
        <f t="shared" si="10"/>
        <v>-17.992999999999483</v>
      </c>
      <c r="L25" s="13">
        <f>VLOOKUP(A:A,[1]TDSheet!$A:$L,12,0)</f>
        <v>500</v>
      </c>
      <c r="M25" s="13">
        <f>VLOOKUP(A:A,[1]TDSheet!$A:$M,13,0)</f>
        <v>1600</v>
      </c>
      <c r="N25" s="13">
        <f>VLOOKUP(A:A,[1]TDSheet!$A:$V,22,0)</f>
        <v>0</v>
      </c>
      <c r="O25" s="13">
        <f>VLOOKUP(A:A,[1]TDSheet!$A:$X,24,0)</f>
        <v>1300</v>
      </c>
      <c r="P25" s="13"/>
      <c r="Q25" s="13"/>
      <c r="R25" s="13"/>
      <c r="S25" s="13"/>
      <c r="T25" s="13"/>
      <c r="U25" s="13"/>
      <c r="V25" s="13"/>
      <c r="W25" s="13">
        <f t="shared" si="11"/>
        <v>1004.327</v>
      </c>
      <c r="X25" s="15"/>
      <c r="Y25" s="16">
        <f t="shared" si="12"/>
        <v>8.3983871786778597</v>
      </c>
      <c r="Z25" s="13">
        <f t="shared" si="13"/>
        <v>5.0130355949805194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1211.2718</v>
      </c>
      <c r="AF25" s="13">
        <f>VLOOKUP(A:A,[1]TDSheet!$A:$AF,32,0)</f>
        <v>1078.9202</v>
      </c>
      <c r="AG25" s="13">
        <f>VLOOKUP(A:A,[1]TDSheet!$A:$AG,33,0)</f>
        <v>1173.9090000000001</v>
      </c>
      <c r="AH25" s="13">
        <f>VLOOKUP(A:A,[3]TDSheet!$A:$D,4,0)</f>
        <v>737.45899999999995</v>
      </c>
      <c r="AI25" s="13" t="str">
        <f>VLOOKUP(A:A,[1]TDSheet!$A:$AI,35,0)</f>
        <v>оконч</v>
      </c>
      <c r="AJ25" s="13">
        <f t="shared" si="14"/>
        <v>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109.23099999999999</v>
      </c>
      <c r="D26" s="8">
        <v>556.452</v>
      </c>
      <c r="E26" s="8">
        <v>337.43700000000001</v>
      </c>
      <c r="F26" s="8">
        <v>319.30700000000002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320.46600000000001</v>
      </c>
      <c r="K26" s="13">
        <f t="shared" si="10"/>
        <v>16.971000000000004</v>
      </c>
      <c r="L26" s="13">
        <f>VLOOKUP(A:A,[1]TDSheet!$A:$L,12,0)</f>
        <v>110</v>
      </c>
      <c r="M26" s="13">
        <f>VLOOKUP(A:A,[1]TDSheet!$A:$M,13,0)</f>
        <v>140</v>
      </c>
      <c r="N26" s="13">
        <f>VLOOKUP(A:A,[1]TDSheet!$A:$V,22,0)</f>
        <v>0</v>
      </c>
      <c r="O26" s="13">
        <f>VLOOKUP(A:A,[1]TDSheet!$A:$X,24,0)</f>
        <v>0</v>
      </c>
      <c r="P26" s="13"/>
      <c r="Q26" s="13"/>
      <c r="R26" s="13"/>
      <c r="S26" s="13"/>
      <c r="T26" s="13"/>
      <c r="U26" s="13"/>
      <c r="V26" s="13"/>
      <c r="W26" s="13">
        <f t="shared" si="11"/>
        <v>67.487400000000008</v>
      </c>
      <c r="X26" s="15"/>
      <c r="Y26" s="16">
        <f t="shared" si="12"/>
        <v>8.435752451568737</v>
      </c>
      <c r="Z26" s="13">
        <f t="shared" si="13"/>
        <v>4.7313572607627492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92.850200000000001</v>
      </c>
      <c r="AF26" s="13">
        <f>VLOOKUP(A:A,[1]TDSheet!$A:$AF,32,0)</f>
        <v>74.176199999999994</v>
      </c>
      <c r="AG26" s="13">
        <f>VLOOKUP(A:A,[1]TDSheet!$A:$AG,33,0)</f>
        <v>89.840800000000002</v>
      </c>
      <c r="AH26" s="13">
        <f>VLOOKUP(A:A,[3]TDSheet!$A:$D,4,0)</f>
        <v>64.831999999999994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340.22800000000001</v>
      </c>
      <c r="D27" s="8">
        <v>528.70899999999995</v>
      </c>
      <c r="E27" s="8">
        <v>596.66300000000001</v>
      </c>
      <c r="F27" s="8">
        <v>254.577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584.702</v>
      </c>
      <c r="K27" s="13">
        <f t="shared" si="10"/>
        <v>11.961000000000013</v>
      </c>
      <c r="L27" s="13">
        <f>VLOOKUP(A:A,[1]TDSheet!$A:$L,12,0)</f>
        <v>240</v>
      </c>
      <c r="M27" s="13">
        <f>VLOOKUP(A:A,[1]TDSheet!$A:$M,13,0)</f>
        <v>180</v>
      </c>
      <c r="N27" s="13">
        <f>VLOOKUP(A:A,[1]TDSheet!$A:$V,22,0)</f>
        <v>50</v>
      </c>
      <c r="O27" s="13">
        <f>VLOOKUP(A:A,[1]TDSheet!$A:$X,24,0)</f>
        <v>180</v>
      </c>
      <c r="P27" s="13"/>
      <c r="Q27" s="13"/>
      <c r="R27" s="13"/>
      <c r="S27" s="13"/>
      <c r="T27" s="13"/>
      <c r="U27" s="13"/>
      <c r="V27" s="13"/>
      <c r="W27" s="13">
        <f t="shared" si="11"/>
        <v>119.3326</v>
      </c>
      <c r="X27" s="15"/>
      <c r="Y27" s="16">
        <f t="shared" si="12"/>
        <v>7.5803007727980454</v>
      </c>
      <c r="Z27" s="13">
        <f t="shared" si="13"/>
        <v>2.1333399255526153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144.23840000000001</v>
      </c>
      <c r="AF27" s="13">
        <f>VLOOKUP(A:A,[1]TDSheet!$A:$AF,32,0)</f>
        <v>124.255</v>
      </c>
      <c r="AG27" s="13">
        <f>VLOOKUP(A:A,[1]TDSheet!$A:$AG,33,0)</f>
        <v>121.1104</v>
      </c>
      <c r="AH27" s="13">
        <f>VLOOKUP(A:A,[3]TDSheet!$A:$D,4,0)</f>
        <v>100.661</v>
      </c>
      <c r="AI27" s="13">
        <f>VLOOKUP(A:A,[1]TDSheet!$A:$AI,35,0)</f>
        <v>0</v>
      </c>
      <c r="AJ27" s="13">
        <f t="shared" si="14"/>
        <v>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223.905</v>
      </c>
      <c r="D28" s="8">
        <v>192.857</v>
      </c>
      <c r="E28" s="8">
        <v>275.45</v>
      </c>
      <c r="F28" s="8">
        <v>135.126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260.01299999999998</v>
      </c>
      <c r="K28" s="13">
        <f t="shared" si="10"/>
        <v>15.437000000000012</v>
      </c>
      <c r="L28" s="13">
        <f>VLOOKUP(A:A,[1]TDSheet!$A:$L,12,0)</f>
        <v>80</v>
      </c>
      <c r="M28" s="13">
        <f>VLOOKUP(A:A,[1]TDSheet!$A:$M,13,0)</f>
        <v>80</v>
      </c>
      <c r="N28" s="13">
        <f>VLOOKUP(A:A,[1]TDSheet!$A:$V,22,0)</f>
        <v>50</v>
      </c>
      <c r="O28" s="13">
        <f>VLOOKUP(A:A,[1]TDSheet!$A:$X,24,0)</f>
        <v>80</v>
      </c>
      <c r="P28" s="13"/>
      <c r="Q28" s="13"/>
      <c r="R28" s="13"/>
      <c r="S28" s="13"/>
      <c r="T28" s="13"/>
      <c r="U28" s="13"/>
      <c r="V28" s="13"/>
      <c r="W28" s="13">
        <f t="shared" si="11"/>
        <v>55.089999999999996</v>
      </c>
      <c r="X28" s="15"/>
      <c r="Y28" s="16">
        <f t="shared" si="12"/>
        <v>7.7169359230350336</v>
      </c>
      <c r="Z28" s="13">
        <f t="shared" si="13"/>
        <v>2.4528226538391724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64.245199999999997</v>
      </c>
      <c r="AF28" s="13">
        <f>VLOOKUP(A:A,[1]TDSheet!$A:$AF,32,0)</f>
        <v>65.826599999999999</v>
      </c>
      <c r="AG28" s="13">
        <f>VLOOKUP(A:A,[1]TDSheet!$A:$AG,33,0)</f>
        <v>54.349599999999995</v>
      </c>
      <c r="AH28" s="13">
        <f>VLOOKUP(A:A,[3]TDSheet!$A:$D,4,0)</f>
        <v>44.15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160.50299999999999</v>
      </c>
      <c r="D29" s="8">
        <v>269.07</v>
      </c>
      <c r="E29" s="8">
        <v>258.38299999999998</v>
      </c>
      <c r="F29" s="8">
        <v>165.88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244.953</v>
      </c>
      <c r="K29" s="13">
        <f t="shared" si="10"/>
        <v>13.429999999999978</v>
      </c>
      <c r="L29" s="13">
        <f>VLOOKUP(A:A,[1]TDSheet!$A:$L,12,0)</f>
        <v>90</v>
      </c>
      <c r="M29" s="13">
        <f>VLOOKUP(A:A,[1]TDSheet!$A:$M,13,0)</f>
        <v>90</v>
      </c>
      <c r="N29" s="13">
        <f>VLOOKUP(A:A,[1]TDSheet!$A:$V,22,0)</f>
        <v>0</v>
      </c>
      <c r="O29" s="13">
        <f>VLOOKUP(A:A,[1]TDSheet!$A:$X,24,0)</f>
        <v>30</v>
      </c>
      <c r="P29" s="13"/>
      <c r="Q29" s="13"/>
      <c r="R29" s="13"/>
      <c r="S29" s="13"/>
      <c r="T29" s="13"/>
      <c r="U29" s="13"/>
      <c r="V29" s="13"/>
      <c r="W29" s="13">
        <f t="shared" si="11"/>
        <v>51.676599999999993</v>
      </c>
      <c r="X29" s="15"/>
      <c r="Y29" s="16">
        <f t="shared" si="12"/>
        <v>7.2736983470274756</v>
      </c>
      <c r="Z29" s="13">
        <f t="shared" si="13"/>
        <v>3.2099635037908842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61.901199999999996</v>
      </c>
      <c r="AF29" s="13">
        <f>VLOOKUP(A:A,[1]TDSheet!$A:$AF,32,0)</f>
        <v>54.844399999999993</v>
      </c>
      <c r="AG29" s="13">
        <f>VLOOKUP(A:A,[1]TDSheet!$A:$AG,33,0)</f>
        <v>55.916200000000003</v>
      </c>
      <c r="AH29" s="13">
        <f>VLOOKUP(A:A,[3]TDSheet!$A:$D,4,0)</f>
        <v>42.48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69.268000000000001</v>
      </c>
      <c r="D30" s="8">
        <v>0.35099999999999998</v>
      </c>
      <c r="E30" s="8">
        <v>8.8130000000000006</v>
      </c>
      <c r="F30" s="8">
        <v>59.051000000000002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41.902000000000001</v>
      </c>
      <c r="K30" s="13">
        <f t="shared" si="10"/>
        <v>-33.088999999999999</v>
      </c>
      <c r="L30" s="13">
        <f>VLOOKUP(A:A,[1]TDSheet!$A:$L,12,0)</f>
        <v>0</v>
      </c>
      <c r="M30" s="13">
        <f>VLOOKUP(A:A,[1]TDSheet!$A:$M,13,0)</f>
        <v>20</v>
      </c>
      <c r="N30" s="13">
        <f>VLOOKUP(A:A,[1]TDSheet!$A:$V,22,0)</f>
        <v>0</v>
      </c>
      <c r="O30" s="13">
        <f>VLOOKUP(A:A,[1]TDSheet!$A:$X,24,0)</f>
        <v>0</v>
      </c>
      <c r="P30" s="13"/>
      <c r="Q30" s="13"/>
      <c r="R30" s="13"/>
      <c r="S30" s="13"/>
      <c r="T30" s="13"/>
      <c r="U30" s="13"/>
      <c r="V30" s="13"/>
      <c r="W30" s="13">
        <f t="shared" si="11"/>
        <v>1.7626000000000002</v>
      </c>
      <c r="X30" s="15"/>
      <c r="Y30" s="16">
        <f t="shared" si="12"/>
        <v>44.849086576648133</v>
      </c>
      <c r="Z30" s="13">
        <f t="shared" si="13"/>
        <v>33.502212640417561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5.7808000000000002</v>
      </c>
      <c r="AF30" s="13">
        <f>VLOOKUP(A:A,[1]TDSheet!$A:$AF,32,0)</f>
        <v>3.8176000000000001</v>
      </c>
      <c r="AG30" s="13">
        <f>VLOOKUP(A:A,[1]TDSheet!$A:$AG,33,0)</f>
        <v>3.7334000000000005</v>
      </c>
      <c r="AH30" s="13">
        <v>0</v>
      </c>
      <c r="AI30" s="19" t="str">
        <f>VLOOKUP(A:A,[1]TDSheet!$A:$AI,35,0)</f>
        <v>увел</v>
      </c>
      <c r="AJ30" s="13">
        <f t="shared" si="14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260.32900000000001</v>
      </c>
      <c r="D31" s="8">
        <v>569.43499999999995</v>
      </c>
      <c r="E31" s="8">
        <v>474.27499999999998</v>
      </c>
      <c r="F31" s="8">
        <v>343.14100000000002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460.90499999999997</v>
      </c>
      <c r="K31" s="13">
        <f t="shared" si="10"/>
        <v>13.370000000000005</v>
      </c>
      <c r="L31" s="13">
        <f>VLOOKUP(A:A,[1]TDSheet!$A:$L,12,0)</f>
        <v>180</v>
      </c>
      <c r="M31" s="13">
        <f>VLOOKUP(A:A,[1]TDSheet!$A:$M,13,0)</f>
        <v>170</v>
      </c>
      <c r="N31" s="13">
        <f>VLOOKUP(A:A,[1]TDSheet!$A:$V,22,0)</f>
        <v>0</v>
      </c>
      <c r="O31" s="13">
        <f>VLOOKUP(A:A,[1]TDSheet!$A:$X,24,0)</f>
        <v>30</v>
      </c>
      <c r="P31" s="13"/>
      <c r="Q31" s="13"/>
      <c r="R31" s="13"/>
      <c r="S31" s="13"/>
      <c r="T31" s="13"/>
      <c r="U31" s="13"/>
      <c r="V31" s="13"/>
      <c r="W31" s="13">
        <f t="shared" si="11"/>
        <v>94.85499999999999</v>
      </c>
      <c r="X31" s="15"/>
      <c r="Y31" s="16">
        <f t="shared" si="12"/>
        <v>7.6236466185230105</v>
      </c>
      <c r="Z31" s="13">
        <f t="shared" si="13"/>
        <v>3.6175320225607512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133.35980000000001</v>
      </c>
      <c r="AF31" s="13">
        <f>VLOOKUP(A:A,[1]TDSheet!$A:$AF,32,0)</f>
        <v>111.6058</v>
      </c>
      <c r="AG31" s="13">
        <f>VLOOKUP(A:A,[1]TDSheet!$A:$AG,33,0)</f>
        <v>114.18559999999999</v>
      </c>
      <c r="AH31" s="13">
        <f>VLOOKUP(A:A,[3]TDSheet!$A:$D,4,0)</f>
        <v>79.38</v>
      </c>
      <c r="AI31" s="13">
        <f>VLOOKUP(A:A,[1]TDSheet!$A:$AI,35,0)</f>
        <v>0</v>
      </c>
      <c r="AJ31" s="13">
        <f t="shared" si="14"/>
        <v>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90.272000000000006</v>
      </c>
      <c r="D32" s="8">
        <v>170.93600000000001</v>
      </c>
      <c r="E32" s="8">
        <v>145.553</v>
      </c>
      <c r="F32" s="8">
        <v>104.551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148.10300000000001</v>
      </c>
      <c r="K32" s="13">
        <f t="shared" si="10"/>
        <v>-2.5500000000000114</v>
      </c>
      <c r="L32" s="13">
        <f>VLOOKUP(A:A,[1]TDSheet!$A:$L,12,0)</f>
        <v>20</v>
      </c>
      <c r="M32" s="13">
        <f>VLOOKUP(A:A,[1]TDSheet!$A:$M,13,0)</f>
        <v>30</v>
      </c>
      <c r="N32" s="13">
        <f>VLOOKUP(A:A,[1]TDSheet!$A:$V,22,0)</f>
        <v>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3"/>
      <c r="W32" s="13">
        <f t="shared" si="11"/>
        <v>29.110599999999998</v>
      </c>
      <c r="X32" s="15">
        <v>20</v>
      </c>
      <c r="Y32" s="16">
        <f t="shared" si="12"/>
        <v>6.6831669563664091</v>
      </c>
      <c r="Z32" s="13">
        <f t="shared" si="13"/>
        <v>3.5915096219246601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37.242200000000004</v>
      </c>
      <c r="AF32" s="13">
        <f>VLOOKUP(A:A,[1]TDSheet!$A:$AF,32,0)</f>
        <v>30.979599999999998</v>
      </c>
      <c r="AG32" s="13">
        <f>VLOOKUP(A:A,[1]TDSheet!$A:$AG,33,0)</f>
        <v>32.171599999999998</v>
      </c>
      <c r="AH32" s="13">
        <f>VLOOKUP(A:A,[3]TDSheet!$A:$D,4,0)</f>
        <v>36.088000000000001</v>
      </c>
      <c r="AI32" s="13">
        <f>VLOOKUP(A:A,[1]TDSheet!$A:$AI,35,0)</f>
        <v>0</v>
      </c>
      <c r="AJ32" s="13">
        <f t="shared" si="14"/>
        <v>20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99.32</v>
      </c>
      <c r="D33" s="8">
        <v>144.679</v>
      </c>
      <c r="E33" s="8">
        <v>161.733</v>
      </c>
      <c r="F33" s="8">
        <v>72.745999999999995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163.404</v>
      </c>
      <c r="K33" s="13">
        <f t="shared" si="10"/>
        <v>-1.6709999999999923</v>
      </c>
      <c r="L33" s="13">
        <f>VLOOKUP(A:A,[1]TDSheet!$A:$L,12,0)</f>
        <v>60</v>
      </c>
      <c r="M33" s="13">
        <f>VLOOKUP(A:A,[1]TDSheet!$A:$M,13,0)</f>
        <v>40</v>
      </c>
      <c r="N33" s="13">
        <f>VLOOKUP(A:A,[1]TDSheet!$A:$V,22,0)</f>
        <v>20</v>
      </c>
      <c r="O33" s="13">
        <f>VLOOKUP(A:A,[1]TDSheet!$A:$X,24,0)</f>
        <v>40</v>
      </c>
      <c r="P33" s="13"/>
      <c r="Q33" s="13"/>
      <c r="R33" s="13"/>
      <c r="S33" s="13"/>
      <c r="T33" s="13"/>
      <c r="U33" s="13"/>
      <c r="V33" s="13"/>
      <c r="W33" s="13">
        <f t="shared" si="11"/>
        <v>32.346600000000002</v>
      </c>
      <c r="X33" s="15"/>
      <c r="Y33" s="16">
        <f t="shared" si="12"/>
        <v>7.1953775667303512</v>
      </c>
      <c r="Z33" s="13">
        <f t="shared" si="13"/>
        <v>2.2489535221630708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38.647399999999998</v>
      </c>
      <c r="AF33" s="13">
        <f>VLOOKUP(A:A,[1]TDSheet!$A:$AF,32,0)</f>
        <v>37.1586</v>
      </c>
      <c r="AG33" s="13">
        <f>VLOOKUP(A:A,[1]TDSheet!$A:$AG,33,0)</f>
        <v>35.464199999999998</v>
      </c>
      <c r="AH33" s="13">
        <f>VLOOKUP(A:A,[3]TDSheet!$A:$D,4,0)</f>
        <v>17.68</v>
      </c>
      <c r="AI33" s="13">
        <f>VLOOKUP(A:A,[1]TDSheet!$A:$AI,35,0)</f>
        <v>0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481.15899999999999</v>
      </c>
      <c r="D34" s="8">
        <v>1258.5250000000001</v>
      </c>
      <c r="E34" s="8">
        <v>1209.9480000000001</v>
      </c>
      <c r="F34" s="8">
        <v>494.66899999999998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1210.0519999999999</v>
      </c>
      <c r="K34" s="13">
        <f t="shared" si="10"/>
        <v>-0.10399999999981446</v>
      </c>
      <c r="L34" s="13">
        <f>VLOOKUP(A:A,[1]TDSheet!$A:$L,12,0)</f>
        <v>350</v>
      </c>
      <c r="M34" s="13">
        <f>VLOOKUP(A:A,[1]TDSheet!$A:$M,13,0)</f>
        <v>300</v>
      </c>
      <c r="N34" s="13">
        <f>VLOOKUP(A:A,[1]TDSheet!$A:$V,22,0)</f>
        <v>350</v>
      </c>
      <c r="O34" s="13">
        <f>VLOOKUP(A:A,[1]TDSheet!$A:$X,24,0)</f>
        <v>350</v>
      </c>
      <c r="P34" s="13"/>
      <c r="Q34" s="13"/>
      <c r="R34" s="13"/>
      <c r="S34" s="13"/>
      <c r="T34" s="13"/>
      <c r="U34" s="13"/>
      <c r="V34" s="13"/>
      <c r="W34" s="13">
        <f t="shared" si="11"/>
        <v>241.98960000000002</v>
      </c>
      <c r="X34" s="15">
        <v>200</v>
      </c>
      <c r="Y34" s="16">
        <f t="shared" si="12"/>
        <v>8.4494085696244792</v>
      </c>
      <c r="Z34" s="13">
        <f t="shared" si="13"/>
        <v>2.0441746256863929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301.98</v>
      </c>
      <c r="AF34" s="13">
        <f>VLOOKUP(A:A,[1]TDSheet!$A:$AF,32,0)</f>
        <v>267.03840000000002</v>
      </c>
      <c r="AG34" s="13">
        <f>VLOOKUP(A:A,[1]TDSheet!$A:$AG,33,0)</f>
        <v>255.88200000000001</v>
      </c>
      <c r="AH34" s="13">
        <f>VLOOKUP(A:A,[3]TDSheet!$A:$D,4,0)</f>
        <v>184.29400000000001</v>
      </c>
      <c r="AI34" s="13" t="str">
        <f>VLOOKUP(A:A,[1]TDSheet!$A:$AI,35,0)</f>
        <v>ябокт</v>
      </c>
      <c r="AJ34" s="13">
        <f t="shared" si="14"/>
        <v>200</v>
      </c>
      <c r="AK34" s="13"/>
      <c r="AL34" s="13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110.752</v>
      </c>
      <c r="D35" s="8">
        <v>96.894000000000005</v>
      </c>
      <c r="E35" s="8">
        <v>179.178</v>
      </c>
      <c r="F35" s="8">
        <v>23.09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204.9</v>
      </c>
      <c r="K35" s="13">
        <f t="shared" si="10"/>
        <v>-25.722000000000008</v>
      </c>
      <c r="L35" s="13">
        <f>VLOOKUP(A:A,[1]TDSheet!$A:$L,12,0)</f>
        <v>90</v>
      </c>
      <c r="M35" s="13">
        <f>VLOOKUP(A:A,[1]TDSheet!$A:$M,13,0)</f>
        <v>40</v>
      </c>
      <c r="N35" s="13">
        <f>VLOOKUP(A:A,[1]TDSheet!$A:$V,22,0)</f>
        <v>70</v>
      </c>
      <c r="O35" s="13">
        <f>VLOOKUP(A:A,[1]TDSheet!$A:$X,24,0)</f>
        <v>50</v>
      </c>
      <c r="P35" s="13"/>
      <c r="Q35" s="13"/>
      <c r="R35" s="13"/>
      <c r="S35" s="13"/>
      <c r="T35" s="13"/>
      <c r="U35" s="13"/>
      <c r="V35" s="13"/>
      <c r="W35" s="13">
        <f t="shared" si="11"/>
        <v>35.835599999999999</v>
      </c>
      <c r="X35" s="15"/>
      <c r="Y35" s="16">
        <f t="shared" si="12"/>
        <v>7.6206342296487302</v>
      </c>
      <c r="Z35" s="13">
        <f t="shared" si="13"/>
        <v>0.64433133532018438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22.572600000000001</v>
      </c>
      <c r="AF35" s="13">
        <f>VLOOKUP(A:A,[1]TDSheet!$A:$AF,32,0)</f>
        <v>27.400799999999997</v>
      </c>
      <c r="AG35" s="13">
        <f>VLOOKUP(A:A,[1]TDSheet!$A:$AG,33,0)</f>
        <v>28.307600000000001</v>
      </c>
      <c r="AH35" s="13">
        <f>VLOOKUP(A:A,[3]TDSheet!$A:$D,4,0)</f>
        <v>21.968</v>
      </c>
      <c r="AI35" s="13">
        <f>VLOOKUP(A:A,[1]TDSheet!$A:$AI,35,0)</f>
        <v>0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33.652000000000001</v>
      </c>
      <c r="D36" s="8">
        <v>364.13600000000002</v>
      </c>
      <c r="E36" s="8">
        <v>183.98699999999999</v>
      </c>
      <c r="F36" s="8">
        <v>211.203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189.18100000000001</v>
      </c>
      <c r="K36" s="13">
        <f t="shared" si="10"/>
        <v>-5.1940000000000168</v>
      </c>
      <c r="L36" s="13">
        <f>VLOOKUP(A:A,[1]TDSheet!$A:$L,12,0)</f>
        <v>20</v>
      </c>
      <c r="M36" s="13">
        <f>VLOOKUP(A:A,[1]TDSheet!$A:$M,13,0)</f>
        <v>7</v>
      </c>
      <c r="N36" s="13">
        <f>VLOOKUP(A:A,[1]TDSheet!$A:$V,22,0)</f>
        <v>0</v>
      </c>
      <c r="O36" s="13">
        <f>VLOOKUP(A:A,[1]TDSheet!$A:$X,24,0)</f>
        <v>30</v>
      </c>
      <c r="P36" s="13"/>
      <c r="Q36" s="13"/>
      <c r="R36" s="13"/>
      <c r="S36" s="13"/>
      <c r="T36" s="13"/>
      <c r="U36" s="13"/>
      <c r="V36" s="13"/>
      <c r="W36" s="13">
        <f t="shared" si="11"/>
        <v>36.797399999999996</v>
      </c>
      <c r="X36" s="15"/>
      <c r="Y36" s="16">
        <f t="shared" si="12"/>
        <v>7.2886399582579209</v>
      </c>
      <c r="Z36" s="13">
        <f t="shared" si="13"/>
        <v>5.7396174729736344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30.298000000000002</v>
      </c>
      <c r="AF36" s="13">
        <f>VLOOKUP(A:A,[1]TDSheet!$A:$AF,32,0)</f>
        <v>37.728999999999999</v>
      </c>
      <c r="AG36" s="13">
        <f>VLOOKUP(A:A,[1]TDSheet!$A:$AG,33,0)</f>
        <v>44.479199999999999</v>
      </c>
      <c r="AH36" s="13">
        <f>VLOOKUP(A:A,[3]TDSheet!$A:$D,4,0)</f>
        <v>14.289</v>
      </c>
      <c r="AI36" s="13">
        <f>VLOOKUP(A:A,[1]TDSheet!$A:$AI,35,0)</f>
        <v>0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103.66800000000001</v>
      </c>
      <c r="D37" s="8">
        <v>68.944000000000003</v>
      </c>
      <c r="E37" s="8">
        <v>120.041</v>
      </c>
      <c r="F37" s="8">
        <v>49.881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140.45500000000001</v>
      </c>
      <c r="K37" s="13">
        <f t="shared" si="10"/>
        <v>-20.414000000000016</v>
      </c>
      <c r="L37" s="13">
        <f>VLOOKUP(A:A,[1]TDSheet!$A:$L,12,0)</f>
        <v>30</v>
      </c>
      <c r="M37" s="13">
        <f>VLOOKUP(A:A,[1]TDSheet!$A:$M,13,0)</f>
        <v>20</v>
      </c>
      <c r="N37" s="13">
        <f>VLOOKUP(A:A,[1]TDSheet!$A:$V,22,0)</f>
        <v>40</v>
      </c>
      <c r="O37" s="13">
        <f>VLOOKUP(A:A,[1]TDSheet!$A:$X,24,0)</f>
        <v>30</v>
      </c>
      <c r="P37" s="13"/>
      <c r="Q37" s="13"/>
      <c r="R37" s="13"/>
      <c r="S37" s="13"/>
      <c r="T37" s="13"/>
      <c r="U37" s="13"/>
      <c r="V37" s="13"/>
      <c r="W37" s="13">
        <f t="shared" si="11"/>
        <v>24.008199999999999</v>
      </c>
      <c r="X37" s="15"/>
      <c r="Y37" s="16">
        <f t="shared" si="12"/>
        <v>7.0759573812280809</v>
      </c>
      <c r="Z37" s="13">
        <f t="shared" si="13"/>
        <v>2.0776651310802143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27.943599999999996</v>
      </c>
      <c r="AF37" s="13">
        <f>VLOOKUP(A:A,[1]TDSheet!$A:$AF,32,0)</f>
        <v>25.006800000000002</v>
      </c>
      <c r="AG37" s="13">
        <f>VLOOKUP(A:A,[1]TDSheet!$A:$AG,33,0)</f>
        <v>21.732199999999999</v>
      </c>
      <c r="AH37" s="13">
        <f>VLOOKUP(A:A,[3]TDSheet!$A:$D,4,0)</f>
        <v>9.4149999999999991</v>
      </c>
      <c r="AI37" s="13">
        <f>VLOOKUP(A:A,[1]TDSheet!$A:$AI,35,0)</f>
        <v>0</v>
      </c>
      <c r="AJ37" s="13">
        <f t="shared" si="14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211.99199999999999</v>
      </c>
      <c r="D38" s="8">
        <v>192.75700000000001</v>
      </c>
      <c r="E38" s="8">
        <v>223.864</v>
      </c>
      <c r="F38" s="8">
        <v>168.00299999999999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235.738</v>
      </c>
      <c r="K38" s="13">
        <f t="shared" si="10"/>
        <v>-11.873999999999995</v>
      </c>
      <c r="L38" s="13">
        <f>VLOOKUP(A:A,[1]TDSheet!$A:$L,12,0)</f>
        <v>0</v>
      </c>
      <c r="M38" s="13">
        <f>VLOOKUP(A:A,[1]TDSheet!$A:$M,13,0)</f>
        <v>50</v>
      </c>
      <c r="N38" s="13">
        <f>VLOOKUP(A:A,[1]TDSheet!$A:$V,22,0)</f>
        <v>50</v>
      </c>
      <c r="O38" s="13">
        <f>VLOOKUP(A:A,[1]TDSheet!$A:$X,24,0)</f>
        <v>70</v>
      </c>
      <c r="P38" s="13"/>
      <c r="Q38" s="13"/>
      <c r="R38" s="13"/>
      <c r="S38" s="13"/>
      <c r="T38" s="13"/>
      <c r="U38" s="13"/>
      <c r="V38" s="13"/>
      <c r="W38" s="13">
        <f t="shared" si="11"/>
        <v>44.772800000000004</v>
      </c>
      <c r="X38" s="15"/>
      <c r="Y38" s="16">
        <f t="shared" si="12"/>
        <v>7.5492933209448587</v>
      </c>
      <c r="Z38" s="13">
        <f t="shared" si="13"/>
        <v>3.7523451738555544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55.793399999999998</v>
      </c>
      <c r="AF38" s="13">
        <f>VLOOKUP(A:A,[1]TDSheet!$A:$AF,32,0)</f>
        <v>62.3962</v>
      </c>
      <c r="AG38" s="13">
        <f>VLOOKUP(A:A,[1]TDSheet!$A:$AG,33,0)</f>
        <v>44.468800000000002</v>
      </c>
      <c r="AH38" s="13">
        <f>VLOOKUP(A:A,[3]TDSheet!$A:$D,4,0)</f>
        <v>37.18</v>
      </c>
      <c r="AI38" s="13">
        <f>VLOOKUP(A:A,[1]TDSheet!$A:$AI,35,0)</f>
        <v>0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60.835999999999999</v>
      </c>
      <c r="D39" s="8">
        <v>240.16800000000001</v>
      </c>
      <c r="E39" s="8">
        <v>179.67</v>
      </c>
      <c r="F39" s="8">
        <v>106.256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197.654</v>
      </c>
      <c r="K39" s="13">
        <f t="shared" si="10"/>
        <v>-17.984000000000009</v>
      </c>
      <c r="L39" s="13">
        <f>VLOOKUP(A:A,[1]TDSheet!$A:$L,12,0)</f>
        <v>40</v>
      </c>
      <c r="M39" s="13">
        <f>VLOOKUP(A:A,[1]TDSheet!$A:$M,13,0)</f>
        <v>60</v>
      </c>
      <c r="N39" s="13">
        <f>VLOOKUP(A:A,[1]TDSheet!$A:$V,22,0)</f>
        <v>0</v>
      </c>
      <c r="O39" s="13">
        <f>VLOOKUP(A:A,[1]TDSheet!$A:$X,24,0)</f>
        <v>60</v>
      </c>
      <c r="P39" s="13"/>
      <c r="Q39" s="13"/>
      <c r="R39" s="13"/>
      <c r="S39" s="13"/>
      <c r="T39" s="13"/>
      <c r="U39" s="13"/>
      <c r="V39" s="13"/>
      <c r="W39" s="13">
        <f t="shared" si="11"/>
        <v>35.933999999999997</v>
      </c>
      <c r="X39" s="15"/>
      <c r="Y39" s="16">
        <f t="shared" si="12"/>
        <v>7.4095842377692431</v>
      </c>
      <c r="Z39" s="13">
        <f t="shared" si="13"/>
        <v>2.9569766794679135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47.008200000000002</v>
      </c>
      <c r="AF39" s="13">
        <f>VLOOKUP(A:A,[1]TDSheet!$A:$AF,32,0)</f>
        <v>44.087000000000003</v>
      </c>
      <c r="AG39" s="13">
        <f>VLOOKUP(A:A,[1]TDSheet!$A:$AG,33,0)</f>
        <v>37.063400000000001</v>
      </c>
      <c r="AH39" s="13">
        <f>VLOOKUP(A:A,[3]TDSheet!$A:$D,4,0)</f>
        <v>39.49</v>
      </c>
      <c r="AI39" s="13">
        <f>VLOOKUP(A:A,[1]TDSheet!$A:$AI,35,0)</f>
        <v>0</v>
      </c>
      <c r="AJ39" s="13">
        <f t="shared" si="14"/>
        <v>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37.423000000000002</v>
      </c>
      <c r="D40" s="8">
        <v>237.79400000000001</v>
      </c>
      <c r="E40" s="8">
        <v>159.48500000000001</v>
      </c>
      <c r="F40" s="8">
        <v>112.142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172.77099999999999</v>
      </c>
      <c r="K40" s="13">
        <f t="shared" si="10"/>
        <v>-13.285999999999973</v>
      </c>
      <c r="L40" s="13">
        <f>VLOOKUP(A:A,[1]TDSheet!$A:$L,12,0)</f>
        <v>30</v>
      </c>
      <c r="M40" s="13">
        <f>VLOOKUP(A:A,[1]TDSheet!$A:$M,13,0)</f>
        <v>50</v>
      </c>
      <c r="N40" s="13">
        <f>VLOOKUP(A:A,[1]TDSheet!$A:$V,22,0)</f>
        <v>0</v>
      </c>
      <c r="O40" s="13">
        <f>VLOOKUP(A:A,[1]TDSheet!$A:$X,24,0)</f>
        <v>70</v>
      </c>
      <c r="P40" s="13"/>
      <c r="Q40" s="13"/>
      <c r="R40" s="13"/>
      <c r="S40" s="13"/>
      <c r="T40" s="13"/>
      <c r="U40" s="13"/>
      <c r="V40" s="13"/>
      <c r="W40" s="13">
        <f t="shared" si="11"/>
        <v>31.897000000000002</v>
      </c>
      <c r="X40" s="15"/>
      <c r="Y40" s="16">
        <f t="shared" si="12"/>
        <v>8.2183904442424041</v>
      </c>
      <c r="Z40" s="13">
        <f t="shared" si="13"/>
        <v>3.515753832648838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35.732999999999997</v>
      </c>
      <c r="AF40" s="13">
        <f>VLOOKUP(A:A,[1]TDSheet!$A:$AF,32,0)</f>
        <v>34.7468</v>
      </c>
      <c r="AG40" s="13">
        <f>VLOOKUP(A:A,[1]TDSheet!$A:$AG,33,0)</f>
        <v>32.477600000000002</v>
      </c>
      <c r="AH40" s="13">
        <f>VLOOKUP(A:A,[3]TDSheet!$A:$D,4,0)</f>
        <v>23.693999999999999</v>
      </c>
      <c r="AI40" s="13">
        <f>VLOOKUP(A:A,[1]TDSheet!$A:$AI,35,0)</f>
        <v>0</v>
      </c>
      <c r="AJ40" s="13">
        <f t="shared" si="14"/>
        <v>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1223</v>
      </c>
      <c r="D41" s="8">
        <v>4460</v>
      </c>
      <c r="E41" s="17">
        <v>2567</v>
      </c>
      <c r="F41" s="18">
        <v>360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2118</v>
      </c>
      <c r="K41" s="13">
        <f t="shared" si="10"/>
        <v>449</v>
      </c>
      <c r="L41" s="13">
        <f>VLOOKUP(A:A,[1]TDSheet!$A:$L,12,0)</f>
        <v>1300</v>
      </c>
      <c r="M41" s="13">
        <f>VLOOKUP(A:A,[1]TDSheet!$A:$M,13,0)</f>
        <v>450</v>
      </c>
      <c r="N41" s="13">
        <f>VLOOKUP(A:A,[1]TDSheet!$A:$V,22,0)</f>
        <v>700</v>
      </c>
      <c r="O41" s="13">
        <f>VLOOKUP(A:A,[1]TDSheet!$A:$X,24,0)</f>
        <v>1000</v>
      </c>
      <c r="P41" s="13"/>
      <c r="Q41" s="13"/>
      <c r="R41" s="13"/>
      <c r="S41" s="13"/>
      <c r="T41" s="13"/>
      <c r="U41" s="13"/>
      <c r="V41" s="13"/>
      <c r="W41" s="13">
        <f t="shared" si="11"/>
        <v>513.4</v>
      </c>
      <c r="X41" s="15"/>
      <c r="Y41" s="16">
        <f t="shared" si="12"/>
        <v>7.4211141410206469</v>
      </c>
      <c r="Z41" s="13">
        <f t="shared" si="13"/>
        <v>0.70120763537202968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374.6</v>
      </c>
      <c r="AF41" s="13">
        <f>VLOOKUP(A:A,[1]TDSheet!$A:$AF,32,0)</f>
        <v>403</v>
      </c>
      <c r="AG41" s="13">
        <f>VLOOKUP(A:A,[1]TDSheet!$A:$AG,33,0)</f>
        <v>466.6</v>
      </c>
      <c r="AH41" s="13">
        <f>VLOOKUP(A:A,[3]TDSheet!$A:$D,4,0)</f>
        <v>249</v>
      </c>
      <c r="AI41" s="13" t="str">
        <f>VLOOKUP(A:A,[1]TDSheet!$A:$AI,35,0)</f>
        <v>оконч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3369</v>
      </c>
      <c r="D42" s="8">
        <v>10300</v>
      </c>
      <c r="E42" s="17">
        <v>4867</v>
      </c>
      <c r="F42" s="18">
        <v>2588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3688</v>
      </c>
      <c r="K42" s="13">
        <f t="shared" si="10"/>
        <v>1179</v>
      </c>
      <c r="L42" s="13">
        <f>VLOOKUP(A:A,[1]TDSheet!$A:$L,12,0)</f>
        <v>1600</v>
      </c>
      <c r="M42" s="13">
        <f>VLOOKUP(A:A,[1]TDSheet!$A:$M,13,0)</f>
        <v>900</v>
      </c>
      <c r="N42" s="13">
        <f>VLOOKUP(A:A,[1]TDSheet!$A:$V,22,0)</f>
        <v>0</v>
      </c>
      <c r="O42" s="13">
        <f>VLOOKUP(A:A,[1]TDSheet!$A:$X,24,0)</f>
        <v>900</v>
      </c>
      <c r="P42" s="13"/>
      <c r="Q42" s="13"/>
      <c r="R42" s="13"/>
      <c r="S42" s="13"/>
      <c r="T42" s="13"/>
      <c r="U42" s="13"/>
      <c r="V42" s="13"/>
      <c r="W42" s="13">
        <f t="shared" si="11"/>
        <v>858.2</v>
      </c>
      <c r="X42" s="15">
        <v>400</v>
      </c>
      <c r="Y42" s="16">
        <f t="shared" si="12"/>
        <v>7.4434863668142617</v>
      </c>
      <c r="Z42" s="13">
        <f t="shared" si="13"/>
        <v>3.0156140759729664</v>
      </c>
      <c r="AA42" s="13"/>
      <c r="AB42" s="13"/>
      <c r="AC42" s="13"/>
      <c r="AD42" s="13">
        <f>VLOOKUP(A:A,[1]TDSheet!$A:$AD,30,0)</f>
        <v>576</v>
      </c>
      <c r="AE42" s="13">
        <f>VLOOKUP(A:A,[1]TDSheet!$A:$AE,31,0)</f>
        <v>1001</v>
      </c>
      <c r="AF42" s="13">
        <f>VLOOKUP(A:A,[1]TDSheet!$A:$AF,32,0)</f>
        <v>914.6</v>
      </c>
      <c r="AG42" s="13">
        <f>VLOOKUP(A:A,[1]TDSheet!$A:$AG,33,0)</f>
        <v>952</v>
      </c>
      <c r="AH42" s="13">
        <f>VLOOKUP(A:A,[3]TDSheet!$A:$D,4,0)</f>
        <v>735</v>
      </c>
      <c r="AI42" s="13">
        <f>VLOOKUP(A:A,[1]TDSheet!$A:$AI,35,0)</f>
        <v>0</v>
      </c>
      <c r="AJ42" s="13">
        <f t="shared" si="14"/>
        <v>160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819</v>
      </c>
      <c r="D43" s="8">
        <v>62175</v>
      </c>
      <c r="E43" s="8">
        <v>4610</v>
      </c>
      <c r="F43" s="8">
        <v>1178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5186</v>
      </c>
      <c r="K43" s="13">
        <f t="shared" si="10"/>
        <v>-576</v>
      </c>
      <c r="L43" s="13">
        <f>VLOOKUP(A:A,[1]TDSheet!$A:$L,12,0)</f>
        <v>1000</v>
      </c>
      <c r="M43" s="13">
        <f>VLOOKUP(A:A,[1]TDSheet!$A:$M,13,0)</f>
        <v>900</v>
      </c>
      <c r="N43" s="13">
        <f>VLOOKUP(A:A,[1]TDSheet!$A:$V,22,0)</f>
        <v>1900</v>
      </c>
      <c r="O43" s="13">
        <f>VLOOKUP(A:A,[1]TDSheet!$A:$X,24,0)</f>
        <v>1200</v>
      </c>
      <c r="P43" s="13"/>
      <c r="Q43" s="13"/>
      <c r="R43" s="13"/>
      <c r="S43" s="13"/>
      <c r="T43" s="13"/>
      <c r="U43" s="13"/>
      <c r="V43" s="13"/>
      <c r="W43" s="13">
        <f t="shared" si="11"/>
        <v>860</v>
      </c>
      <c r="X43" s="15"/>
      <c r="Y43" s="16">
        <f t="shared" si="12"/>
        <v>7.1837209302325578</v>
      </c>
      <c r="Z43" s="13">
        <f t="shared" si="13"/>
        <v>1.3697674418604651</v>
      </c>
      <c r="AA43" s="13"/>
      <c r="AB43" s="13"/>
      <c r="AC43" s="13"/>
      <c r="AD43" s="13">
        <f>VLOOKUP(A:A,[1]TDSheet!$A:$AD,30,0)</f>
        <v>310</v>
      </c>
      <c r="AE43" s="13">
        <f>VLOOKUP(A:A,[1]TDSheet!$A:$AE,31,0)</f>
        <v>600.20000000000005</v>
      </c>
      <c r="AF43" s="13">
        <f>VLOOKUP(A:A,[1]TDSheet!$A:$AF,32,0)</f>
        <v>597.6</v>
      </c>
      <c r="AG43" s="13">
        <f>VLOOKUP(A:A,[1]TDSheet!$A:$AG,33,0)</f>
        <v>735.6</v>
      </c>
      <c r="AH43" s="13">
        <f>VLOOKUP(A:A,[3]TDSheet!$A:$D,4,0)</f>
        <v>537</v>
      </c>
      <c r="AI43" s="13" t="str">
        <f>VLOOKUP(A:A,[1]TDSheet!$A:$AI,35,0)</f>
        <v>продокт</v>
      </c>
      <c r="AJ43" s="13">
        <f t="shared" si="14"/>
        <v>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317.95600000000002</v>
      </c>
      <c r="D44" s="8">
        <v>754.58699999999999</v>
      </c>
      <c r="E44" s="8">
        <v>648.89499999999998</v>
      </c>
      <c r="F44" s="8">
        <v>408.875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611.85</v>
      </c>
      <c r="K44" s="13">
        <f t="shared" si="10"/>
        <v>37.044999999999959</v>
      </c>
      <c r="L44" s="13">
        <f>VLOOKUP(A:A,[1]TDSheet!$A:$L,12,0)</f>
        <v>130</v>
      </c>
      <c r="M44" s="13">
        <f>VLOOKUP(A:A,[1]TDSheet!$A:$M,13,0)</f>
        <v>200</v>
      </c>
      <c r="N44" s="13">
        <f>VLOOKUP(A:A,[1]TDSheet!$A:$V,22,0)</f>
        <v>0</v>
      </c>
      <c r="O44" s="13">
        <f>VLOOKUP(A:A,[1]TDSheet!$A:$X,24,0)</f>
        <v>200</v>
      </c>
      <c r="P44" s="13"/>
      <c r="Q44" s="13"/>
      <c r="R44" s="13"/>
      <c r="S44" s="13"/>
      <c r="T44" s="13"/>
      <c r="U44" s="13"/>
      <c r="V44" s="13"/>
      <c r="W44" s="13">
        <f t="shared" si="11"/>
        <v>129.779</v>
      </c>
      <c r="X44" s="15"/>
      <c r="Y44" s="16">
        <f t="shared" si="12"/>
        <v>7.2344138882253679</v>
      </c>
      <c r="Z44" s="13">
        <f t="shared" si="13"/>
        <v>3.1505482396997975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148.19919999999999</v>
      </c>
      <c r="AF44" s="13">
        <f>VLOOKUP(A:A,[1]TDSheet!$A:$AF,32,0)</f>
        <v>146.6696</v>
      </c>
      <c r="AG44" s="13">
        <f>VLOOKUP(A:A,[1]TDSheet!$A:$AG,33,0)</f>
        <v>131.45179999999999</v>
      </c>
      <c r="AH44" s="13">
        <f>VLOOKUP(A:A,[3]TDSheet!$A:$D,4,0)</f>
        <v>117.629</v>
      </c>
      <c r="AI44" s="13">
        <f>VLOOKUP(A:A,[1]TDSheet!$A:$AI,35,0)</f>
        <v>0</v>
      </c>
      <c r="AJ44" s="13">
        <f t="shared" si="14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1746</v>
      </c>
      <c r="D45" s="8">
        <v>514</v>
      </c>
      <c r="E45" s="8">
        <v>737</v>
      </c>
      <c r="F45" s="8">
        <v>1513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745</v>
      </c>
      <c r="K45" s="13">
        <f t="shared" si="10"/>
        <v>-8</v>
      </c>
      <c r="L45" s="13">
        <f>VLOOKUP(A:A,[1]TDSheet!$A:$L,12,0)</f>
        <v>0</v>
      </c>
      <c r="M45" s="13">
        <f>VLOOKUP(A:A,[1]TDSheet!$A:$M,13,0)</f>
        <v>1000</v>
      </c>
      <c r="N45" s="13">
        <f>VLOOKUP(A:A,[1]TDSheet!$A:$V,22,0)</f>
        <v>0</v>
      </c>
      <c r="O45" s="13">
        <f>VLOOKUP(A:A,[1]TDSheet!$A:$X,24,0)</f>
        <v>0</v>
      </c>
      <c r="P45" s="13"/>
      <c r="Q45" s="13"/>
      <c r="R45" s="13"/>
      <c r="S45" s="13"/>
      <c r="T45" s="13"/>
      <c r="U45" s="13"/>
      <c r="V45" s="13"/>
      <c r="W45" s="13">
        <f t="shared" si="11"/>
        <v>147.4</v>
      </c>
      <c r="X45" s="15"/>
      <c r="Y45" s="16">
        <f t="shared" si="12"/>
        <v>17.048846675712348</v>
      </c>
      <c r="Z45" s="13">
        <f t="shared" si="13"/>
        <v>10.264586160108548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256.39999999999998</v>
      </c>
      <c r="AF45" s="13">
        <f>VLOOKUP(A:A,[1]TDSheet!$A:$AF,32,0)</f>
        <v>175.8</v>
      </c>
      <c r="AG45" s="13">
        <f>VLOOKUP(A:A,[1]TDSheet!$A:$AG,33,0)</f>
        <v>150</v>
      </c>
      <c r="AH45" s="13">
        <f>VLOOKUP(A:A,[3]TDSheet!$A:$D,4,0)</f>
        <v>166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747</v>
      </c>
      <c r="D46" s="8">
        <v>1504</v>
      </c>
      <c r="E46" s="8">
        <v>1478</v>
      </c>
      <c r="F46" s="8">
        <v>736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1510</v>
      </c>
      <c r="K46" s="13">
        <f t="shared" si="10"/>
        <v>-32</v>
      </c>
      <c r="L46" s="13">
        <f>VLOOKUP(A:A,[1]TDSheet!$A:$L,12,0)</f>
        <v>500</v>
      </c>
      <c r="M46" s="13">
        <f>VLOOKUP(A:A,[1]TDSheet!$A:$M,13,0)</f>
        <v>300</v>
      </c>
      <c r="N46" s="13">
        <f>VLOOKUP(A:A,[1]TDSheet!$A:$V,22,0)</f>
        <v>150</v>
      </c>
      <c r="O46" s="13">
        <f>VLOOKUP(A:A,[1]TDSheet!$A:$X,24,0)</f>
        <v>500</v>
      </c>
      <c r="P46" s="13"/>
      <c r="Q46" s="13"/>
      <c r="R46" s="13"/>
      <c r="S46" s="13"/>
      <c r="T46" s="13"/>
      <c r="U46" s="13"/>
      <c r="V46" s="13"/>
      <c r="W46" s="13">
        <f t="shared" si="11"/>
        <v>295.60000000000002</v>
      </c>
      <c r="X46" s="15"/>
      <c r="Y46" s="16">
        <f t="shared" si="12"/>
        <v>7.3951285520974288</v>
      </c>
      <c r="Z46" s="13">
        <f t="shared" si="13"/>
        <v>2.489851150202977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359</v>
      </c>
      <c r="AF46" s="13">
        <f>VLOOKUP(A:A,[1]TDSheet!$A:$AF,32,0)</f>
        <v>322.60000000000002</v>
      </c>
      <c r="AG46" s="13">
        <f>VLOOKUP(A:A,[1]TDSheet!$A:$AG,33,0)</f>
        <v>310.60000000000002</v>
      </c>
      <c r="AH46" s="13">
        <f>VLOOKUP(A:A,[3]TDSheet!$A:$D,4,0)</f>
        <v>333</v>
      </c>
      <c r="AI46" s="13">
        <f>VLOOKUP(A:A,[1]TDSheet!$A:$AI,35,0)</f>
        <v>0</v>
      </c>
      <c r="AJ46" s="13">
        <f t="shared" si="14"/>
        <v>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103.518</v>
      </c>
      <c r="D47" s="8">
        <v>275.154</v>
      </c>
      <c r="E47" s="8">
        <v>233.40700000000001</v>
      </c>
      <c r="F47" s="8">
        <v>138.70400000000001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228.68799999999999</v>
      </c>
      <c r="K47" s="13">
        <f t="shared" si="10"/>
        <v>4.7190000000000225</v>
      </c>
      <c r="L47" s="13">
        <f>VLOOKUP(A:A,[1]TDSheet!$A:$L,12,0)</f>
        <v>70</v>
      </c>
      <c r="M47" s="13">
        <f>VLOOKUP(A:A,[1]TDSheet!$A:$M,13,0)</f>
        <v>80</v>
      </c>
      <c r="N47" s="13">
        <f>VLOOKUP(A:A,[1]TDSheet!$A:$V,22,0)</f>
        <v>0</v>
      </c>
      <c r="O47" s="13">
        <f>VLOOKUP(A:A,[1]TDSheet!$A:$X,24,0)</f>
        <v>20</v>
      </c>
      <c r="P47" s="13"/>
      <c r="Q47" s="13"/>
      <c r="R47" s="13"/>
      <c r="S47" s="13"/>
      <c r="T47" s="13"/>
      <c r="U47" s="13"/>
      <c r="V47" s="13"/>
      <c r="W47" s="13">
        <f t="shared" si="11"/>
        <v>46.681400000000004</v>
      </c>
      <c r="X47" s="15">
        <v>40</v>
      </c>
      <c r="Y47" s="16">
        <f t="shared" si="12"/>
        <v>7.4698702266855745</v>
      </c>
      <c r="Z47" s="13">
        <f t="shared" si="13"/>
        <v>2.971290492573059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48.989199999999997</v>
      </c>
      <c r="AF47" s="13">
        <f>VLOOKUP(A:A,[1]TDSheet!$A:$AF,32,0)</f>
        <v>50.938600000000001</v>
      </c>
      <c r="AG47" s="13">
        <f>VLOOKUP(A:A,[1]TDSheet!$A:$AG,33,0)</f>
        <v>48.743600000000001</v>
      </c>
      <c r="AH47" s="13">
        <f>VLOOKUP(A:A,[3]TDSheet!$A:$D,4,0)</f>
        <v>48.843000000000004</v>
      </c>
      <c r="AI47" s="13">
        <f>VLOOKUP(A:A,[1]TDSheet!$A:$AI,35,0)</f>
        <v>0</v>
      </c>
      <c r="AJ47" s="13">
        <f t="shared" si="14"/>
        <v>40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1135</v>
      </c>
      <c r="D48" s="8">
        <v>1656</v>
      </c>
      <c r="E48" s="8">
        <v>1981</v>
      </c>
      <c r="F48" s="8">
        <v>723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2021</v>
      </c>
      <c r="K48" s="13">
        <f t="shared" si="10"/>
        <v>-40</v>
      </c>
      <c r="L48" s="13">
        <f>VLOOKUP(A:A,[1]TDSheet!$A:$L,12,0)</f>
        <v>1000</v>
      </c>
      <c r="M48" s="13">
        <f>VLOOKUP(A:A,[1]TDSheet!$A:$M,13,0)</f>
        <v>400</v>
      </c>
      <c r="N48" s="13">
        <f>VLOOKUP(A:A,[1]TDSheet!$A:$V,22,0)</f>
        <v>300</v>
      </c>
      <c r="O48" s="13">
        <f>VLOOKUP(A:A,[1]TDSheet!$A:$X,24,0)</f>
        <v>500</v>
      </c>
      <c r="P48" s="13"/>
      <c r="Q48" s="13"/>
      <c r="R48" s="13"/>
      <c r="S48" s="13"/>
      <c r="T48" s="13"/>
      <c r="U48" s="13"/>
      <c r="V48" s="13"/>
      <c r="W48" s="13">
        <f t="shared" si="11"/>
        <v>396.2</v>
      </c>
      <c r="X48" s="15"/>
      <c r="Y48" s="16">
        <f t="shared" si="12"/>
        <v>7.3775870772337209</v>
      </c>
      <c r="Z48" s="13">
        <f t="shared" si="13"/>
        <v>1.8248359414437154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498</v>
      </c>
      <c r="AF48" s="13">
        <f>VLOOKUP(A:A,[1]TDSheet!$A:$AF,32,0)</f>
        <v>433.2</v>
      </c>
      <c r="AG48" s="13">
        <f>VLOOKUP(A:A,[1]TDSheet!$A:$AG,33,0)</f>
        <v>419.4</v>
      </c>
      <c r="AH48" s="13">
        <f>VLOOKUP(A:A,[3]TDSheet!$A:$D,4,0)</f>
        <v>424</v>
      </c>
      <c r="AI48" s="13" t="e">
        <f>VLOOKUP(A:A,[1]TDSheet!$A:$AI,35,0)</f>
        <v>#N/A</v>
      </c>
      <c r="AJ48" s="13">
        <f t="shared" si="14"/>
        <v>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1666</v>
      </c>
      <c r="D49" s="8">
        <v>3508</v>
      </c>
      <c r="E49" s="8">
        <v>3120</v>
      </c>
      <c r="F49" s="8">
        <v>2004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3109</v>
      </c>
      <c r="K49" s="13">
        <f t="shared" si="10"/>
        <v>11</v>
      </c>
      <c r="L49" s="13">
        <f>VLOOKUP(A:A,[1]TDSheet!$A:$L,12,0)</f>
        <v>900</v>
      </c>
      <c r="M49" s="13">
        <f>VLOOKUP(A:A,[1]TDSheet!$A:$M,13,0)</f>
        <v>600</v>
      </c>
      <c r="N49" s="13">
        <f>VLOOKUP(A:A,[1]TDSheet!$A:$V,22,0)</f>
        <v>300</v>
      </c>
      <c r="O49" s="13">
        <f>VLOOKUP(A:A,[1]TDSheet!$A:$X,24,0)</f>
        <v>800</v>
      </c>
      <c r="P49" s="13"/>
      <c r="Q49" s="13"/>
      <c r="R49" s="13"/>
      <c r="S49" s="13"/>
      <c r="T49" s="13"/>
      <c r="U49" s="13"/>
      <c r="V49" s="13"/>
      <c r="W49" s="13">
        <f t="shared" si="11"/>
        <v>624</v>
      </c>
      <c r="X49" s="15"/>
      <c r="Y49" s="16">
        <f t="shared" si="12"/>
        <v>7.3782051282051286</v>
      </c>
      <c r="Z49" s="13">
        <f t="shared" si="13"/>
        <v>3.2115384615384617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751.6</v>
      </c>
      <c r="AF49" s="13">
        <f>VLOOKUP(A:A,[1]TDSheet!$A:$AF,32,0)</f>
        <v>690</v>
      </c>
      <c r="AG49" s="13">
        <f>VLOOKUP(A:A,[1]TDSheet!$A:$AG,33,0)</f>
        <v>673.4</v>
      </c>
      <c r="AH49" s="13">
        <f>VLOOKUP(A:A,[3]TDSheet!$A:$D,4,0)</f>
        <v>538</v>
      </c>
      <c r="AI49" s="13" t="e">
        <f>VLOOKUP(A:A,[1]TDSheet!$A:$AI,35,0)</f>
        <v>#N/A</v>
      </c>
      <c r="AJ49" s="13">
        <f t="shared" si="14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57.953000000000003</v>
      </c>
      <c r="D50" s="8">
        <v>115.65600000000001</v>
      </c>
      <c r="E50" s="8">
        <v>91.623000000000005</v>
      </c>
      <c r="F50" s="8">
        <v>79.781000000000006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98.962000000000003</v>
      </c>
      <c r="K50" s="13">
        <f t="shared" si="10"/>
        <v>-7.3389999999999986</v>
      </c>
      <c r="L50" s="13">
        <f>VLOOKUP(A:A,[1]TDSheet!$A:$L,12,0)</f>
        <v>40</v>
      </c>
      <c r="M50" s="13">
        <f>VLOOKUP(A:A,[1]TDSheet!$A:$M,13,0)</f>
        <v>40</v>
      </c>
      <c r="N50" s="13">
        <f>VLOOKUP(A:A,[1]TDSheet!$A:$V,22,0)</f>
        <v>0</v>
      </c>
      <c r="O50" s="13">
        <f>VLOOKUP(A:A,[1]TDSheet!$A:$X,24,0)</f>
        <v>0</v>
      </c>
      <c r="P50" s="13"/>
      <c r="Q50" s="13"/>
      <c r="R50" s="13"/>
      <c r="S50" s="13"/>
      <c r="T50" s="13"/>
      <c r="U50" s="13"/>
      <c r="V50" s="13"/>
      <c r="W50" s="13">
        <f t="shared" si="11"/>
        <v>18.3246</v>
      </c>
      <c r="X50" s="15"/>
      <c r="Y50" s="16">
        <f t="shared" si="12"/>
        <v>8.7194809163637945</v>
      </c>
      <c r="Z50" s="13">
        <f t="shared" si="13"/>
        <v>4.3537648843630965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24.046399999999998</v>
      </c>
      <c r="AF50" s="13">
        <f>VLOOKUP(A:A,[1]TDSheet!$A:$AF,32,0)</f>
        <v>22.3994</v>
      </c>
      <c r="AG50" s="13">
        <f>VLOOKUP(A:A,[1]TDSheet!$A:$AG,33,0)</f>
        <v>21.78</v>
      </c>
      <c r="AH50" s="13">
        <f>VLOOKUP(A:A,[3]TDSheet!$A:$D,4,0)</f>
        <v>17.64</v>
      </c>
      <c r="AI50" s="13">
        <f>VLOOKUP(A:A,[1]TDSheet!$A:$AI,35,0)</f>
        <v>0</v>
      </c>
      <c r="AJ50" s="13">
        <f t="shared" si="14"/>
        <v>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112.399</v>
      </c>
      <c r="D51" s="8">
        <v>372.88099999999997</v>
      </c>
      <c r="E51" s="8">
        <v>202.86600000000001</v>
      </c>
      <c r="F51" s="8">
        <v>177.381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205.11500000000001</v>
      </c>
      <c r="K51" s="13">
        <f t="shared" si="10"/>
        <v>-2.2489999999999952</v>
      </c>
      <c r="L51" s="13">
        <f>VLOOKUP(A:A,[1]TDSheet!$A:$L,12,0)</f>
        <v>70</v>
      </c>
      <c r="M51" s="13">
        <f>VLOOKUP(A:A,[1]TDSheet!$A:$M,13,0)</f>
        <v>80</v>
      </c>
      <c r="N51" s="13">
        <f>VLOOKUP(A:A,[1]TDSheet!$A:$V,22,0)</f>
        <v>0</v>
      </c>
      <c r="O51" s="13">
        <f>VLOOKUP(A:A,[1]TDSheet!$A:$X,24,0)</f>
        <v>0</v>
      </c>
      <c r="P51" s="13"/>
      <c r="Q51" s="13"/>
      <c r="R51" s="13"/>
      <c r="S51" s="13"/>
      <c r="T51" s="13"/>
      <c r="U51" s="13"/>
      <c r="V51" s="13"/>
      <c r="W51" s="13">
        <f t="shared" si="11"/>
        <v>40.5732</v>
      </c>
      <c r="X51" s="15"/>
      <c r="Y51" s="16">
        <f t="shared" si="12"/>
        <v>8.068897696016089</v>
      </c>
      <c r="Z51" s="13">
        <f t="shared" si="13"/>
        <v>4.3718760166809618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51.205600000000004</v>
      </c>
      <c r="AF51" s="13">
        <f>VLOOKUP(A:A,[1]TDSheet!$A:$AF,32,0)</f>
        <v>47.007199999999997</v>
      </c>
      <c r="AG51" s="13">
        <f>VLOOKUP(A:A,[1]TDSheet!$A:$AG,33,0)</f>
        <v>49.164000000000001</v>
      </c>
      <c r="AH51" s="13">
        <f>VLOOKUP(A:A,[3]TDSheet!$A:$D,4,0)</f>
        <v>55.585999999999999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692</v>
      </c>
      <c r="D52" s="8">
        <v>1597</v>
      </c>
      <c r="E52" s="8">
        <v>1665</v>
      </c>
      <c r="F52" s="8">
        <v>588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1702</v>
      </c>
      <c r="K52" s="13">
        <f t="shared" si="10"/>
        <v>-37</v>
      </c>
      <c r="L52" s="13">
        <f>VLOOKUP(A:A,[1]TDSheet!$A:$L,12,0)</f>
        <v>800</v>
      </c>
      <c r="M52" s="13">
        <f>VLOOKUP(A:A,[1]TDSheet!$A:$M,13,0)</f>
        <v>350</v>
      </c>
      <c r="N52" s="13">
        <f>VLOOKUP(A:A,[1]TDSheet!$A:$V,22,0)</f>
        <v>250</v>
      </c>
      <c r="O52" s="13">
        <f>VLOOKUP(A:A,[1]TDSheet!$A:$X,24,0)</f>
        <v>500</v>
      </c>
      <c r="P52" s="13"/>
      <c r="Q52" s="13"/>
      <c r="R52" s="13"/>
      <c r="S52" s="13"/>
      <c r="T52" s="13"/>
      <c r="U52" s="13"/>
      <c r="V52" s="13"/>
      <c r="W52" s="13">
        <f t="shared" si="11"/>
        <v>333</v>
      </c>
      <c r="X52" s="15"/>
      <c r="Y52" s="16">
        <f t="shared" si="12"/>
        <v>7.4714714714714718</v>
      </c>
      <c r="Z52" s="13">
        <f t="shared" si="13"/>
        <v>1.7657657657657657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365.8</v>
      </c>
      <c r="AF52" s="13">
        <f>VLOOKUP(A:A,[1]TDSheet!$A:$AF,32,0)</f>
        <v>333.4</v>
      </c>
      <c r="AG52" s="13">
        <f>VLOOKUP(A:A,[1]TDSheet!$A:$AG,33,0)</f>
        <v>343.6</v>
      </c>
      <c r="AH52" s="13">
        <f>VLOOKUP(A:A,[3]TDSheet!$A:$D,4,0)</f>
        <v>329</v>
      </c>
      <c r="AI52" s="13">
        <f>VLOOKUP(A:A,[1]TDSheet!$A:$AI,35,0)</f>
        <v>0</v>
      </c>
      <c r="AJ52" s="13">
        <f t="shared" si="14"/>
        <v>0</v>
      </c>
      <c r="AK52" s="13"/>
      <c r="AL52" s="13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914</v>
      </c>
      <c r="D53" s="8">
        <v>2560</v>
      </c>
      <c r="E53" s="8">
        <v>2327</v>
      </c>
      <c r="F53" s="8">
        <v>1115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2349</v>
      </c>
      <c r="K53" s="13">
        <f t="shared" si="10"/>
        <v>-22</v>
      </c>
      <c r="L53" s="13">
        <f>VLOOKUP(A:A,[1]TDSheet!$A:$L,12,0)</f>
        <v>900</v>
      </c>
      <c r="M53" s="13">
        <f>VLOOKUP(A:A,[1]TDSheet!$A:$M,13,0)</f>
        <v>450</v>
      </c>
      <c r="N53" s="13">
        <f>VLOOKUP(A:A,[1]TDSheet!$A:$V,22,0)</f>
        <v>350</v>
      </c>
      <c r="O53" s="13">
        <f>VLOOKUP(A:A,[1]TDSheet!$A:$X,24,0)</f>
        <v>700</v>
      </c>
      <c r="P53" s="13"/>
      <c r="Q53" s="13"/>
      <c r="R53" s="13"/>
      <c r="S53" s="13"/>
      <c r="T53" s="13"/>
      <c r="U53" s="13"/>
      <c r="V53" s="13"/>
      <c r="W53" s="13">
        <f t="shared" si="11"/>
        <v>465.4</v>
      </c>
      <c r="X53" s="15"/>
      <c r="Y53" s="16">
        <f t="shared" si="12"/>
        <v>7.5526428878384193</v>
      </c>
      <c r="Z53" s="13">
        <f t="shared" si="13"/>
        <v>2.3957885689729266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506.8</v>
      </c>
      <c r="AF53" s="13">
        <f>VLOOKUP(A:A,[1]TDSheet!$A:$AF,32,0)</f>
        <v>489.4</v>
      </c>
      <c r="AG53" s="13">
        <f>VLOOKUP(A:A,[1]TDSheet!$A:$AG,33,0)</f>
        <v>490.6</v>
      </c>
      <c r="AH53" s="13">
        <f>VLOOKUP(A:A,[3]TDSheet!$A:$D,4,0)</f>
        <v>408</v>
      </c>
      <c r="AI53" s="13">
        <f>VLOOKUP(A:A,[1]TDSheet!$A:$AI,35,0)</f>
        <v>0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622</v>
      </c>
      <c r="D54" s="8">
        <v>1209</v>
      </c>
      <c r="E54" s="8">
        <v>1303</v>
      </c>
      <c r="F54" s="8">
        <v>490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1355</v>
      </c>
      <c r="K54" s="13">
        <f t="shared" si="10"/>
        <v>-52</v>
      </c>
      <c r="L54" s="13">
        <f>VLOOKUP(A:A,[1]TDSheet!$A:$L,12,0)</f>
        <v>350</v>
      </c>
      <c r="M54" s="13">
        <f>VLOOKUP(A:A,[1]TDSheet!$A:$M,13,0)</f>
        <v>250</v>
      </c>
      <c r="N54" s="13">
        <f>VLOOKUP(A:A,[1]TDSheet!$A:$V,22,0)</f>
        <v>200</v>
      </c>
      <c r="O54" s="13">
        <f>VLOOKUP(A:A,[1]TDSheet!$A:$X,24,0)</f>
        <v>350</v>
      </c>
      <c r="P54" s="13"/>
      <c r="Q54" s="13"/>
      <c r="R54" s="13"/>
      <c r="S54" s="13"/>
      <c r="T54" s="13"/>
      <c r="U54" s="13"/>
      <c r="V54" s="13"/>
      <c r="W54" s="13">
        <f t="shared" si="11"/>
        <v>260.60000000000002</v>
      </c>
      <c r="X54" s="15">
        <v>300</v>
      </c>
      <c r="Y54" s="16">
        <f t="shared" si="12"/>
        <v>7.444359171143514</v>
      </c>
      <c r="Z54" s="13">
        <f t="shared" si="13"/>
        <v>1.8802762854950112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311.2</v>
      </c>
      <c r="AF54" s="13">
        <f>VLOOKUP(A:A,[1]TDSheet!$A:$AF,32,0)</f>
        <v>271.60000000000002</v>
      </c>
      <c r="AG54" s="13">
        <f>VLOOKUP(A:A,[1]TDSheet!$A:$AG,33,0)</f>
        <v>251</v>
      </c>
      <c r="AH54" s="13">
        <f>VLOOKUP(A:A,[3]TDSheet!$A:$D,4,0)</f>
        <v>394</v>
      </c>
      <c r="AI54" s="13">
        <f>VLOOKUP(A:A,[1]TDSheet!$A:$AI,35,0)</f>
        <v>0</v>
      </c>
      <c r="AJ54" s="13">
        <f t="shared" si="14"/>
        <v>120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236.25</v>
      </c>
      <c r="D55" s="8">
        <v>404.97300000000001</v>
      </c>
      <c r="E55" s="8">
        <v>330.81200000000001</v>
      </c>
      <c r="F55" s="8">
        <v>300.63600000000002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323.20999999999998</v>
      </c>
      <c r="K55" s="13">
        <f t="shared" si="10"/>
        <v>7.6020000000000323</v>
      </c>
      <c r="L55" s="13">
        <f>VLOOKUP(A:A,[1]TDSheet!$A:$L,12,0)</f>
        <v>30</v>
      </c>
      <c r="M55" s="13">
        <f>VLOOKUP(A:A,[1]TDSheet!$A:$M,13,0)</f>
        <v>120</v>
      </c>
      <c r="N55" s="13">
        <f>VLOOKUP(A:A,[1]TDSheet!$A:$V,22,0)</f>
        <v>0</v>
      </c>
      <c r="O55" s="13">
        <f>VLOOKUP(A:A,[1]TDSheet!$A:$X,24,0)</f>
        <v>30</v>
      </c>
      <c r="P55" s="13"/>
      <c r="Q55" s="13"/>
      <c r="R55" s="13"/>
      <c r="S55" s="13"/>
      <c r="T55" s="13"/>
      <c r="U55" s="13"/>
      <c r="V55" s="13"/>
      <c r="W55" s="13">
        <f t="shared" si="11"/>
        <v>66.162400000000005</v>
      </c>
      <c r="X55" s="15"/>
      <c r="Y55" s="16">
        <f t="shared" si="12"/>
        <v>7.2644885917076767</v>
      </c>
      <c r="Z55" s="13">
        <f t="shared" si="13"/>
        <v>4.5439101362707524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89.939599999999999</v>
      </c>
      <c r="AF55" s="13">
        <f>VLOOKUP(A:A,[1]TDSheet!$A:$AF,32,0)</f>
        <v>88.109200000000001</v>
      </c>
      <c r="AG55" s="13">
        <f>VLOOKUP(A:A,[1]TDSheet!$A:$AG,33,0)</f>
        <v>75.088999999999999</v>
      </c>
      <c r="AH55" s="13">
        <f>VLOOKUP(A:A,[3]TDSheet!$A:$D,4,0)</f>
        <v>66.542000000000002</v>
      </c>
      <c r="AI55" s="13">
        <f>VLOOKUP(A:A,[1]TDSheet!$A:$AI,35,0)</f>
        <v>0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439.18299999999999</v>
      </c>
      <c r="D56" s="8">
        <v>842.721</v>
      </c>
      <c r="E56" s="8">
        <v>740.80399999999997</v>
      </c>
      <c r="F56" s="8">
        <v>536.73099999999999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701.06899999999996</v>
      </c>
      <c r="K56" s="13">
        <f t="shared" si="10"/>
        <v>39.735000000000014</v>
      </c>
      <c r="L56" s="13">
        <f>VLOOKUP(A:A,[1]TDSheet!$A:$L,12,0)</f>
        <v>250</v>
      </c>
      <c r="M56" s="13">
        <f>VLOOKUP(A:A,[1]TDSheet!$A:$M,13,0)</f>
        <v>250</v>
      </c>
      <c r="N56" s="13">
        <f>VLOOKUP(A:A,[1]TDSheet!$A:$V,22,0)</f>
        <v>150</v>
      </c>
      <c r="O56" s="13">
        <f>VLOOKUP(A:A,[1]TDSheet!$A:$X,24,0)</f>
        <v>150</v>
      </c>
      <c r="P56" s="13"/>
      <c r="Q56" s="13"/>
      <c r="R56" s="13"/>
      <c r="S56" s="13"/>
      <c r="T56" s="13"/>
      <c r="U56" s="13"/>
      <c r="V56" s="13"/>
      <c r="W56" s="13">
        <f t="shared" si="11"/>
        <v>148.16079999999999</v>
      </c>
      <c r="X56" s="15">
        <v>150</v>
      </c>
      <c r="Y56" s="16">
        <f t="shared" si="12"/>
        <v>10.034577297098828</v>
      </c>
      <c r="Z56" s="13">
        <f t="shared" si="13"/>
        <v>3.6226248778354329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189.30360000000002</v>
      </c>
      <c r="AF56" s="13">
        <f>VLOOKUP(A:A,[1]TDSheet!$A:$AF,32,0)</f>
        <v>166.6026</v>
      </c>
      <c r="AG56" s="13">
        <f>VLOOKUP(A:A,[1]TDSheet!$A:$AG,33,0)</f>
        <v>163.15460000000002</v>
      </c>
      <c r="AH56" s="13">
        <f>VLOOKUP(A:A,[3]TDSheet!$A:$D,4,0)</f>
        <v>100.479</v>
      </c>
      <c r="AI56" s="13" t="str">
        <f>VLOOKUP(A:A,[1]TDSheet!$A:$AI,35,0)</f>
        <v>ябокт</v>
      </c>
      <c r="AJ56" s="13">
        <f t="shared" si="14"/>
        <v>150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92.725999999999999</v>
      </c>
      <c r="D57" s="8">
        <v>58.584000000000003</v>
      </c>
      <c r="E57" s="8">
        <v>85.614000000000004</v>
      </c>
      <c r="F57" s="8">
        <v>58.186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94.302000000000007</v>
      </c>
      <c r="K57" s="13">
        <f t="shared" si="10"/>
        <v>-8.6880000000000024</v>
      </c>
      <c r="L57" s="13">
        <f>VLOOKUP(A:A,[1]TDSheet!$A:$L,12,0)</f>
        <v>20</v>
      </c>
      <c r="M57" s="13">
        <f>VLOOKUP(A:A,[1]TDSheet!$A:$M,13,0)</f>
        <v>30</v>
      </c>
      <c r="N57" s="13">
        <f>VLOOKUP(A:A,[1]TDSheet!$A:$V,22,0)</f>
        <v>0</v>
      </c>
      <c r="O57" s="13">
        <f>VLOOKUP(A:A,[1]TDSheet!$A:$X,24,0)</f>
        <v>20</v>
      </c>
      <c r="P57" s="13"/>
      <c r="Q57" s="13"/>
      <c r="R57" s="13"/>
      <c r="S57" s="13"/>
      <c r="T57" s="13"/>
      <c r="U57" s="13"/>
      <c r="V57" s="13"/>
      <c r="W57" s="13">
        <f t="shared" si="11"/>
        <v>17.122800000000002</v>
      </c>
      <c r="X57" s="15"/>
      <c r="Y57" s="16">
        <f t="shared" si="12"/>
        <v>7.4862756091293479</v>
      </c>
      <c r="Z57" s="13">
        <f t="shared" si="13"/>
        <v>3.3981591795734341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27.937400000000004</v>
      </c>
      <c r="AF57" s="13">
        <f>VLOOKUP(A:A,[1]TDSheet!$A:$AF,32,0)</f>
        <v>17.5854</v>
      </c>
      <c r="AG57" s="13">
        <f>VLOOKUP(A:A,[1]TDSheet!$A:$AG,33,0)</f>
        <v>17.4236</v>
      </c>
      <c r="AH57" s="13">
        <f>VLOOKUP(A:A,[3]TDSheet!$A:$D,4,0)</f>
        <v>24.032</v>
      </c>
      <c r="AI57" s="13">
        <f>VLOOKUP(A:A,[1]TDSheet!$A:$AI,35,0)</f>
        <v>0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20.384</v>
      </c>
      <c r="D58" s="8">
        <v>25.626000000000001</v>
      </c>
      <c r="E58" s="8">
        <v>32.036000000000001</v>
      </c>
      <c r="F58" s="8">
        <v>13.974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33.25</v>
      </c>
      <c r="K58" s="13">
        <f t="shared" si="10"/>
        <v>-1.2139999999999986</v>
      </c>
      <c r="L58" s="13">
        <f>VLOOKUP(A:A,[1]TDSheet!$A:$L,12,0)</f>
        <v>10</v>
      </c>
      <c r="M58" s="13">
        <f>VLOOKUP(A:A,[1]TDSheet!$A:$M,13,0)</f>
        <v>20</v>
      </c>
      <c r="N58" s="13">
        <f>VLOOKUP(A:A,[1]TDSheet!$A:$V,22,0)</f>
        <v>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3"/>
      <c r="W58" s="13">
        <f t="shared" si="11"/>
        <v>6.4072000000000005</v>
      </c>
      <c r="X58" s="15"/>
      <c r="Y58" s="16">
        <f t="shared" si="12"/>
        <v>6.8632163815707328</v>
      </c>
      <c r="Z58" s="13">
        <f t="shared" si="13"/>
        <v>2.1809838931202394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7.0287999999999995</v>
      </c>
      <c r="AF58" s="13">
        <f>VLOOKUP(A:A,[1]TDSheet!$A:$AF,32,0)</f>
        <v>6.569799999999999</v>
      </c>
      <c r="AG58" s="13">
        <f>VLOOKUP(A:A,[1]TDSheet!$A:$AG,33,0)</f>
        <v>6.4072000000000005</v>
      </c>
      <c r="AH58" s="13">
        <f>VLOOKUP(A:A,[3]TDSheet!$A:$D,4,0)</f>
        <v>6.1120000000000001</v>
      </c>
      <c r="AI58" s="13" t="str">
        <f>VLOOKUP(A:A,[1]TDSheet!$A:$AI,35,0)</f>
        <v>увел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1316.57</v>
      </c>
      <c r="D59" s="8">
        <v>3272.6579999999999</v>
      </c>
      <c r="E59" s="8">
        <v>3241.7510000000002</v>
      </c>
      <c r="F59" s="8">
        <v>1314.6489999999999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3151.9920000000002</v>
      </c>
      <c r="K59" s="13">
        <f t="shared" si="10"/>
        <v>89.759000000000015</v>
      </c>
      <c r="L59" s="13">
        <f>VLOOKUP(A:A,[1]TDSheet!$A:$L,12,0)</f>
        <v>1100</v>
      </c>
      <c r="M59" s="13">
        <f>VLOOKUP(A:A,[1]TDSheet!$A:$M,13,0)</f>
        <v>900</v>
      </c>
      <c r="N59" s="13">
        <f>VLOOKUP(A:A,[1]TDSheet!$A:$V,22,0)</f>
        <v>500</v>
      </c>
      <c r="O59" s="13">
        <f>VLOOKUP(A:A,[1]TDSheet!$A:$X,24,0)</f>
        <v>900</v>
      </c>
      <c r="P59" s="13"/>
      <c r="Q59" s="13"/>
      <c r="R59" s="13"/>
      <c r="S59" s="13"/>
      <c r="T59" s="13"/>
      <c r="U59" s="13"/>
      <c r="V59" s="13"/>
      <c r="W59" s="13">
        <f t="shared" si="11"/>
        <v>648.35020000000009</v>
      </c>
      <c r="X59" s="15"/>
      <c r="Y59" s="16">
        <f t="shared" si="12"/>
        <v>7.2717630070909189</v>
      </c>
      <c r="Z59" s="13">
        <f t="shared" si="13"/>
        <v>2.0276834957404191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605.83780000000002</v>
      </c>
      <c r="AF59" s="13">
        <f>VLOOKUP(A:A,[1]TDSheet!$A:$AF,32,0)</f>
        <v>625.64020000000005</v>
      </c>
      <c r="AG59" s="13">
        <f>VLOOKUP(A:A,[1]TDSheet!$A:$AG,33,0)</f>
        <v>631.31899999999996</v>
      </c>
      <c r="AH59" s="13">
        <f>VLOOKUP(A:A,[3]TDSheet!$A:$D,4,0)</f>
        <v>225.29499999999999</v>
      </c>
      <c r="AI59" s="13" t="str">
        <f>VLOOKUP(A:A,[1]TDSheet!$A:$AI,35,0)</f>
        <v>оконч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1392</v>
      </c>
      <c r="D60" s="8">
        <v>56491</v>
      </c>
      <c r="E60" s="8">
        <v>5255</v>
      </c>
      <c r="F60" s="8">
        <v>2847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5237</v>
      </c>
      <c r="K60" s="13">
        <f t="shared" si="10"/>
        <v>18</v>
      </c>
      <c r="L60" s="13">
        <f>VLOOKUP(A:A,[1]TDSheet!$A:$L,12,0)</f>
        <v>1000</v>
      </c>
      <c r="M60" s="13">
        <f>VLOOKUP(A:A,[1]TDSheet!$A:$M,13,0)</f>
        <v>800</v>
      </c>
      <c r="N60" s="13">
        <f>VLOOKUP(A:A,[1]TDSheet!$A:$V,22,0)</f>
        <v>500</v>
      </c>
      <c r="O60" s="13">
        <f>VLOOKUP(A:A,[1]TDSheet!$A:$X,24,0)</f>
        <v>1000</v>
      </c>
      <c r="P60" s="13"/>
      <c r="Q60" s="13"/>
      <c r="R60" s="13"/>
      <c r="S60" s="13"/>
      <c r="T60" s="13"/>
      <c r="U60" s="13"/>
      <c r="V60" s="13"/>
      <c r="W60" s="13">
        <f t="shared" si="11"/>
        <v>777</v>
      </c>
      <c r="X60" s="15"/>
      <c r="Y60" s="16">
        <f t="shared" si="12"/>
        <v>7.9111969111969112</v>
      </c>
      <c r="Z60" s="13">
        <f t="shared" si="13"/>
        <v>3.6640926640926641</v>
      </c>
      <c r="AA60" s="13"/>
      <c r="AB60" s="13"/>
      <c r="AC60" s="13"/>
      <c r="AD60" s="13">
        <f>VLOOKUP(A:A,[1]TDSheet!$A:$AD,30,0)</f>
        <v>1370</v>
      </c>
      <c r="AE60" s="13">
        <f>VLOOKUP(A:A,[1]TDSheet!$A:$AE,31,0)</f>
        <v>780.6</v>
      </c>
      <c r="AF60" s="13">
        <f>VLOOKUP(A:A,[1]TDSheet!$A:$AF,32,0)</f>
        <v>791.8</v>
      </c>
      <c r="AG60" s="13">
        <f>VLOOKUP(A:A,[1]TDSheet!$A:$AG,33,0)</f>
        <v>867.4</v>
      </c>
      <c r="AH60" s="13">
        <f>VLOOKUP(A:A,[3]TDSheet!$A:$D,4,0)</f>
        <v>416</v>
      </c>
      <c r="AI60" s="13" t="str">
        <f>VLOOKUP(A:A,[1]TDSheet!$A:$AI,35,0)</f>
        <v>оконч</v>
      </c>
      <c r="AJ60" s="13">
        <f t="shared" si="14"/>
        <v>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/>
      <c r="E61" s="8">
        <v>0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v>0</v>
      </c>
      <c r="K61" s="13">
        <f t="shared" si="10"/>
        <v>0</v>
      </c>
      <c r="L61" s="13">
        <f>VLOOKUP(A:A,[1]TDSheet!$A:$L,12,0)</f>
        <v>0</v>
      </c>
      <c r="M61" s="13">
        <f>VLOOKUP(A:A,[1]TDSheet!$A:$M,13,0)</f>
        <v>0</v>
      </c>
      <c r="N61" s="13">
        <f>VLOOKUP(A:A,[1]TDSheet!$A:$V,22,0)</f>
        <v>0</v>
      </c>
      <c r="O61" s="13">
        <f>VLOOKUP(A:A,[1]TDSheet!$A:$X,24,0)</f>
        <v>0</v>
      </c>
      <c r="P61" s="13"/>
      <c r="Q61" s="13"/>
      <c r="R61" s="13"/>
      <c r="S61" s="13"/>
      <c r="T61" s="13"/>
      <c r="U61" s="13"/>
      <c r="V61" s="13"/>
      <c r="W61" s="13">
        <f t="shared" si="11"/>
        <v>0</v>
      </c>
      <c r="X61" s="15"/>
      <c r="Y61" s="16" t="e">
        <f t="shared" si="12"/>
        <v>#DIV/0!</v>
      </c>
      <c r="Z61" s="13" t="e">
        <f t="shared" si="13"/>
        <v>#DIV/0!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0.60399999999999998</v>
      </c>
      <c r="AF61" s="13">
        <f>VLOOKUP(A:A,[1]TDSheet!$A:$AF,32,0)</f>
        <v>0.90600000000000003</v>
      </c>
      <c r="AG61" s="13">
        <f>VLOOKUP(A:A,[1]TDSheet!$A:$AG,33,0)</f>
        <v>0.60399999999999998</v>
      </c>
      <c r="AH61" s="13">
        <v>0</v>
      </c>
      <c r="AI61" s="19" t="str">
        <f>VLOOKUP(A:A,[1]TDSheet!$A:$AI,35,0)</f>
        <v>выв0609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16.280999999999999</v>
      </c>
      <c r="D62" s="8">
        <v>0.76400000000000001</v>
      </c>
      <c r="E62" s="8">
        <v>6.1120000000000001</v>
      </c>
      <c r="F62" s="8">
        <v>10.933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20.5</v>
      </c>
      <c r="K62" s="13">
        <f t="shared" si="10"/>
        <v>-14.388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VLOOKUP(A:A,[1]TDSheet!$A:$V,22,0)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1.2223999999999999</v>
      </c>
      <c r="X62" s="15"/>
      <c r="Y62" s="16">
        <f t="shared" si="12"/>
        <v>8.9438808900523572</v>
      </c>
      <c r="Z62" s="13">
        <f t="shared" si="13"/>
        <v>8.9438808900523572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1.6808000000000001</v>
      </c>
      <c r="AF62" s="13">
        <f>VLOOKUP(A:A,[1]TDSheet!$A:$AF,32,0)</f>
        <v>1.0695999999999999</v>
      </c>
      <c r="AG62" s="13">
        <f>VLOOKUP(A:A,[1]TDSheet!$A:$AG,33,0)</f>
        <v>2.1391999999999998</v>
      </c>
      <c r="AH62" s="13">
        <f>VLOOKUP(A:A,[3]TDSheet!$A:$D,4,0)</f>
        <v>0.76400000000000001</v>
      </c>
      <c r="AI62" s="19" t="str">
        <f>VLOOKUP(A:A,[1]TDSheet!$A:$AI,35,0)</f>
        <v>выв0609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1200</v>
      </c>
      <c r="D63" s="8">
        <v>40569</v>
      </c>
      <c r="E63" s="8">
        <v>4912</v>
      </c>
      <c r="F63" s="8">
        <v>1387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4961</v>
      </c>
      <c r="K63" s="13">
        <f t="shared" si="10"/>
        <v>-49</v>
      </c>
      <c r="L63" s="13">
        <f>VLOOKUP(A:A,[1]TDSheet!$A:$L,12,0)</f>
        <v>700</v>
      </c>
      <c r="M63" s="13">
        <f>VLOOKUP(A:A,[1]TDSheet!$A:$M,13,0)</f>
        <v>500</v>
      </c>
      <c r="N63" s="13">
        <f>VLOOKUP(A:A,[1]TDSheet!$A:$V,22,0)</f>
        <v>500</v>
      </c>
      <c r="O63" s="13">
        <f>VLOOKUP(A:A,[1]TDSheet!$A:$X,24,0)</f>
        <v>600</v>
      </c>
      <c r="P63" s="13"/>
      <c r="Q63" s="13"/>
      <c r="R63" s="13"/>
      <c r="S63" s="13"/>
      <c r="T63" s="13"/>
      <c r="U63" s="13"/>
      <c r="V63" s="13"/>
      <c r="W63" s="13">
        <f t="shared" si="11"/>
        <v>502.4</v>
      </c>
      <c r="X63" s="15"/>
      <c r="Y63" s="16">
        <f t="shared" si="12"/>
        <v>7.338773885350319</v>
      </c>
      <c r="Z63" s="13">
        <f t="shared" si="13"/>
        <v>2.7607484076433124</v>
      </c>
      <c r="AA63" s="13"/>
      <c r="AB63" s="13"/>
      <c r="AC63" s="13"/>
      <c r="AD63" s="13">
        <f>VLOOKUP(A:A,[1]TDSheet!$A:$AD,30,0)</f>
        <v>2400</v>
      </c>
      <c r="AE63" s="13">
        <f>VLOOKUP(A:A,[1]TDSheet!$A:$AE,31,0)</f>
        <v>656</v>
      </c>
      <c r="AF63" s="13">
        <f>VLOOKUP(A:A,[1]TDSheet!$A:$AF,32,0)</f>
        <v>525.6</v>
      </c>
      <c r="AG63" s="13">
        <f>VLOOKUP(A:A,[1]TDSheet!$A:$AG,33,0)</f>
        <v>538.20000000000005</v>
      </c>
      <c r="AH63" s="13">
        <f>VLOOKUP(A:A,[3]TDSheet!$A:$D,4,0)</f>
        <v>622</v>
      </c>
      <c r="AI63" s="13">
        <f>VLOOKUP(A:A,[1]TDSheet!$A:$AI,35,0)</f>
        <v>0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13</v>
      </c>
      <c r="C64" s="8">
        <v>848</v>
      </c>
      <c r="D64" s="8">
        <v>18675</v>
      </c>
      <c r="E64" s="8">
        <v>1360</v>
      </c>
      <c r="F64" s="8">
        <v>751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1393</v>
      </c>
      <c r="K64" s="13">
        <f t="shared" si="10"/>
        <v>-33</v>
      </c>
      <c r="L64" s="13">
        <f>VLOOKUP(A:A,[1]TDSheet!$A:$L,12,0)</f>
        <v>450</v>
      </c>
      <c r="M64" s="13">
        <f>VLOOKUP(A:A,[1]TDSheet!$A:$M,13,0)</f>
        <v>300</v>
      </c>
      <c r="N64" s="13">
        <f>VLOOKUP(A:A,[1]TDSheet!$A:$V,22,0)</f>
        <v>600</v>
      </c>
      <c r="O64" s="13">
        <f>VLOOKUP(A:A,[1]TDSheet!$A:$X,24,0)</f>
        <v>400</v>
      </c>
      <c r="P64" s="13"/>
      <c r="Q64" s="13"/>
      <c r="R64" s="13"/>
      <c r="S64" s="13"/>
      <c r="T64" s="13"/>
      <c r="U64" s="13"/>
      <c r="V64" s="13"/>
      <c r="W64" s="13">
        <f t="shared" si="11"/>
        <v>272</v>
      </c>
      <c r="X64" s="15">
        <v>200</v>
      </c>
      <c r="Y64" s="16">
        <f t="shared" si="12"/>
        <v>9.930147058823529</v>
      </c>
      <c r="Z64" s="13">
        <f t="shared" si="13"/>
        <v>2.7610294117647061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328.6</v>
      </c>
      <c r="AF64" s="13">
        <f>VLOOKUP(A:A,[1]TDSheet!$A:$AF,32,0)</f>
        <v>335</v>
      </c>
      <c r="AG64" s="13">
        <f>VLOOKUP(A:A,[1]TDSheet!$A:$AG,33,0)</f>
        <v>298</v>
      </c>
      <c r="AH64" s="13">
        <f>VLOOKUP(A:A,[3]TDSheet!$A:$D,4,0)</f>
        <v>190</v>
      </c>
      <c r="AI64" s="13" t="str">
        <f>VLOOKUP(A:A,[1]TDSheet!$A:$AI,35,0)</f>
        <v>ябокт</v>
      </c>
      <c r="AJ64" s="13">
        <f t="shared" si="14"/>
        <v>90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13</v>
      </c>
      <c r="C65" s="8">
        <v>329</v>
      </c>
      <c r="D65" s="8">
        <v>451</v>
      </c>
      <c r="E65" s="8">
        <v>585</v>
      </c>
      <c r="F65" s="8">
        <v>177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649</v>
      </c>
      <c r="K65" s="13">
        <f t="shared" si="10"/>
        <v>-64</v>
      </c>
      <c r="L65" s="13">
        <f>VLOOKUP(A:A,[1]TDSheet!$A:$L,12,0)</f>
        <v>250</v>
      </c>
      <c r="M65" s="13">
        <f>VLOOKUP(A:A,[1]TDSheet!$A:$M,13,0)</f>
        <v>100</v>
      </c>
      <c r="N65" s="13">
        <f>VLOOKUP(A:A,[1]TDSheet!$A:$V,22,0)</f>
        <v>150</v>
      </c>
      <c r="O65" s="13">
        <f>VLOOKUP(A:A,[1]TDSheet!$A:$X,24,0)</f>
        <v>200</v>
      </c>
      <c r="P65" s="13"/>
      <c r="Q65" s="13"/>
      <c r="R65" s="13"/>
      <c r="S65" s="13"/>
      <c r="T65" s="13"/>
      <c r="U65" s="13"/>
      <c r="V65" s="13"/>
      <c r="W65" s="13">
        <f t="shared" si="11"/>
        <v>117</v>
      </c>
      <c r="X65" s="15"/>
      <c r="Y65" s="16">
        <f t="shared" si="12"/>
        <v>7.4957264957264957</v>
      </c>
      <c r="Z65" s="13">
        <f t="shared" si="13"/>
        <v>1.5128205128205128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112</v>
      </c>
      <c r="AF65" s="13">
        <f>VLOOKUP(A:A,[1]TDSheet!$A:$AF,32,0)</f>
        <v>119.8</v>
      </c>
      <c r="AG65" s="13">
        <f>VLOOKUP(A:A,[1]TDSheet!$A:$AG,33,0)</f>
        <v>112.8</v>
      </c>
      <c r="AH65" s="13">
        <f>VLOOKUP(A:A,[3]TDSheet!$A:$D,4,0)</f>
        <v>121</v>
      </c>
      <c r="AI65" s="13" t="e">
        <f>VLOOKUP(A:A,[1]TDSheet!$A:$AI,35,0)</f>
        <v>#N/A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13</v>
      </c>
      <c r="C66" s="8">
        <v>258</v>
      </c>
      <c r="D66" s="8">
        <v>479</v>
      </c>
      <c r="E66" s="8">
        <v>519</v>
      </c>
      <c r="F66" s="8">
        <v>188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559</v>
      </c>
      <c r="K66" s="13">
        <f t="shared" si="10"/>
        <v>-40</v>
      </c>
      <c r="L66" s="13">
        <f>VLOOKUP(A:A,[1]TDSheet!$A:$L,12,0)</f>
        <v>200</v>
      </c>
      <c r="M66" s="13">
        <f>VLOOKUP(A:A,[1]TDSheet!$A:$M,13,0)</f>
        <v>100</v>
      </c>
      <c r="N66" s="13">
        <f>VLOOKUP(A:A,[1]TDSheet!$A:$V,22,0)</f>
        <v>150</v>
      </c>
      <c r="O66" s="13">
        <f>VLOOKUP(A:A,[1]TDSheet!$A:$X,24,0)</f>
        <v>150</v>
      </c>
      <c r="P66" s="13"/>
      <c r="Q66" s="13"/>
      <c r="R66" s="13"/>
      <c r="S66" s="13"/>
      <c r="T66" s="13"/>
      <c r="U66" s="13"/>
      <c r="V66" s="13"/>
      <c r="W66" s="13">
        <f t="shared" si="11"/>
        <v>103.8</v>
      </c>
      <c r="X66" s="15"/>
      <c r="Y66" s="16">
        <f t="shared" si="12"/>
        <v>7.5915221579961463</v>
      </c>
      <c r="Z66" s="13">
        <f t="shared" si="13"/>
        <v>1.8111753371868979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95.8</v>
      </c>
      <c r="AF66" s="13">
        <f>VLOOKUP(A:A,[1]TDSheet!$A:$AF,32,0)</f>
        <v>109.8</v>
      </c>
      <c r="AG66" s="13">
        <f>VLOOKUP(A:A,[1]TDSheet!$A:$AG,33,0)</f>
        <v>103.6</v>
      </c>
      <c r="AH66" s="13">
        <f>VLOOKUP(A:A,[3]TDSheet!$A:$D,4,0)</f>
        <v>95</v>
      </c>
      <c r="AI66" s="13" t="e">
        <f>VLOOKUP(A:A,[1]TDSheet!$A:$AI,35,0)</f>
        <v>#N/A</v>
      </c>
      <c r="AJ66" s="13">
        <f t="shared" si="14"/>
        <v>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1214.3209999999999</v>
      </c>
      <c r="D67" s="8">
        <v>1762.03</v>
      </c>
      <c r="E67" s="17">
        <v>1037</v>
      </c>
      <c r="F67" s="18">
        <v>475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686.8</v>
      </c>
      <c r="K67" s="13">
        <f t="shared" si="10"/>
        <v>350.20000000000005</v>
      </c>
      <c r="L67" s="13">
        <f>VLOOKUP(A:A,[1]TDSheet!$A:$L,12,0)</f>
        <v>500</v>
      </c>
      <c r="M67" s="13">
        <f>VLOOKUP(A:A,[1]TDSheet!$A:$M,13,0)</f>
        <v>350</v>
      </c>
      <c r="N67" s="13">
        <f>VLOOKUP(A:A,[1]TDSheet!$A:$V,22,0)</f>
        <v>200</v>
      </c>
      <c r="O67" s="13">
        <f>VLOOKUP(A:A,[1]TDSheet!$A:$X,24,0)</f>
        <v>200</v>
      </c>
      <c r="P67" s="13"/>
      <c r="Q67" s="13"/>
      <c r="R67" s="13"/>
      <c r="S67" s="13"/>
      <c r="T67" s="13"/>
      <c r="U67" s="13"/>
      <c r="V67" s="13"/>
      <c r="W67" s="13">
        <f t="shared" si="11"/>
        <v>207.4</v>
      </c>
      <c r="X67" s="15"/>
      <c r="Y67" s="16">
        <f t="shared" si="12"/>
        <v>8.3172613307618128</v>
      </c>
      <c r="Z67" s="13">
        <f t="shared" si="13"/>
        <v>2.2902603664416588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261.39999999999998</v>
      </c>
      <c r="AF67" s="13">
        <f>VLOOKUP(A:A,[1]TDSheet!$A:$AF,32,0)</f>
        <v>237.2</v>
      </c>
      <c r="AG67" s="13">
        <f>VLOOKUP(A:A,[1]TDSheet!$A:$AG,33,0)</f>
        <v>214</v>
      </c>
      <c r="AH67" s="13">
        <f>VLOOKUP(A:A,[3]TDSheet!$A:$D,4,0)</f>
        <v>110.94</v>
      </c>
      <c r="AI67" s="13">
        <f>VLOOKUP(A:A,[1]TDSheet!$A:$AI,35,0)</f>
        <v>0</v>
      </c>
      <c r="AJ67" s="13">
        <f t="shared" si="14"/>
        <v>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863</v>
      </c>
      <c r="D68" s="8">
        <v>517</v>
      </c>
      <c r="E68" s="8">
        <v>448</v>
      </c>
      <c r="F68" s="8">
        <v>923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459</v>
      </c>
      <c r="K68" s="13">
        <f t="shared" si="10"/>
        <v>-11</v>
      </c>
      <c r="L68" s="13">
        <f>VLOOKUP(A:A,[1]TDSheet!$A:$L,12,0)</f>
        <v>0</v>
      </c>
      <c r="M68" s="13">
        <f>VLOOKUP(A:A,[1]TDSheet!$A:$M,13,0)</f>
        <v>300</v>
      </c>
      <c r="N68" s="13">
        <f>VLOOKUP(A:A,[1]TDSheet!$A:$V,22,0)</f>
        <v>0</v>
      </c>
      <c r="O68" s="13">
        <f>VLOOKUP(A:A,[1]TDSheet!$A:$X,24,0)</f>
        <v>0</v>
      </c>
      <c r="P68" s="13"/>
      <c r="Q68" s="13"/>
      <c r="R68" s="13"/>
      <c r="S68" s="13"/>
      <c r="T68" s="13"/>
      <c r="U68" s="13"/>
      <c r="V68" s="13"/>
      <c r="W68" s="13">
        <f t="shared" si="11"/>
        <v>89.6</v>
      </c>
      <c r="X68" s="15"/>
      <c r="Y68" s="16">
        <f t="shared" si="12"/>
        <v>13.649553571428573</v>
      </c>
      <c r="Z68" s="13">
        <f t="shared" si="13"/>
        <v>10.301339285714286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148.4</v>
      </c>
      <c r="AF68" s="13">
        <f>VLOOKUP(A:A,[1]TDSheet!$A:$AF,32,0)</f>
        <v>87.8</v>
      </c>
      <c r="AG68" s="13">
        <f>VLOOKUP(A:A,[1]TDSheet!$A:$AG,33,0)</f>
        <v>74.599999999999994</v>
      </c>
      <c r="AH68" s="13">
        <f>VLOOKUP(A:A,[3]TDSheet!$A:$D,4,0)</f>
        <v>104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185.97399999999999</v>
      </c>
      <c r="D69" s="8">
        <v>234.90600000000001</v>
      </c>
      <c r="E69" s="8">
        <v>241.65600000000001</v>
      </c>
      <c r="F69" s="8">
        <v>175.87299999999999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225.708</v>
      </c>
      <c r="K69" s="13">
        <f t="shared" si="10"/>
        <v>15.948000000000008</v>
      </c>
      <c r="L69" s="13">
        <f>VLOOKUP(A:A,[1]TDSheet!$A:$L,12,0)</f>
        <v>90</v>
      </c>
      <c r="M69" s="13">
        <f>VLOOKUP(A:A,[1]TDSheet!$A:$M,13,0)</f>
        <v>80</v>
      </c>
      <c r="N69" s="13">
        <f>VLOOKUP(A:A,[1]TDSheet!$A:$V,22,0)</f>
        <v>0</v>
      </c>
      <c r="O69" s="13">
        <f>VLOOKUP(A:A,[1]TDSheet!$A:$X,24,0)</f>
        <v>0</v>
      </c>
      <c r="P69" s="13"/>
      <c r="Q69" s="13"/>
      <c r="R69" s="13"/>
      <c r="S69" s="13"/>
      <c r="T69" s="13"/>
      <c r="U69" s="13"/>
      <c r="V69" s="13"/>
      <c r="W69" s="13">
        <f t="shared" si="11"/>
        <v>48.331200000000003</v>
      </c>
      <c r="X69" s="15"/>
      <c r="Y69" s="16">
        <f t="shared" si="12"/>
        <v>7.1563089681199719</v>
      </c>
      <c r="Z69" s="13">
        <f t="shared" si="13"/>
        <v>3.6389123381997548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68.041200000000003</v>
      </c>
      <c r="AF69" s="13">
        <f>VLOOKUP(A:A,[1]TDSheet!$A:$AF,32,0)</f>
        <v>45.877600000000001</v>
      </c>
      <c r="AG69" s="13">
        <f>VLOOKUP(A:A,[1]TDSheet!$A:$AG,33,0)</f>
        <v>55.132399999999997</v>
      </c>
      <c r="AH69" s="13">
        <f>VLOOKUP(A:A,[3]TDSheet!$A:$D,4,0)</f>
        <v>47.133000000000003</v>
      </c>
      <c r="AI69" s="13" t="e">
        <f>VLOOKUP(A:A,[1]TDSheet!$A:$AI,35,0)</f>
        <v>#N/A</v>
      </c>
      <c r="AJ69" s="13">
        <f t="shared" si="14"/>
        <v>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1336</v>
      </c>
      <c r="D70" s="8">
        <v>3832</v>
      </c>
      <c r="E70" s="8">
        <v>3637</v>
      </c>
      <c r="F70" s="8">
        <v>1407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3710</v>
      </c>
      <c r="K70" s="13">
        <f t="shared" si="10"/>
        <v>-73</v>
      </c>
      <c r="L70" s="13">
        <f>VLOOKUP(A:A,[1]TDSheet!$A:$L,12,0)</f>
        <v>1000</v>
      </c>
      <c r="M70" s="13">
        <f>VLOOKUP(A:A,[1]TDSheet!$A:$M,13,0)</f>
        <v>600</v>
      </c>
      <c r="N70" s="13">
        <f>VLOOKUP(A:A,[1]TDSheet!$A:$V,22,0)</f>
        <v>400</v>
      </c>
      <c r="O70" s="13">
        <f>VLOOKUP(A:A,[1]TDSheet!$A:$X,24,0)</f>
        <v>800</v>
      </c>
      <c r="P70" s="13"/>
      <c r="Q70" s="13"/>
      <c r="R70" s="13"/>
      <c r="S70" s="13"/>
      <c r="T70" s="13"/>
      <c r="U70" s="13"/>
      <c r="V70" s="13"/>
      <c r="W70" s="13">
        <f t="shared" si="11"/>
        <v>588.20000000000005</v>
      </c>
      <c r="X70" s="15"/>
      <c r="Y70" s="16">
        <f t="shared" si="12"/>
        <v>7.1523291397483844</v>
      </c>
      <c r="Z70" s="13">
        <f t="shared" si="13"/>
        <v>2.3920435226113566</v>
      </c>
      <c r="AA70" s="13"/>
      <c r="AB70" s="13"/>
      <c r="AC70" s="13"/>
      <c r="AD70" s="13">
        <f>VLOOKUP(A:A,[1]TDSheet!$A:$AD,30,0)</f>
        <v>696</v>
      </c>
      <c r="AE70" s="13">
        <f>VLOOKUP(A:A,[1]TDSheet!$A:$AE,31,0)</f>
        <v>661.8</v>
      </c>
      <c r="AF70" s="13">
        <f>VLOOKUP(A:A,[1]TDSheet!$A:$AF,32,0)</f>
        <v>586.4</v>
      </c>
      <c r="AG70" s="13">
        <f>VLOOKUP(A:A,[1]TDSheet!$A:$AG,33,0)</f>
        <v>614.20000000000005</v>
      </c>
      <c r="AH70" s="13">
        <f>VLOOKUP(A:A,[3]TDSheet!$A:$D,4,0)</f>
        <v>599</v>
      </c>
      <c r="AI70" s="13">
        <f>VLOOKUP(A:A,[1]TDSheet!$A:$AI,35,0)</f>
        <v>0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926</v>
      </c>
      <c r="D71" s="8">
        <v>3182</v>
      </c>
      <c r="E71" s="8">
        <v>2494</v>
      </c>
      <c r="F71" s="8">
        <v>1569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2496</v>
      </c>
      <c r="K71" s="13">
        <f t="shared" si="10"/>
        <v>-2</v>
      </c>
      <c r="L71" s="13">
        <f>VLOOKUP(A:A,[1]TDSheet!$A:$L,12,0)</f>
        <v>900</v>
      </c>
      <c r="M71" s="13">
        <f>VLOOKUP(A:A,[1]TDSheet!$A:$M,13,0)</f>
        <v>500</v>
      </c>
      <c r="N71" s="13">
        <f>VLOOKUP(A:A,[1]TDSheet!$A:$V,22,0)</f>
        <v>0</v>
      </c>
      <c r="O71" s="13">
        <f>VLOOKUP(A:A,[1]TDSheet!$A:$X,24,0)</f>
        <v>700</v>
      </c>
      <c r="P71" s="13"/>
      <c r="Q71" s="13"/>
      <c r="R71" s="13"/>
      <c r="S71" s="13"/>
      <c r="T71" s="13"/>
      <c r="U71" s="13"/>
      <c r="V71" s="13"/>
      <c r="W71" s="13">
        <f t="shared" si="11"/>
        <v>498.8</v>
      </c>
      <c r="X71" s="15"/>
      <c r="Y71" s="16">
        <f t="shared" si="12"/>
        <v>7.3556535685645548</v>
      </c>
      <c r="Z71" s="13">
        <f t="shared" si="13"/>
        <v>3.1455493183640737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601</v>
      </c>
      <c r="AF71" s="13">
        <f>VLOOKUP(A:A,[1]TDSheet!$A:$AF,32,0)</f>
        <v>511.6</v>
      </c>
      <c r="AG71" s="13">
        <f>VLOOKUP(A:A,[1]TDSheet!$A:$AG,33,0)</f>
        <v>555.4</v>
      </c>
      <c r="AH71" s="13">
        <f>VLOOKUP(A:A,[3]TDSheet!$A:$D,4,0)</f>
        <v>439</v>
      </c>
      <c r="AI71" s="13">
        <f>VLOOKUP(A:A,[1]TDSheet!$A:$AI,35,0)</f>
        <v>0</v>
      </c>
      <c r="AJ71" s="13">
        <f t="shared" si="14"/>
        <v>0</v>
      </c>
      <c r="AK71" s="13"/>
      <c r="AL71" s="13"/>
    </row>
    <row r="72" spans="1:38" s="1" customFormat="1" ht="21.95" customHeight="1" outlineLevel="1" x14ac:dyDescent="0.2">
      <c r="A72" s="7" t="s">
        <v>75</v>
      </c>
      <c r="B72" s="7" t="s">
        <v>8</v>
      </c>
      <c r="C72" s="8">
        <v>222.02600000000001</v>
      </c>
      <c r="D72" s="8">
        <v>449.99400000000003</v>
      </c>
      <c r="E72" s="8">
        <v>435.06299999999999</v>
      </c>
      <c r="F72" s="8">
        <v>222.30199999999999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443.49900000000002</v>
      </c>
      <c r="K72" s="13">
        <f t="shared" ref="K72:K134" si="15">E72-J72</f>
        <v>-8.4360000000000355</v>
      </c>
      <c r="L72" s="13">
        <f>VLOOKUP(A:A,[1]TDSheet!$A:$L,12,0)</f>
        <v>180</v>
      </c>
      <c r="M72" s="13">
        <f>VLOOKUP(A:A,[1]TDSheet!$A:$M,13,0)</f>
        <v>140</v>
      </c>
      <c r="N72" s="13">
        <f>VLOOKUP(A:A,[1]TDSheet!$A:$V,22,0)</f>
        <v>0</v>
      </c>
      <c r="O72" s="13">
        <f>VLOOKUP(A:A,[1]TDSheet!$A:$X,24,0)</f>
        <v>70</v>
      </c>
      <c r="P72" s="13"/>
      <c r="Q72" s="13"/>
      <c r="R72" s="13"/>
      <c r="S72" s="13"/>
      <c r="T72" s="13"/>
      <c r="U72" s="13"/>
      <c r="V72" s="13"/>
      <c r="W72" s="13">
        <f t="shared" ref="W72:W134" si="16">(E72-AD72)/5</f>
        <v>87.012599999999992</v>
      </c>
      <c r="X72" s="15"/>
      <c r="Y72" s="16">
        <f t="shared" ref="Y72:Y134" si="17">(F72+L72+M72+N72+O72+X72)/W72</f>
        <v>7.0369348806954406</v>
      </c>
      <c r="Z72" s="13">
        <f t="shared" ref="Z72:Z134" si="18">F72/W72</f>
        <v>2.5548253931039873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89.793399999999991</v>
      </c>
      <c r="AF72" s="13">
        <f>VLOOKUP(A:A,[1]TDSheet!$A:$AF,32,0)</f>
        <v>99.18719999999999</v>
      </c>
      <c r="AG72" s="13">
        <f>VLOOKUP(A:A,[1]TDSheet!$A:$AG,33,0)</f>
        <v>93.036799999999999</v>
      </c>
      <c r="AH72" s="13">
        <f>VLOOKUP(A:A,[3]TDSheet!$A:$D,4,0)</f>
        <v>89.593000000000004</v>
      </c>
      <c r="AI72" s="13" t="e">
        <f>VLOOKUP(A:A,[1]TDSheet!$A:$AI,35,0)</f>
        <v>#N/A</v>
      </c>
      <c r="AJ72" s="13">
        <f t="shared" ref="AJ72:AJ134" si="19">X72*H72</f>
        <v>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113.49299999999999</v>
      </c>
      <c r="D73" s="8">
        <v>396.56</v>
      </c>
      <c r="E73" s="8">
        <v>336.99</v>
      </c>
      <c r="F73" s="8">
        <v>170.61500000000001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333.82499999999999</v>
      </c>
      <c r="K73" s="13">
        <f t="shared" si="15"/>
        <v>3.1650000000000205</v>
      </c>
      <c r="L73" s="13">
        <f>VLOOKUP(A:A,[1]TDSheet!$A:$L,12,0)</f>
        <v>150</v>
      </c>
      <c r="M73" s="13">
        <f>VLOOKUP(A:A,[1]TDSheet!$A:$M,13,0)</f>
        <v>100</v>
      </c>
      <c r="N73" s="13">
        <f>VLOOKUP(A:A,[1]TDSheet!$A:$V,22,0)</f>
        <v>0</v>
      </c>
      <c r="O73" s="13">
        <f>VLOOKUP(A:A,[1]TDSheet!$A:$X,24,0)</f>
        <v>50</v>
      </c>
      <c r="P73" s="13"/>
      <c r="Q73" s="13"/>
      <c r="R73" s="13"/>
      <c r="S73" s="13"/>
      <c r="T73" s="13"/>
      <c r="U73" s="13"/>
      <c r="V73" s="13"/>
      <c r="W73" s="13">
        <f t="shared" si="16"/>
        <v>67.397999999999996</v>
      </c>
      <c r="X73" s="15"/>
      <c r="Y73" s="16">
        <f t="shared" si="17"/>
        <v>6.9826255971987301</v>
      </c>
      <c r="Z73" s="13">
        <f t="shared" si="18"/>
        <v>2.5314549393157071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82.062600000000003</v>
      </c>
      <c r="AF73" s="13">
        <f>VLOOKUP(A:A,[1]TDSheet!$A:$AF,32,0)</f>
        <v>68.04740000000001</v>
      </c>
      <c r="AG73" s="13">
        <f>VLOOKUP(A:A,[1]TDSheet!$A:$AG,33,0)</f>
        <v>73.926400000000001</v>
      </c>
      <c r="AH73" s="13">
        <f>VLOOKUP(A:A,[3]TDSheet!$A:$D,4,0)</f>
        <v>79.152000000000001</v>
      </c>
      <c r="AI73" s="13" t="e">
        <f>VLOOKUP(A:A,[1]TDSheet!$A:$AI,35,0)</f>
        <v>#N/A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199.60400000000001</v>
      </c>
      <c r="D74" s="8">
        <v>822.06799999999998</v>
      </c>
      <c r="E74" s="8">
        <v>665.28800000000001</v>
      </c>
      <c r="F74" s="8">
        <v>348.178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654.14300000000003</v>
      </c>
      <c r="K74" s="13">
        <f t="shared" si="15"/>
        <v>11.144999999999982</v>
      </c>
      <c r="L74" s="13">
        <f>VLOOKUP(A:A,[1]TDSheet!$A:$L,12,0)</f>
        <v>330</v>
      </c>
      <c r="M74" s="13">
        <f>VLOOKUP(A:A,[1]TDSheet!$A:$M,13,0)</f>
        <v>200</v>
      </c>
      <c r="N74" s="13">
        <f>VLOOKUP(A:A,[1]TDSheet!$A:$V,22,0)</f>
        <v>0</v>
      </c>
      <c r="O74" s="13">
        <f>VLOOKUP(A:A,[1]TDSheet!$A:$X,24,0)</f>
        <v>200</v>
      </c>
      <c r="P74" s="13"/>
      <c r="Q74" s="13"/>
      <c r="R74" s="13"/>
      <c r="S74" s="13"/>
      <c r="T74" s="13"/>
      <c r="U74" s="13"/>
      <c r="V74" s="13"/>
      <c r="W74" s="13">
        <f t="shared" si="16"/>
        <v>133.05760000000001</v>
      </c>
      <c r="X74" s="15"/>
      <c r="Y74" s="16">
        <f t="shared" si="17"/>
        <v>8.1030921946585526</v>
      </c>
      <c r="Z74" s="13">
        <f t="shared" si="18"/>
        <v>2.6167464316205913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154.178</v>
      </c>
      <c r="AF74" s="13">
        <f>VLOOKUP(A:A,[1]TDSheet!$A:$AF,32,0)</f>
        <v>121.00039999999998</v>
      </c>
      <c r="AG74" s="13">
        <f>VLOOKUP(A:A,[1]TDSheet!$A:$AG,33,0)</f>
        <v>152.78960000000001</v>
      </c>
      <c r="AH74" s="13">
        <f>VLOOKUP(A:A,[3]TDSheet!$A:$D,4,0)</f>
        <v>140.35400000000001</v>
      </c>
      <c r="AI74" s="13" t="e">
        <f>VLOOKUP(A:A,[1]TDSheet!$A:$AI,35,0)</f>
        <v>#N/A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271.69600000000003</v>
      </c>
      <c r="D75" s="8">
        <v>339.26799999999997</v>
      </c>
      <c r="E75" s="8">
        <v>435.62200000000001</v>
      </c>
      <c r="F75" s="8">
        <v>164.68199999999999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436.65199999999999</v>
      </c>
      <c r="K75" s="13">
        <f t="shared" si="15"/>
        <v>-1.0299999999999727</v>
      </c>
      <c r="L75" s="13">
        <f>VLOOKUP(A:A,[1]TDSheet!$A:$L,12,0)</f>
        <v>170</v>
      </c>
      <c r="M75" s="13">
        <f>VLOOKUP(A:A,[1]TDSheet!$A:$M,13,0)</f>
        <v>130</v>
      </c>
      <c r="N75" s="13">
        <f>VLOOKUP(A:A,[1]TDSheet!$A:$V,22,0)</f>
        <v>0</v>
      </c>
      <c r="O75" s="13">
        <f>VLOOKUP(A:A,[1]TDSheet!$A:$X,24,0)</f>
        <v>130</v>
      </c>
      <c r="P75" s="13"/>
      <c r="Q75" s="13"/>
      <c r="R75" s="13"/>
      <c r="S75" s="13"/>
      <c r="T75" s="13"/>
      <c r="U75" s="13"/>
      <c r="V75" s="13"/>
      <c r="W75" s="13">
        <f t="shared" si="16"/>
        <v>87.124400000000009</v>
      </c>
      <c r="X75" s="15">
        <v>50</v>
      </c>
      <c r="Y75" s="16">
        <f t="shared" si="17"/>
        <v>7.3995574144556517</v>
      </c>
      <c r="Z75" s="13">
        <f t="shared" si="18"/>
        <v>1.8901937918654244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110.90540000000001</v>
      </c>
      <c r="AF75" s="13">
        <f>VLOOKUP(A:A,[1]TDSheet!$A:$AF,32,0)</f>
        <v>94.625399999999999</v>
      </c>
      <c r="AG75" s="13">
        <f>VLOOKUP(A:A,[1]TDSheet!$A:$AG,33,0)</f>
        <v>87.52000000000001</v>
      </c>
      <c r="AH75" s="13">
        <f>VLOOKUP(A:A,[3]TDSheet!$A:$D,4,0)</f>
        <v>104.96</v>
      </c>
      <c r="AI75" s="13" t="e">
        <f>VLOOKUP(A:A,[1]TDSheet!$A:$AI,35,0)</f>
        <v>#N/A</v>
      </c>
      <c r="AJ75" s="13">
        <f t="shared" si="19"/>
        <v>50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1</v>
      </c>
      <c r="D76" s="8">
        <v>87</v>
      </c>
      <c r="E76" s="8">
        <v>39</v>
      </c>
      <c r="F76" s="8">
        <v>47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113</v>
      </c>
      <c r="K76" s="13">
        <f t="shared" si="15"/>
        <v>-74</v>
      </c>
      <c r="L76" s="13">
        <f>VLOOKUP(A:A,[1]TDSheet!$A:$L,12,0)</f>
        <v>20</v>
      </c>
      <c r="M76" s="13">
        <f>VLOOKUP(A:A,[1]TDSheet!$A:$M,13,0)</f>
        <v>20</v>
      </c>
      <c r="N76" s="13">
        <f>VLOOKUP(A:A,[1]TDSheet!$A:$V,22,0)</f>
        <v>0</v>
      </c>
      <c r="O76" s="13">
        <f>VLOOKUP(A:A,[1]TDSheet!$A:$X,24,0)</f>
        <v>20</v>
      </c>
      <c r="P76" s="13"/>
      <c r="Q76" s="13"/>
      <c r="R76" s="13"/>
      <c r="S76" s="13"/>
      <c r="T76" s="13"/>
      <c r="U76" s="13"/>
      <c r="V76" s="13"/>
      <c r="W76" s="13">
        <f t="shared" si="16"/>
        <v>7.8</v>
      </c>
      <c r="X76" s="15"/>
      <c r="Y76" s="16">
        <f t="shared" si="17"/>
        <v>13.717948717948719</v>
      </c>
      <c r="Z76" s="13">
        <f t="shared" si="18"/>
        <v>6.0256410256410255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28</v>
      </c>
      <c r="AF76" s="13">
        <f>VLOOKUP(A:A,[1]TDSheet!$A:$AF,32,0)</f>
        <v>15.8</v>
      </c>
      <c r="AG76" s="13">
        <f>VLOOKUP(A:A,[1]TDSheet!$A:$AG,33,0)</f>
        <v>9.1999999999999993</v>
      </c>
      <c r="AH76" s="13">
        <f>VLOOKUP(A:A,[3]TDSheet!$A:$D,4,0)</f>
        <v>37</v>
      </c>
      <c r="AI76" s="13" t="str">
        <f>VLOOKUP(A:A,[1]TDSheet!$A:$AI,35,0)</f>
        <v>склад</v>
      </c>
      <c r="AJ76" s="13">
        <f t="shared" si="19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13</v>
      </c>
      <c r="C77" s="8">
        <v>135</v>
      </c>
      <c r="D77" s="8">
        <v>430</v>
      </c>
      <c r="E77" s="8">
        <v>381</v>
      </c>
      <c r="F77" s="8">
        <v>180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406</v>
      </c>
      <c r="K77" s="13">
        <f t="shared" si="15"/>
        <v>-25</v>
      </c>
      <c r="L77" s="13">
        <f>VLOOKUP(A:A,[1]TDSheet!$A:$L,12,0)</f>
        <v>220</v>
      </c>
      <c r="M77" s="13">
        <f>VLOOKUP(A:A,[1]TDSheet!$A:$M,13,0)</f>
        <v>80</v>
      </c>
      <c r="N77" s="13">
        <f>VLOOKUP(A:A,[1]TDSheet!$A:$V,22,0)</f>
        <v>0</v>
      </c>
      <c r="O77" s="13">
        <f>VLOOKUP(A:A,[1]TDSheet!$A:$X,24,0)</f>
        <v>90</v>
      </c>
      <c r="P77" s="13"/>
      <c r="Q77" s="13"/>
      <c r="R77" s="13"/>
      <c r="S77" s="13"/>
      <c r="T77" s="13"/>
      <c r="U77" s="13"/>
      <c r="V77" s="13"/>
      <c r="W77" s="13">
        <f t="shared" si="16"/>
        <v>76.2</v>
      </c>
      <c r="X77" s="15"/>
      <c r="Y77" s="16">
        <f t="shared" si="17"/>
        <v>7.4803149606299213</v>
      </c>
      <c r="Z77" s="13">
        <f t="shared" si="18"/>
        <v>2.3622047244094486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68.8</v>
      </c>
      <c r="AF77" s="13">
        <f>VLOOKUP(A:A,[1]TDSheet!$A:$AF,32,0)</f>
        <v>68.400000000000006</v>
      </c>
      <c r="AG77" s="13">
        <f>VLOOKUP(A:A,[1]TDSheet!$A:$AG,33,0)</f>
        <v>83.2</v>
      </c>
      <c r="AH77" s="13">
        <f>VLOOKUP(A:A,[3]TDSheet!$A:$D,4,0)</f>
        <v>41</v>
      </c>
      <c r="AI77" s="13" t="str">
        <f>VLOOKUP(A:A,[1]TDSheet!$A:$AI,35,0)</f>
        <v>оконч</v>
      </c>
      <c r="AJ77" s="13">
        <f t="shared" si="19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13</v>
      </c>
      <c r="C78" s="8">
        <v>379</v>
      </c>
      <c r="D78" s="8">
        <v>436</v>
      </c>
      <c r="E78" s="8">
        <v>406</v>
      </c>
      <c r="F78" s="8">
        <v>384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428</v>
      </c>
      <c r="K78" s="13">
        <f t="shared" si="15"/>
        <v>-22</v>
      </c>
      <c r="L78" s="13">
        <f>VLOOKUP(A:A,[1]TDSheet!$A:$L,12,0)</f>
        <v>50</v>
      </c>
      <c r="M78" s="13">
        <f>VLOOKUP(A:A,[1]TDSheet!$A:$M,13,0)</f>
        <v>30</v>
      </c>
      <c r="N78" s="13">
        <f>VLOOKUP(A:A,[1]TDSheet!$A:$V,22,0)</f>
        <v>130</v>
      </c>
      <c r="O78" s="13">
        <f>VLOOKUP(A:A,[1]TDSheet!$A:$X,24,0)</f>
        <v>150</v>
      </c>
      <c r="P78" s="13"/>
      <c r="Q78" s="13"/>
      <c r="R78" s="13"/>
      <c r="S78" s="13"/>
      <c r="T78" s="13"/>
      <c r="U78" s="13"/>
      <c r="V78" s="13"/>
      <c r="W78" s="13">
        <f t="shared" si="16"/>
        <v>81.2</v>
      </c>
      <c r="X78" s="15">
        <v>70</v>
      </c>
      <c r="Y78" s="16">
        <f t="shared" si="17"/>
        <v>10.024630541871922</v>
      </c>
      <c r="Z78" s="13">
        <f t="shared" si="18"/>
        <v>4.7290640394088665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101</v>
      </c>
      <c r="AF78" s="13">
        <f>VLOOKUP(A:A,[1]TDSheet!$A:$AF,32,0)</f>
        <v>75.599999999999994</v>
      </c>
      <c r="AG78" s="13">
        <f>VLOOKUP(A:A,[1]TDSheet!$A:$AG,33,0)</f>
        <v>84.6</v>
      </c>
      <c r="AH78" s="13">
        <f>VLOOKUP(A:A,[3]TDSheet!$A:$D,4,0)</f>
        <v>67</v>
      </c>
      <c r="AI78" s="13" t="str">
        <f>VLOOKUP(A:A,[1]TDSheet!$A:$AI,35,0)</f>
        <v>ябокт</v>
      </c>
      <c r="AJ78" s="13">
        <f t="shared" si="19"/>
        <v>42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179.20400000000001</v>
      </c>
      <c r="D79" s="8">
        <v>115.193</v>
      </c>
      <c r="E79" s="8">
        <v>217.24299999999999</v>
      </c>
      <c r="F79" s="8">
        <v>71.69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218.416</v>
      </c>
      <c r="K79" s="13">
        <f t="shared" si="15"/>
        <v>-1.1730000000000018</v>
      </c>
      <c r="L79" s="13">
        <f>VLOOKUP(A:A,[1]TDSheet!$A:$L,12,0)</f>
        <v>60</v>
      </c>
      <c r="M79" s="13">
        <f>VLOOKUP(A:A,[1]TDSheet!$A:$M,13,0)</f>
        <v>70</v>
      </c>
      <c r="N79" s="13">
        <f>VLOOKUP(A:A,[1]TDSheet!$A:$V,22,0)</f>
        <v>20</v>
      </c>
      <c r="O79" s="13">
        <f>VLOOKUP(A:A,[1]TDSheet!$A:$X,24,0)</f>
        <v>40</v>
      </c>
      <c r="P79" s="13"/>
      <c r="Q79" s="13"/>
      <c r="R79" s="13"/>
      <c r="S79" s="13"/>
      <c r="T79" s="13"/>
      <c r="U79" s="13"/>
      <c r="V79" s="13"/>
      <c r="W79" s="13">
        <f t="shared" si="16"/>
        <v>43.448599999999999</v>
      </c>
      <c r="X79" s="15">
        <v>20</v>
      </c>
      <c r="Y79" s="16">
        <f t="shared" si="17"/>
        <v>6.4832929024180297</v>
      </c>
      <c r="Z79" s="13">
        <f t="shared" si="18"/>
        <v>1.6499956270167508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63.813199999999995</v>
      </c>
      <c r="AF79" s="13">
        <f>VLOOKUP(A:A,[1]TDSheet!$A:$AF,32,0)</f>
        <v>41.275799999999997</v>
      </c>
      <c r="AG79" s="13">
        <f>VLOOKUP(A:A,[1]TDSheet!$A:$AG,33,0)</f>
        <v>44.841799999999999</v>
      </c>
      <c r="AH79" s="13">
        <f>VLOOKUP(A:A,[3]TDSheet!$A:$D,4,0)</f>
        <v>40.98</v>
      </c>
      <c r="AI79" s="13">
        <f>VLOOKUP(A:A,[1]TDSheet!$A:$AI,35,0)</f>
        <v>0</v>
      </c>
      <c r="AJ79" s="13">
        <f t="shared" si="19"/>
        <v>20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13</v>
      </c>
      <c r="C80" s="8">
        <v>429</v>
      </c>
      <c r="D80" s="8">
        <v>4177</v>
      </c>
      <c r="E80" s="8">
        <v>565</v>
      </c>
      <c r="F80" s="8">
        <v>240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569</v>
      </c>
      <c r="K80" s="13">
        <f t="shared" si="15"/>
        <v>-4</v>
      </c>
      <c r="L80" s="13">
        <f>VLOOKUP(A:A,[1]TDSheet!$A:$L,12,0)</f>
        <v>280</v>
      </c>
      <c r="M80" s="13">
        <f>VLOOKUP(A:A,[1]TDSheet!$A:$M,13,0)</f>
        <v>110</v>
      </c>
      <c r="N80" s="13">
        <f>VLOOKUP(A:A,[1]TDSheet!$A:$V,22,0)</f>
        <v>60</v>
      </c>
      <c r="O80" s="13">
        <f>VLOOKUP(A:A,[1]TDSheet!$A:$X,24,0)</f>
        <v>140</v>
      </c>
      <c r="P80" s="13"/>
      <c r="Q80" s="13"/>
      <c r="R80" s="13"/>
      <c r="S80" s="13"/>
      <c r="T80" s="13"/>
      <c r="U80" s="13"/>
      <c r="V80" s="13"/>
      <c r="W80" s="13">
        <f t="shared" si="16"/>
        <v>113</v>
      </c>
      <c r="X80" s="15"/>
      <c r="Y80" s="16">
        <f t="shared" si="17"/>
        <v>7.3451327433628322</v>
      </c>
      <c r="Z80" s="13">
        <f t="shared" si="18"/>
        <v>2.1238938053097347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140.6</v>
      </c>
      <c r="AF80" s="13">
        <f>VLOOKUP(A:A,[1]TDSheet!$A:$AF,32,0)</f>
        <v>147.19999999999999</v>
      </c>
      <c r="AG80" s="13">
        <f>VLOOKUP(A:A,[1]TDSheet!$A:$AG,33,0)</f>
        <v>121.4</v>
      </c>
      <c r="AH80" s="13">
        <f>VLOOKUP(A:A,[3]TDSheet!$A:$D,4,0)</f>
        <v>96</v>
      </c>
      <c r="AI80" s="13">
        <f>VLOOKUP(A:A,[1]TDSheet!$A:$AI,35,0)</f>
        <v>0</v>
      </c>
      <c r="AJ80" s="13">
        <f t="shared" si="19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456</v>
      </c>
      <c r="D81" s="8">
        <v>8843</v>
      </c>
      <c r="E81" s="8">
        <v>869</v>
      </c>
      <c r="F81" s="8">
        <v>295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885</v>
      </c>
      <c r="K81" s="13">
        <f t="shared" si="15"/>
        <v>-16</v>
      </c>
      <c r="L81" s="13">
        <f>VLOOKUP(A:A,[1]TDSheet!$A:$L,12,0)</f>
        <v>480</v>
      </c>
      <c r="M81" s="13">
        <f>VLOOKUP(A:A,[1]TDSheet!$A:$M,13,0)</f>
        <v>180</v>
      </c>
      <c r="N81" s="13">
        <f>VLOOKUP(A:A,[1]TDSheet!$A:$V,22,0)</f>
        <v>0</v>
      </c>
      <c r="O81" s="13">
        <f>VLOOKUP(A:A,[1]TDSheet!$A:$X,24,0)</f>
        <v>200</v>
      </c>
      <c r="P81" s="13"/>
      <c r="Q81" s="13"/>
      <c r="R81" s="13"/>
      <c r="S81" s="13"/>
      <c r="T81" s="13"/>
      <c r="U81" s="13"/>
      <c r="V81" s="13"/>
      <c r="W81" s="13">
        <f t="shared" si="16"/>
        <v>173.8</v>
      </c>
      <c r="X81" s="15">
        <v>70</v>
      </c>
      <c r="Y81" s="16">
        <f t="shared" si="17"/>
        <v>7.0483314154200229</v>
      </c>
      <c r="Z81" s="13">
        <f t="shared" si="18"/>
        <v>1.6973532796317605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193.2</v>
      </c>
      <c r="AF81" s="13">
        <f>VLOOKUP(A:A,[1]TDSheet!$A:$AF,32,0)</f>
        <v>189.8</v>
      </c>
      <c r="AG81" s="13">
        <f>VLOOKUP(A:A,[1]TDSheet!$A:$AG,33,0)</f>
        <v>183.4</v>
      </c>
      <c r="AH81" s="13">
        <f>VLOOKUP(A:A,[3]TDSheet!$A:$D,4,0)</f>
        <v>156</v>
      </c>
      <c r="AI81" s="13" t="str">
        <f>VLOOKUP(A:A,[1]TDSheet!$A:$AI,35,0)</f>
        <v>оконч</v>
      </c>
      <c r="AJ81" s="13">
        <f t="shared" si="19"/>
        <v>42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637</v>
      </c>
      <c r="D82" s="8">
        <v>1517</v>
      </c>
      <c r="E82" s="8">
        <v>1548</v>
      </c>
      <c r="F82" s="8">
        <v>565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1559</v>
      </c>
      <c r="K82" s="13">
        <f t="shared" si="15"/>
        <v>-11</v>
      </c>
      <c r="L82" s="13">
        <f>VLOOKUP(A:A,[1]TDSheet!$A:$L,12,0)</f>
        <v>700</v>
      </c>
      <c r="M82" s="13">
        <f>VLOOKUP(A:A,[1]TDSheet!$A:$M,13,0)</f>
        <v>300</v>
      </c>
      <c r="N82" s="13">
        <f>VLOOKUP(A:A,[1]TDSheet!$A:$V,22,0)</f>
        <v>300</v>
      </c>
      <c r="O82" s="13">
        <f>VLOOKUP(A:A,[1]TDSheet!$A:$X,24,0)</f>
        <v>400</v>
      </c>
      <c r="P82" s="13"/>
      <c r="Q82" s="13"/>
      <c r="R82" s="13"/>
      <c r="S82" s="13"/>
      <c r="T82" s="13"/>
      <c r="U82" s="13"/>
      <c r="V82" s="13"/>
      <c r="W82" s="13">
        <f t="shared" si="16"/>
        <v>309.60000000000002</v>
      </c>
      <c r="X82" s="15"/>
      <c r="Y82" s="16">
        <f t="shared" si="17"/>
        <v>7.3158914728682163</v>
      </c>
      <c r="Z82" s="13">
        <f t="shared" si="18"/>
        <v>1.8249354005167957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316.60000000000002</v>
      </c>
      <c r="AF82" s="13">
        <f>VLOOKUP(A:A,[1]TDSheet!$A:$AF,32,0)</f>
        <v>283.8</v>
      </c>
      <c r="AG82" s="13">
        <f>VLOOKUP(A:A,[1]TDSheet!$A:$AG,33,0)</f>
        <v>317.39999999999998</v>
      </c>
      <c r="AH82" s="13">
        <f>VLOOKUP(A:A,[3]TDSheet!$A:$D,4,0)</f>
        <v>275</v>
      </c>
      <c r="AI82" s="13">
        <f>VLOOKUP(A:A,[1]TDSheet!$A:$AI,35,0)</f>
        <v>0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/>
      <c r="D83" s="8">
        <v>205</v>
      </c>
      <c r="E83" s="8">
        <v>201</v>
      </c>
      <c r="F83" s="8">
        <v>-8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480</v>
      </c>
      <c r="K83" s="13">
        <f t="shared" si="15"/>
        <v>-279</v>
      </c>
      <c r="L83" s="13">
        <f>VLOOKUP(A:A,[1]TDSheet!$A:$L,12,0)</f>
        <v>200</v>
      </c>
      <c r="M83" s="13">
        <f>VLOOKUP(A:A,[1]TDSheet!$A:$M,13,0)</f>
        <v>200</v>
      </c>
      <c r="N83" s="13">
        <f>VLOOKUP(A:A,[1]TDSheet!$A:$V,22,0)</f>
        <v>200</v>
      </c>
      <c r="O83" s="13">
        <f>VLOOKUP(A:A,[1]TDSheet!$A:$X,24,0)</f>
        <v>200</v>
      </c>
      <c r="P83" s="13"/>
      <c r="Q83" s="13"/>
      <c r="R83" s="13"/>
      <c r="S83" s="13"/>
      <c r="T83" s="13"/>
      <c r="U83" s="13"/>
      <c r="V83" s="13"/>
      <c r="W83" s="13">
        <f t="shared" si="16"/>
        <v>40.200000000000003</v>
      </c>
      <c r="X83" s="15">
        <v>200</v>
      </c>
      <c r="Y83" s="16">
        <f t="shared" si="17"/>
        <v>24.676616915422883</v>
      </c>
      <c r="Z83" s="13">
        <f t="shared" si="18"/>
        <v>-0.19900497512437809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74.8</v>
      </c>
      <c r="AF83" s="13">
        <f>VLOOKUP(A:A,[1]TDSheet!$A:$AF,32,0)</f>
        <v>2</v>
      </c>
      <c r="AG83" s="13">
        <f>VLOOKUP(A:A,[1]TDSheet!$A:$AG,33,0)</f>
        <v>0</v>
      </c>
      <c r="AH83" s="13">
        <f>VLOOKUP(A:A,[3]TDSheet!$A:$D,4,0)</f>
        <v>8</v>
      </c>
      <c r="AI83" s="13">
        <f>VLOOKUP(A:A,[1]TDSheet!$A:$AI,35,0)</f>
        <v>0</v>
      </c>
      <c r="AJ83" s="13">
        <f t="shared" si="19"/>
        <v>80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13</v>
      </c>
      <c r="C84" s="8"/>
      <c r="D84" s="8">
        <v>173</v>
      </c>
      <c r="E84" s="8">
        <v>164</v>
      </c>
      <c r="F84" s="8">
        <v>3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594</v>
      </c>
      <c r="K84" s="13">
        <f t="shared" si="15"/>
        <v>-430</v>
      </c>
      <c r="L84" s="13">
        <f>VLOOKUP(A:A,[1]TDSheet!$A:$L,12,0)</f>
        <v>100</v>
      </c>
      <c r="M84" s="13">
        <f>VLOOKUP(A:A,[1]TDSheet!$A:$M,13,0)</f>
        <v>100</v>
      </c>
      <c r="N84" s="13">
        <f>VLOOKUP(A:A,[1]TDSheet!$A:$V,22,0)</f>
        <v>100</v>
      </c>
      <c r="O84" s="13">
        <f>VLOOKUP(A:A,[1]TDSheet!$A:$X,24,0)</f>
        <v>100</v>
      </c>
      <c r="P84" s="13"/>
      <c r="Q84" s="13"/>
      <c r="R84" s="13"/>
      <c r="S84" s="13"/>
      <c r="T84" s="13"/>
      <c r="U84" s="13"/>
      <c r="V84" s="13"/>
      <c r="W84" s="13">
        <f t="shared" si="16"/>
        <v>32.799999999999997</v>
      </c>
      <c r="X84" s="15">
        <v>100</v>
      </c>
      <c r="Y84" s="16">
        <f t="shared" si="17"/>
        <v>15.335365853658537</v>
      </c>
      <c r="Z84" s="13">
        <f t="shared" si="18"/>
        <v>9.1463414634146353E-2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89.6</v>
      </c>
      <c r="AF84" s="13">
        <f>VLOOKUP(A:A,[1]TDSheet!$A:$AF,32,0)</f>
        <v>1.4</v>
      </c>
      <c r="AG84" s="13">
        <f>VLOOKUP(A:A,[1]TDSheet!$A:$AG,33,0)</f>
        <v>0</v>
      </c>
      <c r="AH84" s="13">
        <f>VLOOKUP(A:A,[3]TDSheet!$A:$D,4,0)</f>
        <v>6</v>
      </c>
      <c r="AI84" s="13">
        <f>VLOOKUP(A:A,[1]TDSheet!$A:$AI,35,0)</f>
        <v>0</v>
      </c>
      <c r="AJ84" s="13">
        <f t="shared" si="19"/>
        <v>33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13</v>
      </c>
      <c r="C85" s="8"/>
      <c r="D85" s="8">
        <v>111</v>
      </c>
      <c r="E85" s="8">
        <v>104</v>
      </c>
      <c r="F85" s="8">
        <v>-3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411</v>
      </c>
      <c r="K85" s="13">
        <f t="shared" si="15"/>
        <v>-307</v>
      </c>
      <c r="L85" s="13">
        <f>VLOOKUP(A:A,[1]TDSheet!$A:$L,12,0)</f>
        <v>100</v>
      </c>
      <c r="M85" s="13">
        <f>VLOOKUP(A:A,[1]TDSheet!$A:$M,13,0)</f>
        <v>100</v>
      </c>
      <c r="N85" s="13">
        <f>VLOOKUP(A:A,[1]TDSheet!$A:$V,22,0)</f>
        <v>100</v>
      </c>
      <c r="O85" s="13">
        <f>VLOOKUP(A:A,[1]TDSheet!$A:$X,24,0)</f>
        <v>100</v>
      </c>
      <c r="P85" s="13"/>
      <c r="Q85" s="13"/>
      <c r="R85" s="13"/>
      <c r="S85" s="13"/>
      <c r="T85" s="13"/>
      <c r="U85" s="13"/>
      <c r="V85" s="13"/>
      <c r="W85" s="13">
        <f t="shared" si="16"/>
        <v>20.8</v>
      </c>
      <c r="X85" s="15">
        <v>100</v>
      </c>
      <c r="Y85" s="16">
        <f t="shared" si="17"/>
        <v>23.89423076923077</v>
      </c>
      <c r="Z85" s="13">
        <f t="shared" si="18"/>
        <v>-0.14423076923076922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16.2</v>
      </c>
      <c r="AF85" s="13">
        <f>VLOOKUP(A:A,[1]TDSheet!$A:$AF,32,0)</f>
        <v>0</v>
      </c>
      <c r="AG85" s="13">
        <f>VLOOKUP(A:A,[1]TDSheet!$A:$AG,33,0)</f>
        <v>0</v>
      </c>
      <c r="AH85" s="13">
        <f>VLOOKUP(A:A,[3]TDSheet!$A:$D,4,0)</f>
        <v>5</v>
      </c>
      <c r="AI85" s="13">
        <f>VLOOKUP(A:A,[1]TDSheet!$A:$AI,35,0)</f>
        <v>0</v>
      </c>
      <c r="AJ85" s="13">
        <f t="shared" si="19"/>
        <v>35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258</v>
      </c>
      <c r="D86" s="8">
        <v>259</v>
      </c>
      <c r="E86" s="8">
        <v>356</v>
      </c>
      <c r="F86" s="8">
        <v>152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380</v>
      </c>
      <c r="K86" s="13">
        <f t="shared" si="15"/>
        <v>-24</v>
      </c>
      <c r="L86" s="13">
        <f>VLOOKUP(A:A,[1]TDSheet!$A:$L,12,0)</f>
        <v>200</v>
      </c>
      <c r="M86" s="13">
        <f>VLOOKUP(A:A,[1]TDSheet!$A:$M,13,0)</f>
        <v>70</v>
      </c>
      <c r="N86" s="13">
        <f>VLOOKUP(A:A,[1]TDSheet!$A:$V,22,0)</f>
        <v>150</v>
      </c>
      <c r="O86" s="13">
        <f>VLOOKUP(A:A,[1]TDSheet!$A:$X,24,0)</f>
        <v>120</v>
      </c>
      <c r="P86" s="13"/>
      <c r="Q86" s="13"/>
      <c r="R86" s="13"/>
      <c r="S86" s="13"/>
      <c r="T86" s="13"/>
      <c r="U86" s="13"/>
      <c r="V86" s="13"/>
      <c r="W86" s="13">
        <f t="shared" si="16"/>
        <v>71.2</v>
      </c>
      <c r="X86" s="15"/>
      <c r="Y86" s="16">
        <f t="shared" si="17"/>
        <v>9.7191011235955056</v>
      </c>
      <c r="Z86" s="13">
        <f t="shared" si="18"/>
        <v>2.1348314606741572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73.599999999999994</v>
      </c>
      <c r="AF86" s="13">
        <f>VLOOKUP(A:A,[1]TDSheet!$A:$AF,32,0)</f>
        <v>74.2</v>
      </c>
      <c r="AG86" s="13">
        <f>VLOOKUP(A:A,[1]TDSheet!$A:$AG,33,0)</f>
        <v>71.2</v>
      </c>
      <c r="AH86" s="13">
        <f>VLOOKUP(A:A,[3]TDSheet!$A:$D,4,0)</f>
        <v>25</v>
      </c>
      <c r="AI86" s="13" t="str">
        <f>VLOOKUP(A:A,[1]TDSheet!$A:$AI,35,0)</f>
        <v>ябокт</v>
      </c>
      <c r="AJ86" s="13">
        <f t="shared" si="19"/>
        <v>0</v>
      </c>
      <c r="AK86" s="13"/>
      <c r="AL86" s="13"/>
    </row>
    <row r="87" spans="1:38" s="1" customFormat="1" ht="11.1" customHeight="1" outlineLevel="1" x14ac:dyDescent="0.2">
      <c r="A87" s="7" t="s">
        <v>129</v>
      </c>
      <c r="B87" s="7" t="s">
        <v>13</v>
      </c>
      <c r="C87" s="8">
        <v>20</v>
      </c>
      <c r="D87" s="8">
        <v>378</v>
      </c>
      <c r="E87" s="8">
        <v>59</v>
      </c>
      <c r="F87" s="8">
        <v>318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92</v>
      </c>
      <c r="K87" s="13">
        <f t="shared" si="15"/>
        <v>-33</v>
      </c>
      <c r="L87" s="13">
        <f>VLOOKUP(A:A,[1]TDSheet!$A:$L,12,0)</f>
        <v>20</v>
      </c>
      <c r="M87" s="13">
        <f>VLOOKUP(A:A,[1]TDSheet!$A:$M,13,0)</f>
        <v>20</v>
      </c>
      <c r="N87" s="13">
        <f>VLOOKUP(A:A,[1]TDSheet!$A:$V,22,0)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11.8</v>
      </c>
      <c r="X87" s="15"/>
      <c r="Y87" s="16">
        <f t="shared" si="17"/>
        <v>30.338983050847457</v>
      </c>
      <c r="Z87" s="13">
        <f t="shared" si="18"/>
        <v>26.949152542372879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0</v>
      </c>
      <c r="AF87" s="13">
        <f>VLOOKUP(A:A,[1]TDSheet!$A:$AF,32,0)</f>
        <v>0</v>
      </c>
      <c r="AG87" s="13">
        <f>VLOOKUP(A:A,[1]TDSheet!$A:$AG,33,0)</f>
        <v>16</v>
      </c>
      <c r="AH87" s="13">
        <f>VLOOKUP(A:A,[3]TDSheet!$A:$D,4,0)</f>
        <v>20</v>
      </c>
      <c r="AI87" s="19" t="str">
        <f>VLOOKUP(A:A,[1]TDSheet!$A:$AI,35,0)</f>
        <v>увел</v>
      </c>
      <c r="AJ87" s="13">
        <f t="shared" si="19"/>
        <v>0</v>
      </c>
      <c r="AK87" s="13"/>
      <c r="AL87" s="13"/>
    </row>
    <row r="88" spans="1:38" s="1" customFormat="1" ht="11.1" customHeight="1" outlineLevel="1" x14ac:dyDescent="0.2">
      <c r="A88" s="7" t="s">
        <v>90</v>
      </c>
      <c r="B88" s="7" t="s">
        <v>13</v>
      </c>
      <c r="C88" s="8">
        <v>2097</v>
      </c>
      <c r="D88" s="8">
        <v>6961.3</v>
      </c>
      <c r="E88" s="8">
        <v>5890</v>
      </c>
      <c r="F88" s="8">
        <v>3021.3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5951</v>
      </c>
      <c r="K88" s="13">
        <f t="shared" si="15"/>
        <v>-61</v>
      </c>
      <c r="L88" s="13">
        <f>VLOOKUP(A:A,[1]TDSheet!$A:$L,12,0)</f>
        <v>900</v>
      </c>
      <c r="M88" s="13">
        <f>VLOOKUP(A:A,[1]TDSheet!$A:$M,13,0)</f>
        <v>900</v>
      </c>
      <c r="N88" s="13">
        <f>VLOOKUP(A:A,[1]TDSheet!$A:$V,22,0)</f>
        <v>1000</v>
      </c>
      <c r="O88" s="13">
        <f>VLOOKUP(A:A,[1]TDSheet!$A:$X,24,0)</f>
        <v>1500</v>
      </c>
      <c r="P88" s="13"/>
      <c r="Q88" s="13"/>
      <c r="R88" s="13"/>
      <c r="S88" s="13"/>
      <c r="T88" s="13"/>
      <c r="U88" s="13"/>
      <c r="V88" s="13"/>
      <c r="W88" s="13">
        <f t="shared" si="16"/>
        <v>1004</v>
      </c>
      <c r="X88" s="15"/>
      <c r="Y88" s="16">
        <f t="shared" si="17"/>
        <v>7.2921314741035861</v>
      </c>
      <c r="Z88" s="13">
        <f t="shared" si="18"/>
        <v>3.0092629482071716</v>
      </c>
      <c r="AA88" s="13"/>
      <c r="AB88" s="13"/>
      <c r="AC88" s="13"/>
      <c r="AD88" s="13">
        <f>VLOOKUP(A:A,[1]TDSheet!$A:$AD,30,0)</f>
        <v>870</v>
      </c>
      <c r="AE88" s="13">
        <f>VLOOKUP(A:A,[1]TDSheet!$A:$AE,31,0)</f>
        <v>886.2</v>
      </c>
      <c r="AF88" s="13">
        <f>VLOOKUP(A:A,[1]TDSheet!$A:$AF,32,0)</f>
        <v>989.4</v>
      </c>
      <c r="AG88" s="13">
        <f>VLOOKUP(A:A,[1]TDSheet!$A:$AG,33,0)</f>
        <v>991.14</v>
      </c>
      <c r="AH88" s="13">
        <f>VLOOKUP(A:A,[3]TDSheet!$A:$D,4,0)</f>
        <v>694</v>
      </c>
      <c r="AI88" s="13" t="str">
        <f>VLOOKUP(A:A,[1]TDSheet!$A:$AI,35,0)</f>
        <v>оконч</v>
      </c>
      <c r="AJ88" s="13">
        <f t="shared" si="19"/>
        <v>0</v>
      </c>
      <c r="AK88" s="13"/>
      <c r="AL88" s="13"/>
    </row>
    <row r="89" spans="1:38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3.8</v>
      </c>
      <c r="K89" s="13">
        <f t="shared" si="15"/>
        <v>-3.8</v>
      </c>
      <c r="L89" s="13">
        <f>VLOOKUP(A:A,[1]TDSheet!$A:$L,12,0)</f>
        <v>0</v>
      </c>
      <c r="M89" s="13">
        <f>VLOOKUP(A:A,[1]TDSheet!$A:$M,13,0)</f>
        <v>0</v>
      </c>
      <c r="N89" s="13">
        <f>VLOOKUP(A:A,[1]TDSheet!$A:$V,22,0)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0</v>
      </c>
      <c r="X89" s="15"/>
      <c r="Y89" s="16" t="e">
        <f t="shared" si="17"/>
        <v>#DIV/0!</v>
      </c>
      <c r="Z89" s="13" t="e">
        <f t="shared" si="18"/>
        <v>#DIV/0!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0.30199999999999999</v>
      </c>
      <c r="AF89" s="13">
        <f>VLOOKUP(A:A,[1]TDSheet!$A:$AF,32,0)</f>
        <v>0</v>
      </c>
      <c r="AG89" s="13">
        <f>VLOOKUP(A:A,[1]TDSheet!$A:$AG,33,0)</f>
        <v>0</v>
      </c>
      <c r="AH89" s="13">
        <v>0</v>
      </c>
      <c r="AI89" s="13" t="str">
        <f>VLOOKUP(A:A,[1]TDSheet!$A:$AI,35,0)</f>
        <v>выв0609</v>
      </c>
      <c r="AJ89" s="13">
        <f t="shared" si="19"/>
        <v>0</v>
      </c>
      <c r="AK89" s="13"/>
      <c r="AL89" s="13"/>
    </row>
    <row r="90" spans="1:38" s="1" customFormat="1" ht="11.1" customHeight="1" outlineLevel="1" x14ac:dyDescent="0.2">
      <c r="A90" s="7" t="s">
        <v>92</v>
      </c>
      <c r="B90" s="7" t="s">
        <v>13</v>
      </c>
      <c r="C90" s="8">
        <v>2634</v>
      </c>
      <c r="D90" s="8">
        <v>8741</v>
      </c>
      <c r="E90" s="8">
        <v>7413</v>
      </c>
      <c r="F90" s="8">
        <v>3835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7475</v>
      </c>
      <c r="K90" s="13">
        <f t="shared" si="15"/>
        <v>-62</v>
      </c>
      <c r="L90" s="13">
        <f>VLOOKUP(A:A,[1]TDSheet!$A:$L,12,0)</f>
        <v>1000</v>
      </c>
      <c r="M90" s="13">
        <f>VLOOKUP(A:A,[1]TDSheet!$A:$M,13,0)</f>
        <v>1100</v>
      </c>
      <c r="N90" s="13">
        <f>VLOOKUP(A:A,[1]TDSheet!$A:$V,22,0)</f>
        <v>2600</v>
      </c>
      <c r="O90" s="13">
        <f>VLOOKUP(A:A,[1]TDSheet!$A:$X,24,0)</f>
        <v>1900</v>
      </c>
      <c r="P90" s="13"/>
      <c r="Q90" s="13"/>
      <c r="R90" s="13"/>
      <c r="S90" s="13"/>
      <c r="T90" s="13"/>
      <c r="U90" s="13"/>
      <c r="V90" s="13"/>
      <c r="W90" s="13">
        <f t="shared" si="16"/>
        <v>1246.2</v>
      </c>
      <c r="X90" s="15">
        <v>1000</v>
      </c>
      <c r="Y90" s="16">
        <f t="shared" si="17"/>
        <v>9.1758947199486443</v>
      </c>
      <c r="Z90" s="13">
        <f t="shared" si="18"/>
        <v>3.0773551596854438</v>
      </c>
      <c r="AA90" s="13"/>
      <c r="AB90" s="13"/>
      <c r="AC90" s="13"/>
      <c r="AD90" s="13">
        <f>VLOOKUP(A:A,[1]TDSheet!$A:$AD,30,0)</f>
        <v>1182</v>
      </c>
      <c r="AE90" s="13">
        <f>VLOOKUP(A:A,[1]TDSheet!$A:$AE,31,0)</f>
        <v>1444.4</v>
      </c>
      <c r="AF90" s="13">
        <f>VLOOKUP(A:A,[1]TDSheet!$A:$AF,32,0)</f>
        <v>1253.2</v>
      </c>
      <c r="AG90" s="13">
        <f>VLOOKUP(A:A,[1]TDSheet!$A:$AG,33,0)</f>
        <v>1252</v>
      </c>
      <c r="AH90" s="13">
        <f>VLOOKUP(A:A,[3]TDSheet!$A:$D,4,0)</f>
        <v>1113</v>
      </c>
      <c r="AI90" s="13" t="str">
        <f>VLOOKUP(A:A,[1]TDSheet!$A:$AI,35,0)</f>
        <v>ябокт</v>
      </c>
      <c r="AJ90" s="13">
        <f t="shared" si="19"/>
        <v>350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13</v>
      </c>
      <c r="C91" s="8">
        <v>-1</v>
      </c>
      <c r="D91" s="8">
        <v>1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0.11</v>
      </c>
      <c r="I91" s="1" t="e">
        <f>VLOOKUP(A:A,[1]TDSheet!$A:$I,9,0)</f>
        <v>#N/A</v>
      </c>
      <c r="J91" s="13">
        <f>VLOOKUP(A:A,[2]TDSheet!$A:$F,6,0)</f>
        <v>4</v>
      </c>
      <c r="K91" s="13">
        <f t="shared" si="15"/>
        <v>-4</v>
      </c>
      <c r="L91" s="13">
        <f>VLOOKUP(A:A,[1]TDSheet!$A:$L,12,0)</f>
        <v>30</v>
      </c>
      <c r="M91" s="13">
        <f>VLOOKUP(A:A,[1]TDSheet!$A:$M,13,0)</f>
        <v>30</v>
      </c>
      <c r="N91" s="13">
        <f>VLOOKUP(A:A,[1]TDSheet!$A:$V,22,0)</f>
        <v>30</v>
      </c>
      <c r="O91" s="13">
        <f>VLOOKUP(A:A,[1]TDSheet!$A:$X,24,0)</f>
        <v>30</v>
      </c>
      <c r="P91" s="13"/>
      <c r="Q91" s="13"/>
      <c r="R91" s="13"/>
      <c r="S91" s="13"/>
      <c r="T91" s="13"/>
      <c r="U91" s="13"/>
      <c r="V91" s="13"/>
      <c r="W91" s="13">
        <f t="shared" si="16"/>
        <v>0</v>
      </c>
      <c r="X91" s="15">
        <v>30</v>
      </c>
      <c r="Y91" s="16" t="e">
        <f t="shared" si="17"/>
        <v>#DIV/0!</v>
      </c>
      <c r="Z91" s="13" t="e">
        <f t="shared" si="18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e">
        <f>VLOOKUP(A:A,[1]TDSheet!$A:$AI,35,0)</f>
        <v>#N/A</v>
      </c>
      <c r="AJ91" s="13">
        <f t="shared" si="19"/>
        <v>3.3</v>
      </c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13</v>
      </c>
      <c r="C92" s="8">
        <v>5</v>
      </c>
      <c r="D92" s="8">
        <v>29</v>
      </c>
      <c r="E92" s="8">
        <v>19</v>
      </c>
      <c r="F92" s="8">
        <v>-3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33</v>
      </c>
      <c r="K92" s="13">
        <f t="shared" si="15"/>
        <v>-14</v>
      </c>
      <c r="L92" s="13">
        <f>VLOOKUP(A:A,[1]TDSheet!$A:$L,12,0)</f>
        <v>30</v>
      </c>
      <c r="M92" s="13">
        <f>VLOOKUP(A:A,[1]TDSheet!$A:$M,13,0)</f>
        <v>30</v>
      </c>
      <c r="N92" s="13">
        <f>VLOOKUP(A:A,[1]TDSheet!$A:$V,22,0)</f>
        <v>30</v>
      </c>
      <c r="O92" s="13">
        <f>VLOOKUP(A:A,[1]TDSheet!$A:$X,24,0)</f>
        <v>30</v>
      </c>
      <c r="P92" s="13"/>
      <c r="Q92" s="13"/>
      <c r="R92" s="13"/>
      <c r="S92" s="13"/>
      <c r="T92" s="13"/>
      <c r="U92" s="13"/>
      <c r="V92" s="13"/>
      <c r="W92" s="13">
        <f t="shared" si="16"/>
        <v>3.8</v>
      </c>
      <c r="X92" s="15">
        <v>30</v>
      </c>
      <c r="Y92" s="16">
        <f t="shared" si="17"/>
        <v>38.684210526315795</v>
      </c>
      <c r="Z92" s="13">
        <f t="shared" si="18"/>
        <v>-0.78947368421052633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28.8</v>
      </c>
      <c r="AF92" s="13">
        <f>VLOOKUP(A:A,[1]TDSheet!$A:$AF,32,0)</f>
        <v>26</v>
      </c>
      <c r="AG92" s="13">
        <f>VLOOKUP(A:A,[1]TDSheet!$A:$AG,33,0)</f>
        <v>19.399999999999999</v>
      </c>
      <c r="AH92" s="13">
        <v>0</v>
      </c>
      <c r="AI92" s="13">
        <f>VLOOKUP(A:A,[1]TDSheet!$A:$AI,35,0)</f>
        <v>0</v>
      </c>
      <c r="AJ92" s="13">
        <f t="shared" si="19"/>
        <v>3.3</v>
      </c>
      <c r="AK92" s="13"/>
      <c r="AL92" s="13"/>
    </row>
    <row r="93" spans="1:38" s="1" customFormat="1" ht="21.95" customHeight="1" outlineLevel="1" x14ac:dyDescent="0.2">
      <c r="A93" s="7" t="s">
        <v>95</v>
      </c>
      <c r="B93" s="7" t="s">
        <v>13</v>
      </c>
      <c r="C93" s="8">
        <v>9</v>
      </c>
      <c r="D93" s="8">
        <v>1</v>
      </c>
      <c r="E93" s="8">
        <v>0</v>
      </c>
      <c r="F93" s="8">
        <v>-3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3">
        <f>VLOOKUP(A:A,[2]TDSheet!$A:$F,6,0)</f>
        <v>51</v>
      </c>
      <c r="K93" s="13">
        <f t="shared" si="15"/>
        <v>-51</v>
      </c>
      <c r="L93" s="13">
        <f>VLOOKUP(A:A,[1]TDSheet!$A:$L,12,0)</f>
        <v>30</v>
      </c>
      <c r="M93" s="13">
        <f>VLOOKUP(A:A,[1]TDSheet!$A:$M,13,0)</f>
        <v>30</v>
      </c>
      <c r="N93" s="13">
        <f>VLOOKUP(A:A,[1]TDSheet!$A:$V,22,0)</f>
        <v>30</v>
      </c>
      <c r="O93" s="13">
        <f>VLOOKUP(A:A,[1]TDSheet!$A:$X,24,0)</f>
        <v>30</v>
      </c>
      <c r="P93" s="13"/>
      <c r="Q93" s="13"/>
      <c r="R93" s="13"/>
      <c r="S93" s="13"/>
      <c r="T93" s="13"/>
      <c r="U93" s="13"/>
      <c r="V93" s="13"/>
      <c r="W93" s="13">
        <f t="shared" si="16"/>
        <v>0</v>
      </c>
      <c r="X93" s="15">
        <v>30</v>
      </c>
      <c r="Y93" s="16" t="e">
        <f t="shared" si="17"/>
        <v>#DIV/0!</v>
      </c>
      <c r="Z93" s="13" t="e">
        <f t="shared" si="18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20.8</v>
      </c>
      <c r="AF93" s="13">
        <f>VLOOKUP(A:A,[1]TDSheet!$A:$AF,32,0)</f>
        <v>1.2</v>
      </c>
      <c r="AG93" s="13">
        <f>VLOOKUP(A:A,[1]TDSheet!$A:$AG,33,0)</f>
        <v>0</v>
      </c>
      <c r="AH93" s="13">
        <v>0</v>
      </c>
      <c r="AI93" s="13" t="e">
        <f>VLOOKUP(A:A,[1]TDSheet!$A:$AI,35,0)</f>
        <v>#N/A</v>
      </c>
      <c r="AJ93" s="13">
        <f t="shared" si="19"/>
        <v>1.7999999999999998</v>
      </c>
      <c r="AK93" s="13"/>
      <c r="AL93" s="13"/>
    </row>
    <row r="94" spans="1:38" s="1" customFormat="1" ht="21.95" customHeight="1" outlineLevel="1" x14ac:dyDescent="0.2">
      <c r="A94" s="7" t="s">
        <v>96</v>
      </c>
      <c r="B94" s="7" t="s">
        <v>13</v>
      </c>
      <c r="C94" s="8">
        <v>18</v>
      </c>
      <c r="D94" s="8">
        <v>571</v>
      </c>
      <c r="E94" s="8">
        <v>0</v>
      </c>
      <c r="F94" s="8"/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3">
        <f>VLOOKUP(A:A,[2]TDSheet!$A:$F,6,0)</f>
        <v>34</v>
      </c>
      <c r="K94" s="13">
        <f t="shared" si="15"/>
        <v>-34</v>
      </c>
      <c r="L94" s="13">
        <f>VLOOKUP(A:A,[1]TDSheet!$A:$L,12,0)</f>
        <v>30</v>
      </c>
      <c r="M94" s="13">
        <f>VLOOKUP(A:A,[1]TDSheet!$A:$M,13,0)</f>
        <v>30</v>
      </c>
      <c r="N94" s="13">
        <f>VLOOKUP(A:A,[1]TDSheet!$A:$V,22,0)</f>
        <v>30</v>
      </c>
      <c r="O94" s="13">
        <f>VLOOKUP(A:A,[1]TDSheet!$A:$X,24,0)</f>
        <v>30</v>
      </c>
      <c r="P94" s="13"/>
      <c r="Q94" s="13"/>
      <c r="R94" s="13"/>
      <c r="S94" s="13"/>
      <c r="T94" s="13"/>
      <c r="U94" s="13"/>
      <c r="V94" s="13"/>
      <c r="W94" s="13">
        <f t="shared" si="16"/>
        <v>0</v>
      </c>
      <c r="X94" s="15">
        <v>30</v>
      </c>
      <c r="Y94" s="16" t="e">
        <f t="shared" si="17"/>
        <v>#DIV/0!</v>
      </c>
      <c r="Z94" s="13" t="e">
        <f t="shared" si="18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1.2</v>
      </c>
      <c r="AF94" s="13">
        <f>VLOOKUP(A:A,[1]TDSheet!$A:$AF,32,0)</f>
        <v>0.8</v>
      </c>
      <c r="AG94" s="13">
        <f>VLOOKUP(A:A,[1]TDSheet!$A:$AG,33,0)</f>
        <v>0</v>
      </c>
      <c r="AH94" s="13">
        <v>0</v>
      </c>
      <c r="AI94" s="13">
        <f>VLOOKUP(A:A,[1]TDSheet!$A:$AI,35,0)</f>
        <v>0</v>
      </c>
      <c r="AJ94" s="13">
        <f t="shared" si="19"/>
        <v>1.7999999999999998</v>
      </c>
      <c r="AK94" s="13"/>
      <c r="AL94" s="13"/>
    </row>
    <row r="95" spans="1:38" s="1" customFormat="1" ht="11.1" customHeight="1" outlineLevel="1" x14ac:dyDescent="0.2">
      <c r="A95" s="7" t="s">
        <v>97</v>
      </c>
      <c r="B95" s="7" t="s">
        <v>13</v>
      </c>
      <c r="C95" s="8"/>
      <c r="D95" s="8"/>
      <c r="E95" s="8">
        <v>0</v>
      </c>
      <c r="F95" s="8">
        <v>-2</v>
      </c>
      <c r="G95" s="1">
        <v>0</v>
      </c>
      <c r="H95" s="1">
        <v>0.06</v>
      </c>
      <c r="I95" s="1" t="e">
        <f>VLOOKUP(A:A,[1]TDSheet!$A:$I,9,0)</f>
        <v>#N/A</v>
      </c>
      <c r="J95" s="13">
        <f>VLOOKUP(A:A,[2]TDSheet!$A:$F,6,0)</f>
        <v>35</v>
      </c>
      <c r="K95" s="13">
        <f t="shared" si="15"/>
        <v>-35</v>
      </c>
      <c r="L95" s="13">
        <v>0</v>
      </c>
      <c r="M95" s="13">
        <v>0</v>
      </c>
      <c r="N95" s="13">
        <v>0</v>
      </c>
      <c r="O95" s="13">
        <v>0</v>
      </c>
      <c r="P95" s="13"/>
      <c r="Q95" s="13"/>
      <c r="R95" s="13"/>
      <c r="S95" s="13"/>
      <c r="T95" s="13"/>
      <c r="U95" s="13"/>
      <c r="V95" s="13"/>
      <c r="W95" s="13">
        <f t="shared" si="16"/>
        <v>0</v>
      </c>
      <c r="X95" s="15">
        <v>30</v>
      </c>
      <c r="Y95" s="16" t="e">
        <f t="shared" si="17"/>
        <v>#DIV/0!</v>
      </c>
      <c r="Z95" s="13" t="e">
        <f t="shared" si="18"/>
        <v>#DIV/0!</v>
      </c>
      <c r="AA95" s="13"/>
      <c r="AB95" s="13"/>
      <c r="AC95" s="13"/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 t="e">
        <f>VLOOKUP(A:A,[1]TDSheet!$A:$AI,35,0)</f>
        <v>#N/A</v>
      </c>
      <c r="AJ95" s="13">
        <f t="shared" si="19"/>
        <v>1.7999999999999998</v>
      </c>
      <c r="AK95" s="13"/>
      <c r="AL95" s="13"/>
    </row>
    <row r="96" spans="1:38" s="1" customFormat="1" ht="11.1" customHeight="1" outlineLevel="1" x14ac:dyDescent="0.2">
      <c r="A96" s="7" t="s">
        <v>98</v>
      </c>
      <c r="B96" s="7" t="s">
        <v>13</v>
      </c>
      <c r="C96" s="8">
        <v>104</v>
      </c>
      <c r="D96" s="8">
        <v>17</v>
      </c>
      <c r="E96" s="8">
        <v>2</v>
      </c>
      <c r="F96" s="8">
        <v>102</v>
      </c>
      <c r="G96" s="1">
        <f>VLOOKUP(A:A,[1]TDSheet!$A:$G,7,0)</f>
        <v>0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228</v>
      </c>
      <c r="K96" s="13">
        <f t="shared" si="15"/>
        <v>-226</v>
      </c>
      <c r="L96" s="13">
        <f>VLOOKUP(A:A,[1]TDSheet!$A:$L,12,0)</f>
        <v>30</v>
      </c>
      <c r="M96" s="13">
        <f>VLOOKUP(A:A,[1]TDSheet!$A:$M,13,0)</f>
        <v>30</v>
      </c>
      <c r="N96" s="13">
        <f>VLOOKUP(A:A,[1]TDSheet!$A:$V,22,0)</f>
        <v>30</v>
      </c>
      <c r="O96" s="13">
        <f>VLOOKUP(A:A,[1]TDSheet!$A:$X,24,0)</f>
        <v>30</v>
      </c>
      <c r="P96" s="13"/>
      <c r="Q96" s="13"/>
      <c r="R96" s="13"/>
      <c r="S96" s="13"/>
      <c r="T96" s="13"/>
      <c r="U96" s="13"/>
      <c r="V96" s="13"/>
      <c r="W96" s="13">
        <f t="shared" si="16"/>
        <v>0.4</v>
      </c>
      <c r="X96" s="15">
        <v>30</v>
      </c>
      <c r="Y96" s="16">
        <f t="shared" si="17"/>
        <v>630</v>
      </c>
      <c r="Z96" s="13">
        <f t="shared" si="18"/>
        <v>255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0</v>
      </c>
      <c r="AF96" s="13">
        <f>VLOOKUP(A:A,[1]TDSheet!$A:$AF,32,0)</f>
        <v>0.2</v>
      </c>
      <c r="AG96" s="13">
        <f>VLOOKUP(A:A,[1]TDSheet!$A:$AG,33,0)</f>
        <v>2.8</v>
      </c>
      <c r="AH96" s="13">
        <f>VLOOKUP(A:A,[3]TDSheet!$A:$D,4,0)</f>
        <v>1</v>
      </c>
      <c r="AI96" s="13" t="e">
        <f>VLOOKUP(A:A,[1]TDSheet!$A:$AI,35,0)</f>
        <v>#N/A</v>
      </c>
      <c r="AJ96" s="13">
        <f t="shared" si="19"/>
        <v>4.5</v>
      </c>
      <c r="AK96" s="13"/>
      <c r="AL96" s="13"/>
    </row>
    <row r="97" spans="1:38" s="1" customFormat="1" ht="21.95" customHeight="1" outlineLevel="1" x14ac:dyDescent="0.2">
      <c r="A97" s="7" t="s">
        <v>99</v>
      </c>
      <c r="B97" s="7" t="s">
        <v>13</v>
      </c>
      <c r="C97" s="8">
        <v>19</v>
      </c>
      <c r="D97" s="8">
        <v>12</v>
      </c>
      <c r="E97" s="8">
        <v>1</v>
      </c>
      <c r="F97" s="8">
        <v>30</v>
      </c>
      <c r="G97" s="1" t="str">
        <f>VLOOKUP(A:A,[1]TDSheet!$A:$G,7,0)</f>
        <v>нов</v>
      </c>
      <c r="H97" s="1">
        <f>VLOOKUP(A:A,[1]TDSheet!$A:$H,8,0)</f>
        <v>0.28000000000000003</v>
      </c>
      <c r="I97" s="1" t="e">
        <f>VLOOKUP(A:A,[1]TDSheet!$A:$I,9,0)</f>
        <v>#N/A</v>
      </c>
      <c r="J97" s="13">
        <f>VLOOKUP(A:A,[2]TDSheet!$A:$F,6,0)</f>
        <v>3</v>
      </c>
      <c r="K97" s="13">
        <f t="shared" si="15"/>
        <v>-2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VLOOKUP(A:A,[1]TDSheet!$A:$V,22,0)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0.2</v>
      </c>
      <c r="X97" s="15"/>
      <c r="Y97" s="16">
        <f t="shared" si="17"/>
        <v>150</v>
      </c>
      <c r="Z97" s="13">
        <f t="shared" si="18"/>
        <v>150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5.6</v>
      </c>
      <c r="AF97" s="13">
        <f>VLOOKUP(A:A,[1]TDSheet!$A:$AF,32,0)</f>
        <v>3.6</v>
      </c>
      <c r="AG97" s="13">
        <f>VLOOKUP(A:A,[1]TDSheet!$A:$AG,33,0)</f>
        <v>1.6</v>
      </c>
      <c r="AH97" s="13">
        <v>0</v>
      </c>
      <c r="AI97" s="19" t="str">
        <f>VLOOKUP(A:A,[1]TDSheet!$A:$AI,35,0)</f>
        <v>увел</v>
      </c>
      <c r="AJ97" s="13">
        <f t="shared" si="19"/>
        <v>0</v>
      </c>
      <c r="AK97" s="13"/>
      <c r="AL97" s="13"/>
    </row>
    <row r="98" spans="1:38" s="1" customFormat="1" ht="11.1" customHeight="1" outlineLevel="1" x14ac:dyDescent="0.2">
      <c r="A98" s="7" t="s">
        <v>100</v>
      </c>
      <c r="B98" s="7" t="s">
        <v>8</v>
      </c>
      <c r="C98" s="8">
        <v>264.28100000000001</v>
      </c>
      <c r="D98" s="8">
        <v>266.12400000000002</v>
      </c>
      <c r="E98" s="8">
        <v>186.22300000000001</v>
      </c>
      <c r="F98" s="8">
        <v>341.11500000000001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181.65799999999999</v>
      </c>
      <c r="K98" s="13">
        <f t="shared" si="15"/>
        <v>4.5650000000000261</v>
      </c>
      <c r="L98" s="13">
        <f>VLOOKUP(A:A,[1]TDSheet!$A:$L,12,0)</f>
        <v>0</v>
      </c>
      <c r="M98" s="13">
        <f>VLOOKUP(A:A,[1]TDSheet!$A:$M,13,0)</f>
        <v>0</v>
      </c>
      <c r="N98" s="13">
        <f>VLOOKUP(A:A,[1]TDSheet!$A:$V,22,0)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37.244600000000005</v>
      </c>
      <c r="X98" s="15"/>
      <c r="Y98" s="16">
        <f t="shared" si="17"/>
        <v>9.1587773798080789</v>
      </c>
      <c r="Z98" s="13">
        <f t="shared" si="18"/>
        <v>9.1587773798080789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50.782799999999995</v>
      </c>
      <c r="AF98" s="13">
        <f>VLOOKUP(A:A,[1]TDSheet!$A:$AF,32,0)</f>
        <v>67.677999999999997</v>
      </c>
      <c r="AG98" s="13">
        <f>VLOOKUP(A:A,[1]TDSheet!$A:$AG,33,0)</f>
        <v>34.361399999999996</v>
      </c>
      <c r="AH98" s="13">
        <f>VLOOKUP(A:A,[3]TDSheet!$A:$D,4,0)</f>
        <v>20.234999999999999</v>
      </c>
      <c r="AI98" s="13" t="str">
        <f>VLOOKUP(A:A,[1]TDSheet!$A:$AI,35,0)</f>
        <v>увел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101</v>
      </c>
      <c r="B99" s="7" t="s">
        <v>8</v>
      </c>
      <c r="C99" s="8">
        <v>68.647999999999996</v>
      </c>
      <c r="D99" s="8"/>
      <c r="E99" s="8">
        <v>4.056</v>
      </c>
      <c r="F99" s="8">
        <v>64.591999999999999</v>
      </c>
      <c r="G99" s="1" t="str">
        <f>VLOOKUP(A:A,[1]TDSheet!$A:$G,7,0)</f>
        <v>нов</v>
      </c>
      <c r="H99" s="1">
        <f>VLOOKUP(A:A,[1]TDSheet!$A:$H,8,0)</f>
        <v>0</v>
      </c>
      <c r="I99" s="1" t="e">
        <f>VLOOKUP(A:A,[1]TDSheet!$A:$I,9,0)</f>
        <v>#N/A</v>
      </c>
      <c r="J99" s="13">
        <f>VLOOKUP(A:A,[2]TDSheet!$A:$F,6,0)</f>
        <v>8.35</v>
      </c>
      <c r="K99" s="13">
        <f t="shared" si="15"/>
        <v>-4.2939999999999996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0.81120000000000003</v>
      </c>
      <c r="X99" s="15"/>
      <c r="Y99" s="16">
        <f t="shared" si="17"/>
        <v>79.62524654832346</v>
      </c>
      <c r="Z99" s="13">
        <f t="shared" si="18"/>
        <v>79.62524654832346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2.9636</v>
      </c>
      <c r="AF99" s="13">
        <f>VLOOKUP(A:A,[1]TDSheet!$A:$AF,32,0)</f>
        <v>1.3519999999999999</v>
      </c>
      <c r="AG99" s="13">
        <f>VLOOKUP(A:A,[1]TDSheet!$A:$AG,33,0)</f>
        <v>1.0816000000000001</v>
      </c>
      <c r="AH99" s="13">
        <f>VLOOKUP(A:A,[3]TDSheet!$A:$D,4,0)</f>
        <v>1.3520000000000001</v>
      </c>
      <c r="AI99" s="19" t="str">
        <f>VLOOKUP(A:A,[1]TDSheet!$A:$AI,35,0)</f>
        <v>выв0609</v>
      </c>
      <c r="AJ99" s="13">
        <f t="shared" si="19"/>
        <v>0</v>
      </c>
      <c r="AK99" s="13"/>
      <c r="AL99" s="13"/>
    </row>
    <row r="100" spans="1:38" s="1" customFormat="1" ht="21.95" customHeight="1" outlineLevel="1" x14ac:dyDescent="0.2">
      <c r="A100" s="7" t="s">
        <v>102</v>
      </c>
      <c r="B100" s="7" t="s">
        <v>13</v>
      </c>
      <c r="C100" s="8">
        <v>306</v>
      </c>
      <c r="D100" s="8">
        <v>3280</v>
      </c>
      <c r="E100" s="8">
        <v>553</v>
      </c>
      <c r="F100" s="8">
        <v>628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558</v>
      </c>
      <c r="K100" s="13">
        <f t="shared" si="15"/>
        <v>-5</v>
      </c>
      <c r="L100" s="13">
        <f>VLOOKUP(A:A,[1]TDSheet!$A:$L,12,0)</f>
        <v>280</v>
      </c>
      <c r="M100" s="13">
        <f>VLOOKUP(A:A,[1]TDSheet!$A:$M,13,0)</f>
        <v>170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110.6</v>
      </c>
      <c r="X100" s="15"/>
      <c r="Y100" s="16">
        <f t="shared" si="17"/>
        <v>9.7468354430379751</v>
      </c>
      <c r="Z100" s="13">
        <f t="shared" si="18"/>
        <v>5.6781193490054251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155</v>
      </c>
      <c r="AF100" s="13">
        <f>VLOOKUP(A:A,[1]TDSheet!$A:$AF,32,0)</f>
        <v>166.6</v>
      </c>
      <c r="AG100" s="13">
        <f>VLOOKUP(A:A,[1]TDSheet!$A:$AG,33,0)</f>
        <v>171.8</v>
      </c>
      <c r="AH100" s="13">
        <f>VLOOKUP(A:A,[3]TDSheet!$A:$D,4,0)</f>
        <v>106</v>
      </c>
      <c r="AI100" s="13" t="str">
        <f>VLOOKUP(A:A,[1]TDSheet!$A:$AI,35,0)</f>
        <v>Паша</v>
      </c>
      <c r="AJ100" s="13">
        <f t="shared" si="19"/>
        <v>0</v>
      </c>
      <c r="AK100" s="13"/>
      <c r="AL100" s="13"/>
    </row>
    <row r="101" spans="1:38" s="1" customFormat="1" ht="21.95" customHeight="1" outlineLevel="1" x14ac:dyDescent="0.2">
      <c r="A101" s="7" t="s">
        <v>103</v>
      </c>
      <c r="B101" s="7" t="s">
        <v>8</v>
      </c>
      <c r="C101" s="8">
        <v>180.64</v>
      </c>
      <c r="D101" s="8">
        <v>190.18100000000001</v>
      </c>
      <c r="E101" s="8">
        <v>160.87</v>
      </c>
      <c r="F101" s="8">
        <v>205.52099999999999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155.60400000000001</v>
      </c>
      <c r="K101" s="13">
        <f t="shared" si="15"/>
        <v>5.2659999999999911</v>
      </c>
      <c r="L101" s="13">
        <f>VLOOKUP(A:A,[1]TDSheet!$A:$L,12,0)</f>
        <v>0</v>
      </c>
      <c r="M101" s="13">
        <f>VLOOKUP(A:A,[1]TDSheet!$A:$M,13,0)</f>
        <v>40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32.173999999999999</v>
      </c>
      <c r="X101" s="15"/>
      <c r="Y101" s="16">
        <f t="shared" si="17"/>
        <v>7.6310374836824764</v>
      </c>
      <c r="Z101" s="13">
        <f t="shared" si="18"/>
        <v>6.3877976005470254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63.440999999999995</v>
      </c>
      <c r="AF101" s="13">
        <f>VLOOKUP(A:A,[1]TDSheet!$A:$AF,32,0)</f>
        <v>47.233999999999995</v>
      </c>
      <c r="AG101" s="13">
        <f>VLOOKUP(A:A,[1]TDSheet!$A:$AG,33,0)</f>
        <v>37.393599999999999</v>
      </c>
      <c r="AH101" s="13">
        <f>VLOOKUP(A:A,[3]TDSheet!$A:$D,4,0)</f>
        <v>40.6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104</v>
      </c>
      <c r="B102" s="7" t="s">
        <v>13</v>
      </c>
      <c r="C102" s="8">
        <v>221</v>
      </c>
      <c r="D102" s="8">
        <v>1672</v>
      </c>
      <c r="E102" s="8">
        <v>300</v>
      </c>
      <c r="F102" s="8">
        <v>278</v>
      </c>
      <c r="G102" s="1">
        <f>VLOOKUP(A:A,[1]TDSheet!$A:$G,7,0)</f>
        <v>0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321</v>
      </c>
      <c r="K102" s="13">
        <f t="shared" si="15"/>
        <v>-21</v>
      </c>
      <c r="L102" s="13">
        <f>VLOOKUP(A:A,[1]TDSheet!$A:$L,12,0)</f>
        <v>100</v>
      </c>
      <c r="M102" s="13">
        <f>VLOOKUP(A:A,[1]TDSheet!$A:$M,13,0)</f>
        <v>50</v>
      </c>
      <c r="N102" s="13">
        <f>VLOOKUP(A:A,[1]TDSheet!$A:$V,22,0)</f>
        <v>0</v>
      </c>
      <c r="O102" s="13">
        <f>VLOOKUP(A:A,[1]TDSheet!$A:$X,24,0)</f>
        <v>60</v>
      </c>
      <c r="P102" s="13"/>
      <c r="Q102" s="13"/>
      <c r="R102" s="13"/>
      <c r="S102" s="13"/>
      <c r="T102" s="13"/>
      <c r="U102" s="13"/>
      <c r="V102" s="13"/>
      <c r="W102" s="13">
        <f t="shared" si="16"/>
        <v>60</v>
      </c>
      <c r="X102" s="15"/>
      <c r="Y102" s="16">
        <f t="shared" si="17"/>
        <v>8.1333333333333329</v>
      </c>
      <c r="Z102" s="13">
        <f t="shared" si="18"/>
        <v>4.6333333333333337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103.2</v>
      </c>
      <c r="AF102" s="13">
        <f>VLOOKUP(A:A,[1]TDSheet!$A:$AF,32,0)</f>
        <v>69.8</v>
      </c>
      <c r="AG102" s="13">
        <f>VLOOKUP(A:A,[1]TDSheet!$A:$AG,33,0)</f>
        <v>70</v>
      </c>
      <c r="AH102" s="13">
        <f>VLOOKUP(A:A,[3]TDSheet!$A:$D,4,0)</f>
        <v>50</v>
      </c>
      <c r="AI102" s="13" t="str">
        <f>VLOOKUP(A:A,[1]TDSheet!$A:$AI,35,0)</f>
        <v>увел</v>
      </c>
      <c r="AJ102" s="13">
        <f t="shared" si="19"/>
        <v>0</v>
      </c>
      <c r="AK102" s="13"/>
      <c r="AL102" s="13"/>
    </row>
    <row r="103" spans="1:38" s="1" customFormat="1" ht="11.1" customHeight="1" outlineLevel="1" x14ac:dyDescent="0.2">
      <c r="A103" s="7" t="s">
        <v>105</v>
      </c>
      <c r="B103" s="7" t="s">
        <v>8</v>
      </c>
      <c r="C103" s="8">
        <v>220.13499999999999</v>
      </c>
      <c r="D103" s="8">
        <v>27.734000000000002</v>
      </c>
      <c r="E103" s="8">
        <v>132.68</v>
      </c>
      <c r="F103" s="8">
        <v>108.669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132.20099999999999</v>
      </c>
      <c r="K103" s="13">
        <f t="shared" si="15"/>
        <v>0.47900000000001342</v>
      </c>
      <c r="L103" s="13">
        <f>VLOOKUP(A:A,[1]TDSheet!$A:$L,12,0)</f>
        <v>20</v>
      </c>
      <c r="M103" s="13">
        <f>VLOOKUP(A:A,[1]TDSheet!$A:$M,13,0)</f>
        <v>40</v>
      </c>
      <c r="N103" s="13">
        <f>VLOOKUP(A:A,[1]TDSheet!$A:$V,22,0)</f>
        <v>0</v>
      </c>
      <c r="O103" s="13">
        <f>VLOOKUP(A:A,[1]TDSheet!$A:$X,24,0)</f>
        <v>20</v>
      </c>
      <c r="P103" s="13"/>
      <c r="Q103" s="13"/>
      <c r="R103" s="13"/>
      <c r="S103" s="13"/>
      <c r="T103" s="13"/>
      <c r="U103" s="13"/>
      <c r="V103" s="13"/>
      <c r="W103" s="13">
        <f t="shared" si="16"/>
        <v>26.536000000000001</v>
      </c>
      <c r="X103" s="15"/>
      <c r="Y103" s="16">
        <f t="shared" si="17"/>
        <v>7.1099261380765739</v>
      </c>
      <c r="Z103" s="13">
        <f t="shared" si="18"/>
        <v>4.0951537533916182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56.328999999999994</v>
      </c>
      <c r="AF103" s="13">
        <f>VLOOKUP(A:A,[1]TDSheet!$A:$AF,32,0)</f>
        <v>34.125</v>
      </c>
      <c r="AG103" s="13">
        <f>VLOOKUP(A:A,[1]TDSheet!$A:$AG,33,0)</f>
        <v>29.871600000000001</v>
      </c>
      <c r="AH103" s="13">
        <f>VLOOKUP(A:A,[3]TDSheet!$A:$D,4,0)</f>
        <v>23.2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106</v>
      </c>
      <c r="B104" s="7" t="s">
        <v>13</v>
      </c>
      <c r="C104" s="8">
        <v>82</v>
      </c>
      <c r="D104" s="8">
        <v>410</v>
      </c>
      <c r="E104" s="8">
        <v>213</v>
      </c>
      <c r="F104" s="8">
        <v>95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308</v>
      </c>
      <c r="K104" s="13">
        <f t="shared" si="15"/>
        <v>-95</v>
      </c>
      <c r="L104" s="13">
        <f>VLOOKUP(A:A,[1]TDSheet!$A:$L,12,0)</f>
        <v>120</v>
      </c>
      <c r="M104" s="13">
        <f>VLOOKUP(A:A,[1]TDSheet!$A:$M,13,0)</f>
        <v>70</v>
      </c>
      <c r="N104" s="13">
        <f>VLOOKUP(A:A,[1]TDSheet!$A:$V,22,0)</f>
        <v>0</v>
      </c>
      <c r="O104" s="13">
        <f>VLOOKUP(A:A,[1]TDSheet!$A:$X,24,0)</f>
        <v>70</v>
      </c>
      <c r="P104" s="13"/>
      <c r="Q104" s="13"/>
      <c r="R104" s="13"/>
      <c r="S104" s="13"/>
      <c r="T104" s="13"/>
      <c r="U104" s="13"/>
      <c r="V104" s="13"/>
      <c r="W104" s="13">
        <f t="shared" si="16"/>
        <v>42.6</v>
      </c>
      <c r="X104" s="15"/>
      <c r="Y104" s="16">
        <f t="shared" si="17"/>
        <v>8.3333333333333339</v>
      </c>
      <c r="Z104" s="13">
        <f t="shared" si="18"/>
        <v>2.2300469483568075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40.6</v>
      </c>
      <c r="AF104" s="13">
        <f>VLOOKUP(A:A,[1]TDSheet!$A:$AF,32,0)</f>
        <v>44.4</v>
      </c>
      <c r="AG104" s="13">
        <f>VLOOKUP(A:A,[1]TDSheet!$A:$AG,33,0)</f>
        <v>45</v>
      </c>
      <c r="AH104" s="13">
        <f>VLOOKUP(A:A,[3]TDSheet!$A:$D,4,0)</f>
        <v>42</v>
      </c>
      <c r="AI104" s="13" t="str">
        <f>VLOOKUP(A:A,[1]TDSheet!$A:$AI,35,0)</f>
        <v>Паша</v>
      </c>
      <c r="AJ104" s="13">
        <f t="shared" si="19"/>
        <v>0</v>
      </c>
      <c r="AK104" s="13"/>
      <c r="AL104" s="13"/>
    </row>
    <row r="105" spans="1:38" s="1" customFormat="1" ht="21.95" customHeight="1" outlineLevel="1" x14ac:dyDescent="0.2">
      <c r="A105" s="7" t="s">
        <v>107</v>
      </c>
      <c r="B105" s="7" t="s">
        <v>13</v>
      </c>
      <c r="C105" s="8">
        <v>57</v>
      </c>
      <c r="D105" s="8">
        <v>202</v>
      </c>
      <c r="E105" s="8">
        <v>139</v>
      </c>
      <c r="F105" s="8">
        <v>107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178</v>
      </c>
      <c r="K105" s="13">
        <f t="shared" si="15"/>
        <v>-39</v>
      </c>
      <c r="L105" s="13">
        <f>VLOOKUP(A:A,[1]TDSheet!$A:$L,12,0)</f>
        <v>100</v>
      </c>
      <c r="M105" s="13">
        <f>VLOOKUP(A:A,[1]TDSheet!$A:$M,13,0)</f>
        <v>30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27.8</v>
      </c>
      <c r="X105" s="15"/>
      <c r="Y105" s="16">
        <f t="shared" si="17"/>
        <v>8.5251798561151073</v>
      </c>
      <c r="Z105" s="13">
        <f t="shared" si="18"/>
        <v>3.8489208633093526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33.6</v>
      </c>
      <c r="AF105" s="13">
        <f>VLOOKUP(A:A,[1]TDSheet!$A:$AF,32,0)</f>
        <v>26.2</v>
      </c>
      <c r="AG105" s="13">
        <f>VLOOKUP(A:A,[1]TDSheet!$A:$AG,33,0)</f>
        <v>36.4</v>
      </c>
      <c r="AH105" s="13">
        <f>VLOOKUP(A:A,[3]TDSheet!$A:$D,4,0)</f>
        <v>31</v>
      </c>
      <c r="AI105" s="13" t="e">
        <f>VLOOKUP(A:A,[1]TDSheet!$A:$AI,35,0)</f>
        <v>#N/A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108</v>
      </c>
      <c r="B106" s="7" t="s">
        <v>13</v>
      </c>
      <c r="C106" s="8">
        <v>41</v>
      </c>
      <c r="D106" s="8">
        <v>144</v>
      </c>
      <c r="E106" s="8">
        <v>75</v>
      </c>
      <c r="F106" s="8">
        <v>110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98</v>
      </c>
      <c r="K106" s="13">
        <f t="shared" si="15"/>
        <v>-23</v>
      </c>
      <c r="L106" s="13">
        <f>VLOOKUP(A:A,[1]TDSheet!$A:$L,12,0)</f>
        <v>0</v>
      </c>
      <c r="M106" s="13">
        <f>VLOOKUP(A:A,[1]TDSheet!$A:$M,13,0)</f>
        <v>20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15</v>
      </c>
      <c r="X106" s="15"/>
      <c r="Y106" s="16">
        <f t="shared" si="17"/>
        <v>8.6666666666666661</v>
      </c>
      <c r="Z106" s="13">
        <f t="shared" si="18"/>
        <v>7.333333333333333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22.4</v>
      </c>
      <c r="AF106" s="13">
        <f>VLOOKUP(A:A,[1]TDSheet!$A:$AF,32,0)</f>
        <v>18.600000000000001</v>
      </c>
      <c r="AG106" s="13">
        <f>VLOOKUP(A:A,[1]TDSheet!$A:$AG,33,0)</f>
        <v>19.600000000000001</v>
      </c>
      <c r="AH106" s="13">
        <f>VLOOKUP(A:A,[3]TDSheet!$A:$D,4,0)</f>
        <v>19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</row>
    <row r="107" spans="1:38" s="1" customFormat="1" ht="21.95" customHeight="1" outlineLevel="1" x14ac:dyDescent="0.2">
      <c r="A107" s="7" t="s">
        <v>109</v>
      </c>
      <c r="B107" s="7" t="s">
        <v>13</v>
      </c>
      <c r="C107" s="8">
        <v>198</v>
      </c>
      <c r="D107" s="8">
        <v>170</v>
      </c>
      <c r="E107" s="8">
        <v>275</v>
      </c>
      <c r="F107" s="8">
        <v>78</v>
      </c>
      <c r="G107" s="1">
        <f>VLOOKUP(A:A,[1]TDSheet!$A:$G,7,0)</f>
        <v>0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312</v>
      </c>
      <c r="K107" s="13">
        <f t="shared" si="15"/>
        <v>-37</v>
      </c>
      <c r="L107" s="13">
        <f>VLOOKUP(A:A,[1]TDSheet!$A:$L,12,0)</f>
        <v>210</v>
      </c>
      <c r="M107" s="13">
        <f>VLOOKUP(A:A,[1]TDSheet!$A:$M,13,0)</f>
        <v>60</v>
      </c>
      <c r="N107" s="13">
        <f>VLOOKUP(A:A,[1]TDSheet!$A:$V,22,0)</f>
        <v>0</v>
      </c>
      <c r="O107" s="13">
        <f>VLOOKUP(A:A,[1]TDSheet!$A:$X,24,0)</f>
        <v>40</v>
      </c>
      <c r="P107" s="13"/>
      <c r="Q107" s="13"/>
      <c r="R107" s="13"/>
      <c r="S107" s="13"/>
      <c r="T107" s="13"/>
      <c r="U107" s="13"/>
      <c r="V107" s="13"/>
      <c r="W107" s="13">
        <f t="shared" si="16"/>
        <v>55</v>
      </c>
      <c r="X107" s="15"/>
      <c r="Y107" s="16">
        <f t="shared" si="17"/>
        <v>7.0545454545454547</v>
      </c>
      <c r="Z107" s="13">
        <f t="shared" si="18"/>
        <v>1.4181818181818182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66.599999999999994</v>
      </c>
      <c r="AF107" s="13">
        <f>VLOOKUP(A:A,[1]TDSheet!$A:$AF,32,0)</f>
        <v>58</v>
      </c>
      <c r="AG107" s="13">
        <f>VLOOKUP(A:A,[1]TDSheet!$A:$AG,33,0)</f>
        <v>60.6</v>
      </c>
      <c r="AH107" s="13">
        <f>VLOOKUP(A:A,[3]TDSheet!$A:$D,4,0)</f>
        <v>54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</row>
    <row r="108" spans="1:38" s="1" customFormat="1" ht="11.1" customHeight="1" outlineLevel="1" x14ac:dyDescent="0.2">
      <c r="A108" s="7" t="s">
        <v>110</v>
      </c>
      <c r="B108" s="7" t="s">
        <v>13</v>
      </c>
      <c r="C108" s="8">
        <v>126</v>
      </c>
      <c r="D108" s="8">
        <v>319</v>
      </c>
      <c r="E108" s="8">
        <v>289</v>
      </c>
      <c r="F108" s="8">
        <v>151</v>
      </c>
      <c r="G108" s="1">
        <f>VLOOKUP(A:A,[1]TDSheet!$A:$G,7,0)</f>
        <v>0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292</v>
      </c>
      <c r="K108" s="13">
        <f t="shared" si="15"/>
        <v>-3</v>
      </c>
      <c r="L108" s="13">
        <f>VLOOKUP(A:A,[1]TDSheet!$A:$L,12,0)</f>
        <v>160</v>
      </c>
      <c r="M108" s="13">
        <f>VLOOKUP(A:A,[1]TDSheet!$A:$M,13,0)</f>
        <v>50</v>
      </c>
      <c r="N108" s="13">
        <f>VLOOKUP(A:A,[1]TDSheet!$A:$V,22,0)</f>
        <v>0</v>
      </c>
      <c r="O108" s="13">
        <f>VLOOKUP(A:A,[1]TDSheet!$A:$X,24,0)</f>
        <v>80</v>
      </c>
      <c r="P108" s="13"/>
      <c r="Q108" s="13"/>
      <c r="R108" s="13"/>
      <c r="S108" s="13"/>
      <c r="T108" s="13"/>
      <c r="U108" s="13"/>
      <c r="V108" s="13"/>
      <c r="W108" s="13">
        <f t="shared" si="16"/>
        <v>57.8</v>
      </c>
      <c r="X108" s="15"/>
      <c r="Y108" s="16">
        <f t="shared" si="17"/>
        <v>7.6297577854671284</v>
      </c>
      <c r="Z108" s="13">
        <f t="shared" si="18"/>
        <v>2.6124567474048446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58.6</v>
      </c>
      <c r="AF108" s="13">
        <f>VLOOKUP(A:A,[1]TDSheet!$A:$AF,32,0)</f>
        <v>53.8</v>
      </c>
      <c r="AG108" s="13">
        <f>VLOOKUP(A:A,[1]TDSheet!$A:$AG,33,0)</f>
        <v>62.2</v>
      </c>
      <c r="AH108" s="13">
        <f>VLOOKUP(A:A,[3]TDSheet!$A:$D,4,0)</f>
        <v>27</v>
      </c>
      <c r="AI108" s="13" t="str">
        <f>VLOOKUP(A:A,[1]TDSheet!$A:$AI,35,0)</f>
        <v>???</v>
      </c>
      <c r="AJ108" s="13">
        <f t="shared" si="19"/>
        <v>0</v>
      </c>
      <c r="AK108" s="13"/>
      <c r="AL108" s="13"/>
    </row>
    <row r="109" spans="1:38" s="1" customFormat="1" ht="11.1" customHeight="1" outlineLevel="1" x14ac:dyDescent="0.2">
      <c r="A109" s="7" t="s">
        <v>111</v>
      </c>
      <c r="B109" s="7" t="s">
        <v>8</v>
      </c>
      <c r="C109" s="8">
        <v>174.94900000000001</v>
      </c>
      <c r="D109" s="8">
        <v>434.09100000000001</v>
      </c>
      <c r="E109" s="8">
        <v>364.15699999999998</v>
      </c>
      <c r="F109" s="8">
        <v>225.37899999999999</v>
      </c>
      <c r="G109" s="1" t="str">
        <f>VLOOKUP(A:A,[1]TDSheet!$A:$G,7,0)</f>
        <v>рот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376.12099999999998</v>
      </c>
      <c r="K109" s="13">
        <f t="shared" si="15"/>
        <v>-11.963999999999999</v>
      </c>
      <c r="L109" s="13">
        <f>VLOOKUP(A:A,[1]TDSheet!$A:$L,12,0)</f>
        <v>110</v>
      </c>
      <c r="M109" s="13">
        <f>VLOOKUP(A:A,[1]TDSheet!$A:$M,13,0)</f>
        <v>120</v>
      </c>
      <c r="N109" s="13">
        <f>VLOOKUP(A:A,[1]TDSheet!$A:$V,22,0)</f>
        <v>0</v>
      </c>
      <c r="O109" s="13">
        <f>VLOOKUP(A:A,[1]TDSheet!$A:$X,24,0)</f>
        <v>90</v>
      </c>
      <c r="P109" s="13"/>
      <c r="Q109" s="13"/>
      <c r="R109" s="13"/>
      <c r="S109" s="13"/>
      <c r="T109" s="13"/>
      <c r="U109" s="13"/>
      <c r="V109" s="13"/>
      <c r="W109" s="13">
        <f t="shared" si="16"/>
        <v>72.831400000000002</v>
      </c>
      <c r="X109" s="15"/>
      <c r="Y109" s="16">
        <f t="shared" si="17"/>
        <v>7.4882399624337852</v>
      </c>
      <c r="Z109" s="13">
        <f t="shared" si="18"/>
        <v>3.0945306557336529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99.256200000000007</v>
      </c>
      <c r="AF109" s="13">
        <f>VLOOKUP(A:A,[1]TDSheet!$A:$AF,32,0)</f>
        <v>81.833200000000005</v>
      </c>
      <c r="AG109" s="13">
        <f>VLOOKUP(A:A,[1]TDSheet!$A:$AG,33,0)</f>
        <v>79.782000000000011</v>
      </c>
      <c r="AH109" s="13">
        <f>VLOOKUP(A:A,[3]TDSheet!$A:$D,4,0)</f>
        <v>67.882000000000005</v>
      </c>
      <c r="AI109" s="13" t="e">
        <f>VLOOKUP(A:A,[1]TDSheet!$A:$AI,35,0)</f>
        <v>#N/A</v>
      </c>
      <c r="AJ109" s="13">
        <f t="shared" si="19"/>
        <v>0</v>
      </c>
      <c r="AK109" s="13"/>
      <c r="AL109" s="13"/>
    </row>
    <row r="110" spans="1:38" s="1" customFormat="1" ht="11.1" customHeight="1" outlineLevel="1" x14ac:dyDescent="0.2">
      <c r="A110" s="7" t="s">
        <v>112</v>
      </c>
      <c r="B110" s="7" t="s">
        <v>8</v>
      </c>
      <c r="C110" s="8">
        <v>2681.9079999999999</v>
      </c>
      <c r="D110" s="8">
        <v>10637.356</v>
      </c>
      <c r="E110" s="8">
        <v>4087.8649999999998</v>
      </c>
      <c r="F110" s="8">
        <v>3225.3409999999999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3910.7739999999999</v>
      </c>
      <c r="K110" s="13">
        <f t="shared" si="15"/>
        <v>177.09099999999989</v>
      </c>
      <c r="L110" s="13">
        <f>VLOOKUP(A:A,[1]TDSheet!$A:$L,12,0)</f>
        <v>800</v>
      </c>
      <c r="M110" s="13">
        <f>VLOOKUP(A:A,[1]TDSheet!$A:$M,13,0)</f>
        <v>1200</v>
      </c>
      <c r="N110" s="13">
        <f>VLOOKUP(A:A,[1]TDSheet!$A:$V,22,0)</f>
        <v>1900</v>
      </c>
      <c r="O110" s="13">
        <f>VLOOKUP(A:A,[1]TDSheet!$A:$X,24,0)</f>
        <v>1000</v>
      </c>
      <c r="P110" s="13"/>
      <c r="Q110" s="13"/>
      <c r="R110" s="13"/>
      <c r="S110" s="13"/>
      <c r="T110" s="13"/>
      <c r="U110" s="13"/>
      <c r="V110" s="13"/>
      <c r="W110" s="13">
        <f t="shared" si="16"/>
        <v>817.57299999999998</v>
      </c>
      <c r="X110" s="15"/>
      <c r="Y110" s="16">
        <f t="shared" si="17"/>
        <v>9.9383675830782092</v>
      </c>
      <c r="Z110" s="13">
        <f t="shared" si="18"/>
        <v>3.945018976898699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873.25759999999991</v>
      </c>
      <c r="AF110" s="13">
        <f>VLOOKUP(A:A,[1]TDSheet!$A:$AF,32,0)</f>
        <v>797.45280000000002</v>
      </c>
      <c r="AG110" s="13">
        <f>VLOOKUP(A:A,[1]TDSheet!$A:$AG,33,0)</f>
        <v>819.40560000000005</v>
      </c>
      <c r="AH110" s="13">
        <f>VLOOKUP(A:A,[3]TDSheet!$A:$D,4,0)</f>
        <v>659.63</v>
      </c>
      <c r="AI110" s="13" t="str">
        <f>VLOOKUP(A:A,[1]TDSheet!$A:$AI,35,0)</f>
        <v>ябокт</v>
      </c>
      <c r="AJ110" s="13">
        <f t="shared" si="19"/>
        <v>0</v>
      </c>
      <c r="AK110" s="13"/>
      <c r="AL110" s="13"/>
    </row>
    <row r="111" spans="1:38" s="1" customFormat="1" ht="11.1" customHeight="1" outlineLevel="1" x14ac:dyDescent="0.2">
      <c r="A111" s="7" t="s">
        <v>113</v>
      </c>
      <c r="B111" s="7" t="s">
        <v>8</v>
      </c>
      <c r="C111" s="8">
        <v>5168.67</v>
      </c>
      <c r="D111" s="8">
        <v>23621.960999999999</v>
      </c>
      <c r="E111" s="8">
        <v>8010.3130000000001</v>
      </c>
      <c r="F111" s="8">
        <v>6815.4359999999997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7788.616</v>
      </c>
      <c r="K111" s="13">
        <f t="shared" si="15"/>
        <v>221.69700000000012</v>
      </c>
      <c r="L111" s="13">
        <f>VLOOKUP(A:A,[1]TDSheet!$A:$L,12,0)</f>
        <v>300</v>
      </c>
      <c r="M111" s="13">
        <f>VLOOKUP(A:A,[1]TDSheet!$A:$M,13,0)</f>
        <v>1500</v>
      </c>
      <c r="N111" s="13">
        <f>VLOOKUP(A:A,[1]TDSheet!$A:$V,22,0)</f>
        <v>1700</v>
      </c>
      <c r="O111" s="13">
        <f>VLOOKUP(A:A,[1]TDSheet!$A:$X,24,0)</f>
        <v>1700</v>
      </c>
      <c r="P111" s="13"/>
      <c r="Q111" s="13"/>
      <c r="R111" s="13"/>
      <c r="S111" s="13"/>
      <c r="T111" s="13"/>
      <c r="U111" s="13"/>
      <c r="V111" s="13"/>
      <c r="W111" s="13">
        <f t="shared" si="16"/>
        <v>1602.0626</v>
      </c>
      <c r="X111" s="15"/>
      <c r="Y111" s="16">
        <f t="shared" si="17"/>
        <v>7.4999790894563043</v>
      </c>
      <c r="Z111" s="13">
        <f t="shared" si="18"/>
        <v>4.2541633516692796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1552.4360000000001</v>
      </c>
      <c r="AF111" s="13">
        <f>VLOOKUP(A:A,[1]TDSheet!$A:$AF,32,0)</f>
        <v>1672.0409999999999</v>
      </c>
      <c r="AG111" s="13">
        <f>VLOOKUP(A:A,[1]TDSheet!$A:$AG,33,0)</f>
        <v>1606.4325999999999</v>
      </c>
      <c r="AH111" s="13">
        <f>VLOOKUP(A:A,[3]TDSheet!$A:$D,4,0)</f>
        <v>1127.886</v>
      </c>
      <c r="AI111" s="13" t="str">
        <f>VLOOKUP(A:A,[1]TDSheet!$A:$AI,35,0)</f>
        <v>оконч</v>
      </c>
      <c r="AJ111" s="13">
        <f t="shared" si="19"/>
        <v>0</v>
      </c>
      <c r="AK111" s="13"/>
      <c r="AL111" s="13"/>
    </row>
    <row r="112" spans="1:38" s="1" customFormat="1" ht="11.1" customHeight="1" outlineLevel="1" x14ac:dyDescent="0.2">
      <c r="A112" s="7" t="s">
        <v>114</v>
      </c>
      <c r="B112" s="7" t="s">
        <v>8</v>
      </c>
      <c r="C112" s="8">
        <v>4218.6589999999997</v>
      </c>
      <c r="D112" s="8">
        <v>10200.39</v>
      </c>
      <c r="E112" s="17">
        <v>3841</v>
      </c>
      <c r="F112" s="18">
        <v>3225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2790.8989999999999</v>
      </c>
      <c r="K112" s="13">
        <f t="shared" si="15"/>
        <v>1050.1010000000001</v>
      </c>
      <c r="L112" s="13">
        <f>VLOOKUP(A:A,[1]TDSheet!$A:$L,12,0)</f>
        <v>200</v>
      </c>
      <c r="M112" s="13">
        <f>VLOOKUP(A:A,[1]TDSheet!$A:$M,13,0)</f>
        <v>1000</v>
      </c>
      <c r="N112" s="13">
        <f>VLOOKUP(A:A,[1]TDSheet!$A:$V,22,0)</f>
        <v>1900</v>
      </c>
      <c r="O112" s="13">
        <f>VLOOKUP(A:A,[1]TDSheet!$A:$X,24,0)</f>
        <v>1000</v>
      </c>
      <c r="P112" s="13"/>
      <c r="Q112" s="13"/>
      <c r="R112" s="13"/>
      <c r="S112" s="13"/>
      <c r="T112" s="13"/>
      <c r="U112" s="13"/>
      <c r="V112" s="13"/>
      <c r="W112" s="13">
        <f t="shared" si="16"/>
        <v>768.2</v>
      </c>
      <c r="X112" s="15"/>
      <c r="Y112" s="16">
        <f t="shared" si="17"/>
        <v>9.5352772715438689</v>
      </c>
      <c r="Z112" s="13">
        <f t="shared" si="18"/>
        <v>4.1981254881541261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978.4</v>
      </c>
      <c r="AF112" s="13">
        <f>VLOOKUP(A:A,[1]TDSheet!$A:$AF,32,0)</f>
        <v>907.4</v>
      </c>
      <c r="AG112" s="13">
        <f>VLOOKUP(A:A,[1]TDSheet!$A:$AG,33,0)</f>
        <v>839</v>
      </c>
      <c r="AH112" s="13">
        <f>VLOOKUP(A:A,[3]TDSheet!$A:$D,4,0)</f>
        <v>412.09399999999999</v>
      </c>
      <c r="AI112" s="13" t="str">
        <f>VLOOKUP(A:A,[1]TDSheet!$A:$AI,35,0)</f>
        <v>ябокт</v>
      </c>
      <c r="AJ112" s="13">
        <f t="shared" si="19"/>
        <v>0</v>
      </c>
      <c r="AK112" s="13"/>
      <c r="AL112" s="13"/>
    </row>
    <row r="113" spans="1:38" s="1" customFormat="1" ht="21.95" customHeight="1" outlineLevel="1" x14ac:dyDescent="0.2">
      <c r="A113" s="7" t="s">
        <v>130</v>
      </c>
      <c r="B113" s="7" t="s">
        <v>8</v>
      </c>
      <c r="C113" s="8">
        <v>195.84700000000001</v>
      </c>
      <c r="D113" s="8">
        <v>132.59399999999999</v>
      </c>
      <c r="E113" s="8">
        <v>72.468000000000004</v>
      </c>
      <c r="F113" s="8">
        <v>251.947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81.644000000000005</v>
      </c>
      <c r="K113" s="13">
        <f t="shared" si="15"/>
        <v>-9.1760000000000019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14.493600000000001</v>
      </c>
      <c r="X113" s="15"/>
      <c r="Y113" s="16">
        <f t="shared" si="17"/>
        <v>17.383327813655683</v>
      </c>
      <c r="Z113" s="13">
        <f t="shared" si="18"/>
        <v>17.383327813655683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22.309800000000003</v>
      </c>
      <c r="AG113" s="13">
        <f>VLOOKUP(A:A,[1]TDSheet!$A:$AG,33,0)</f>
        <v>10.1374</v>
      </c>
      <c r="AH113" s="13">
        <f>VLOOKUP(A:A,[3]TDSheet!$A:$D,4,0)</f>
        <v>21.472000000000001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</row>
    <row r="114" spans="1:38" s="1" customFormat="1" ht="21.95" customHeight="1" outlineLevel="1" x14ac:dyDescent="0.2">
      <c r="A114" s="7" t="s">
        <v>131</v>
      </c>
      <c r="B114" s="7" t="s">
        <v>8</v>
      </c>
      <c r="C114" s="8">
        <v>204.46</v>
      </c>
      <c r="D114" s="8">
        <v>111.22499999999999</v>
      </c>
      <c r="E114" s="8">
        <v>52.338000000000001</v>
      </c>
      <c r="F114" s="8">
        <v>262.005</v>
      </c>
      <c r="G114" s="1">
        <f>VLOOKUP(A:A,[1]TDSheet!$A:$G,7,0)</f>
        <v>0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54.204000000000001</v>
      </c>
      <c r="K114" s="13">
        <f t="shared" si="15"/>
        <v>-1.8659999999999997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10.467600000000001</v>
      </c>
      <c r="X114" s="15"/>
      <c r="Y114" s="16">
        <f t="shared" si="17"/>
        <v>25.030092857961709</v>
      </c>
      <c r="Z114" s="13">
        <f t="shared" si="18"/>
        <v>25.030092857961709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20.180799999999998</v>
      </c>
      <c r="AG114" s="13">
        <f>VLOOKUP(A:A,[1]TDSheet!$A:$AG,33,0)</f>
        <v>7.7543999999999995</v>
      </c>
      <c r="AH114" s="13">
        <f>VLOOKUP(A:A,[3]TDSheet!$A:$D,4,0)</f>
        <v>2.6840000000000002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</row>
    <row r="115" spans="1:38" s="1" customFormat="1" ht="21.95" customHeight="1" outlineLevel="1" x14ac:dyDescent="0.2">
      <c r="A115" s="7" t="s">
        <v>115</v>
      </c>
      <c r="B115" s="7" t="s">
        <v>8</v>
      </c>
      <c r="C115" s="8">
        <v>122.024</v>
      </c>
      <c r="D115" s="8">
        <v>198.834</v>
      </c>
      <c r="E115" s="8">
        <v>201.36600000000001</v>
      </c>
      <c r="F115" s="8">
        <v>99.884</v>
      </c>
      <c r="G115" s="1" t="str">
        <f>VLOOKUP(A:A,[1]TDSheet!$A:$G,7,0)</f>
        <v>г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218.15100000000001</v>
      </c>
      <c r="K115" s="13">
        <f t="shared" si="15"/>
        <v>-16.784999999999997</v>
      </c>
      <c r="L115" s="13">
        <f>VLOOKUP(A:A,[1]TDSheet!$A:$L,12,0)</f>
        <v>90</v>
      </c>
      <c r="M115" s="13">
        <f>VLOOKUP(A:A,[1]TDSheet!$A:$M,13,0)</f>
        <v>50</v>
      </c>
      <c r="N115" s="13">
        <f>VLOOKUP(A:A,[1]TDSheet!$A:$V,22,0)</f>
        <v>0</v>
      </c>
      <c r="O115" s="13">
        <f>VLOOKUP(A:A,[1]TDSheet!$A:$X,24,0)</f>
        <v>60</v>
      </c>
      <c r="P115" s="13"/>
      <c r="Q115" s="13"/>
      <c r="R115" s="13"/>
      <c r="S115" s="13"/>
      <c r="T115" s="13"/>
      <c r="U115" s="13"/>
      <c r="V115" s="13"/>
      <c r="W115" s="13">
        <f t="shared" si="16"/>
        <v>40.273200000000003</v>
      </c>
      <c r="X115" s="15"/>
      <c r="Y115" s="16">
        <f t="shared" si="17"/>
        <v>7.4462421660061775</v>
      </c>
      <c r="Z115" s="13">
        <f t="shared" si="18"/>
        <v>2.4801605037593237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51.8962</v>
      </c>
      <c r="AF115" s="13">
        <f>VLOOKUP(A:A,[1]TDSheet!$A:$AF,32,0)</f>
        <v>46.113399999999999</v>
      </c>
      <c r="AG115" s="13">
        <f>VLOOKUP(A:A,[1]TDSheet!$A:$AG,33,0)</f>
        <v>44.111399999999996</v>
      </c>
      <c r="AH115" s="13">
        <f>VLOOKUP(A:A,[3]TDSheet!$A:$D,4,0)</f>
        <v>51.837000000000003</v>
      </c>
      <c r="AI115" s="13" t="str">
        <f>VLOOKUP(A:A,[1]TDSheet!$A:$AI,35,0)</f>
        <v>зв70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116</v>
      </c>
      <c r="B116" s="7" t="s">
        <v>13</v>
      </c>
      <c r="C116" s="8">
        <v>147</v>
      </c>
      <c r="D116" s="8">
        <v>229</v>
      </c>
      <c r="E116" s="8">
        <v>296</v>
      </c>
      <c r="F116" s="8">
        <v>73</v>
      </c>
      <c r="G116" s="1">
        <f>VLOOKUP(A:A,[1]TDSheet!$A:$G,7,0)</f>
        <v>0</v>
      </c>
      <c r="H116" s="1">
        <f>VLOOKUP(A:A,[1]TDSheet!$A:$H,8,0)</f>
        <v>0.5</v>
      </c>
      <c r="I116" s="1" t="e">
        <f>VLOOKUP(A:A,[1]TDSheet!$A:$I,9,0)</f>
        <v>#N/A</v>
      </c>
      <c r="J116" s="13">
        <f>VLOOKUP(A:A,[2]TDSheet!$A:$F,6,0)</f>
        <v>380</v>
      </c>
      <c r="K116" s="13">
        <f t="shared" si="15"/>
        <v>-84</v>
      </c>
      <c r="L116" s="13">
        <f>VLOOKUP(A:A,[1]TDSheet!$A:$L,12,0)</f>
        <v>160</v>
      </c>
      <c r="M116" s="13">
        <f>VLOOKUP(A:A,[1]TDSheet!$A:$M,13,0)</f>
        <v>50</v>
      </c>
      <c r="N116" s="13">
        <f>VLOOKUP(A:A,[1]TDSheet!$A:$V,22,0)</f>
        <v>100</v>
      </c>
      <c r="O116" s="13">
        <f>VLOOKUP(A:A,[1]TDSheet!$A:$X,24,0)</f>
        <v>80</v>
      </c>
      <c r="P116" s="13"/>
      <c r="Q116" s="13"/>
      <c r="R116" s="13"/>
      <c r="S116" s="13"/>
      <c r="T116" s="13"/>
      <c r="U116" s="13"/>
      <c r="V116" s="13"/>
      <c r="W116" s="13">
        <f t="shared" si="16"/>
        <v>59.2</v>
      </c>
      <c r="X116" s="15"/>
      <c r="Y116" s="16">
        <f t="shared" si="17"/>
        <v>7.8209459459459456</v>
      </c>
      <c r="Z116" s="13">
        <f t="shared" si="18"/>
        <v>1.2331081081081081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49.2</v>
      </c>
      <c r="AF116" s="13">
        <f>VLOOKUP(A:A,[1]TDSheet!$A:$AF,32,0)</f>
        <v>58.8</v>
      </c>
      <c r="AG116" s="13">
        <f>VLOOKUP(A:A,[1]TDSheet!$A:$AG,33,0)</f>
        <v>58.6</v>
      </c>
      <c r="AH116" s="13">
        <f>VLOOKUP(A:A,[3]TDSheet!$A:$D,4,0)</f>
        <v>59</v>
      </c>
      <c r="AI116" s="13" t="e">
        <f>VLOOKUP(A:A,[1]TDSheet!$A:$AI,35,0)</f>
        <v>#N/A</v>
      </c>
      <c r="AJ116" s="13">
        <f t="shared" si="19"/>
        <v>0</v>
      </c>
      <c r="AK116" s="13"/>
      <c r="AL116" s="13"/>
    </row>
    <row r="117" spans="1:38" s="1" customFormat="1" ht="21.95" customHeight="1" outlineLevel="1" x14ac:dyDescent="0.2">
      <c r="A117" s="7" t="s">
        <v>132</v>
      </c>
      <c r="B117" s="7" t="s">
        <v>13</v>
      </c>
      <c r="C117" s="8">
        <v>489</v>
      </c>
      <c r="D117" s="8">
        <v>924</v>
      </c>
      <c r="E117" s="8">
        <v>511</v>
      </c>
      <c r="F117" s="8">
        <v>890</v>
      </c>
      <c r="G117" s="1">
        <f>VLOOKUP(A:A,[1]TDSheet!$A:$G,7,0)</f>
        <v>0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526</v>
      </c>
      <c r="K117" s="13">
        <f t="shared" si="15"/>
        <v>-15</v>
      </c>
      <c r="L117" s="13">
        <f>VLOOKUP(A:A,[1]TDSheet!$A:$L,12,0)</f>
        <v>50</v>
      </c>
      <c r="M117" s="13">
        <f>VLOOKUP(A:A,[1]TDSheet!$A:$M,13,0)</f>
        <v>100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102.2</v>
      </c>
      <c r="X117" s="15"/>
      <c r="Y117" s="16">
        <f t="shared" si="17"/>
        <v>10.176125244618396</v>
      </c>
      <c r="Z117" s="13">
        <f t="shared" si="18"/>
        <v>8.7084148727984338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48.4</v>
      </c>
      <c r="AG117" s="13">
        <f>VLOOKUP(A:A,[1]TDSheet!$A:$AG,33,0)</f>
        <v>118.2</v>
      </c>
      <c r="AH117" s="13">
        <f>VLOOKUP(A:A,[3]TDSheet!$A:$D,4,0)</f>
        <v>106</v>
      </c>
      <c r="AI117" s="13" t="str">
        <f>VLOOKUP(A:A,[1]TDSheet!$A:$AI,35,0)</f>
        <v>Паша</v>
      </c>
      <c r="AJ117" s="13">
        <f t="shared" si="19"/>
        <v>0</v>
      </c>
      <c r="AK117" s="13"/>
      <c r="AL117" s="13"/>
    </row>
    <row r="118" spans="1:38" s="1" customFormat="1" ht="11.1" customHeight="1" outlineLevel="1" x14ac:dyDescent="0.2">
      <c r="A118" s="7" t="s">
        <v>117</v>
      </c>
      <c r="B118" s="7" t="s">
        <v>8</v>
      </c>
      <c r="C118" s="8">
        <v>30.870999999999999</v>
      </c>
      <c r="D118" s="8"/>
      <c r="E118" s="8">
        <v>4.1340000000000003</v>
      </c>
      <c r="F118" s="8">
        <v>26.736999999999998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4.2</v>
      </c>
      <c r="K118" s="13">
        <f t="shared" si="15"/>
        <v>-6.5999999999999837E-2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0.82680000000000009</v>
      </c>
      <c r="X118" s="15"/>
      <c r="Y118" s="16">
        <f t="shared" si="17"/>
        <v>32.337929366231251</v>
      </c>
      <c r="Z118" s="13">
        <f t="shared" si="18"/>
        <v>32.337929366231251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3.5828000000000002</v>
      </c>
      <c r="AF118" s="13">
        <f>VLOOKUP(A:A,[1]TDSheet!$A:$AF,32,0)</f>
        <v>0.8286</v>
      </c>
      <c r="AG118" s="13">
        <f>VLOOKUP(A:A,[1]TDSheet!$A:$AG,33,0)</f>
        <v>0.55119999999999991</v>
      </c>
      <c r="AH118" s="13">
        <v>0</v>
      </c>
      <c r="AI118" s="13" t="str">
        <f>VLOOKUP(A:A,[1]TDSheet!$A:$AI,35,0)</f>
        <v>выв0609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118</v>
      </c>
      <c r="B119" s="7" t="s">
        <v>8</v>
      </c>
      <c r="C119" s="8">
        <v>14.228</v>
      </c>
      <c r="D119" s="8"/>
      <c r="E119" s="8">
        <v>5.3920000000000003</v>
      </c>
      <c r="F119" s="8">
        <v>8.8360000000000003</v>
      </c>
      <c r="G119" s="1" t="str">
        <f>VLOOKUP(A:A,[1]TDSheet!$A:$G,7,0)</f>
        <v>нов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6.95</v>
      </c>
      <c r="K119" s="13">
        <f t="shared" si="15"/>
        <v>-1.5579999999999998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1.0784</v>
      </c>
      <c r="X119" s="15"/>
      <c r="Y119" s="16">
        <f t="shared" si="17"/>
        <v>8.1936201780415434</v>
      </c>
      <c r="Z119" s="13">
        <f t="shared" si="18"/>
        <v>8.1936201780415434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2.9655999999999998</v>
      </c>
      <c r="AF119" s="13">
        <f>VLOOKUP(A:A,[1]TDSheet!$A:$AF,32,0)</f>
        <v>0.80879999999999996</v>
      </c>
      <c r="AG119" s="13">
        <f>VLOOKUP(A:A,[1]TDSheet!$A:$AG,33,0)</f>
        <v>1.3480000000000001</v>
      </c>
      <c r="AH119" s="13">
        <v>0</v>
      </c>
      <c r="AI119" s="13" t="str">
        <f>VLOOKUP(A:A,[1]TDSheet!$A:$AI,35,0)</f>
        <v>выв0609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119</v>
      </c>
      <c r="B120" s="7" t="s">
        <v>13</v>
      </c>
      <c r="C120" s="8">
        <v>18</v>
      </c>
      <c r="D120" s="8">
        <v>16</v>
      </c>
      <c r="E120" s="8">
        <v>2</v>
      </c>
      <c r="F120" s="8">
        <v>13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3">
        <f>VLOOKUP(A:A,[2]TDSheet!$A:$F,6,0)</f>
        <v>4</v>
      </c>
      <c r="K120" s="13">
        <f t="shared" si="15"/>
        <v>-2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0.4</v>
      </c>
      <c r="X120" s="15"/>
      <c r="Y120" s="16">
        <f t="shared" si="17"/>
        <v>32.5</v>
      </c>
      <c r="Z120" s="13">
        <f t="shared" si="18"/>
        <v>32.5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4</v>
      </c>
      <c r="AF120" s="13">
        <f>VLOOKUP(A:A,[1]TDSheet!$A:$AF,32,0)</f>
        <v>1.8</v>
      </c>
      <c r="AG120" s="13">
        <f>VLOOKUP(A:A,[1]TDSheet!$A:$AG,33,0)</f>
        <v>1</v>
      </c>
      <c r="AH120" s="13">
        <v>0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120</v>
      </c>
      <c r="B121" s="7" t="s">
        <v>13</v>
      </c>
      <c r="C121" s="8">
        <v>17</v>
      </c>
      <c r="D121" s="8">
        <v>15</v>
      </c>
      <c r="E121" s="8">
        <v>3</v>
      </c>
      <c r="F121" s="8">
        <v>10</v>
      </c>
      <c r="G121" s="1" t="str">
        <f>VLOOKUP(A:A,[1]TDSheet!$A:$G,7,0)</f>
        <v>нов</v>
      </c>
      <c r="H121" s="1">
        <f>VLOOKUP(A:A,[1]TDSheet!$A:$H,8,0)</f>
        <v>0.4</v>
      </c>
      <c r="I121" s="1" t="e">
        <f>VLOOKUP(A:A,[1]TDSheet!$A:$I,9,0)</f>
        <v>#N/A</v>
      </c>
      <c r="J121" s="13">
        <f>VLOOKUP(A:A,[2]TDSheet!$A:$F,6,0)</f>
        <v>4</v>
      </c>
      <c r="K121" s="13">
        <f t="shared" si="15"/>
        <v>-1</v>
      </c>
      <c r="L121" s="13">
        <f>VLOOKUP(A:A,[1]TDSheet!$A:$L,12,0)</f>
        <v>0</v>
      </c>
      <c r="M121" s="13">
        <f>VLOOKUP(A:A,[1]TDSheet!$A:$M,13,0)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0.6</v>
      </c>
      <c r="X121" s="15"/>
      <c r="Y121" s="16">
        <f t="shared" si="17"/>
        <v>16.666666666666668</v>
      </c>
      <c r="Z121" s="13">
        <f t="shared" si="18"/>
        <v>16.666666666666668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3.8</v>
      </c>
      <c r="AF121" s="13">
        <f>VLOOKUP(A:A,[1]TDSheet!$A:$AF,32,0)</f>
        <v>1.6</v>
      </c>
      <c r="AG121" s="13">
        <f>VLOOKUP(A:A,[1]TDSheet!$A:$AG,33,0)</f>
        <v>0.8</v>
      </c>
      <c r="AH121" s="13">
        <f>VLOOKUP(A:A,[3]TDSheet!$A:$D,4,0)</f>
        <v>1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121</v>
      </c>
      <c r="B122" s="7" t="s">
        <v>13</v>
      </c>
      <c r="C122" s="8">
        <v>23</v>
      </c>
      <c r="D122" s="8">
        <v>26</v>
      </c>
      <c r="E122" s="8">
        <v>4</v>
      </c>
      <c r="F122" s="8">
        <v>21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4</v>
      </c>
      <c r="K122" s="13">
        <f t="shared" si="15"/>
        <v>0</v>
      </c>
      <c r="L122" s="13">
        <f>VLOOKUP(A:A,[1]TDSheet!$A:$L,12,0)</f>
        <v>0</v>
      </c>
      <c r="M122" s="13">
        <f>VLOOKUP(A:A,[1]TDSheet!$A:$M,13,0)</f>
        <v>0</v>
      </c>
      <c r="N122" s="13">
        <f>VLOOKUP(A:A,[1]TDSheet!$A:$V,22,0)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3"/>
      <c r="W122" s="13">
        <f t="shared" si="16"/>
        <v>0.8</v>
      </c>
      <c r="X122" s="15"/>
      <c r="Y122" s="16">
        <f t="shared" si="17"/>
        <v>26.25</v>
      </c>
      <c r="Z122" s="13">
        <f t="shared" si="18"/>
        <v>26.25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2</v>
      </c>
      <c r="AF122" s="13">
        <f>VLOOKUP(A:A,[1]TDSheet!$A:$AF,32,0)</f>
        <v>0.2</v>
      </c>
      <c r="AG122" s="13">
        <f>VLOOKUP(A:A,[1]TDSheet!$A:$AG,33,0)</f>
        <v>0</v>
      </c>
      <c r="AH122" s="13">
        <f>VLOOKUP(A:A,[3]TDSheet!$A:$D,4,0)</f>
        <v>3</v>
      </c>
      <c r="AI122" s="13" t="str">
        <f>VLOOKUP(A:A,[1]TDSheet!$A:$AI,35,0)</f>
        <v>выв0609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122</v>
      </c>
      <c r="B123" s="7" t="s">
        <v>13</v>
      </c>
      <c r="C123" s="8">
        <v>16</v>
      </c>
      <c r="D123" s="8">
        <v>19</v>
      </c>
      <c r="E123" s="8">
        <v>4</v>
      </c>
      <c r="F123" s="8">
        <v>16</v>
      </c>
      <c r="G123" s="1" t="str">
        <f>VLOOKUP(A:A,[1]TDSheet!$A:$G,7,0)</f>
        <v>нов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4</v>
      </c>
      <c r="K123" s="13">
        <f t="shared" si="15"/>
        <v>0</v>
      </c>
      <c r="L123" s="13">
        <f>VLOOKUP(A:A,[1]TDSheet!$A:$L,12,0)</f>
        <v>0</v>
      </c>
      <c r="M123" s="13">
        <f>VLOOKUP(A:A,[1]TDSheet!$A:$M,13,0)</f>
        <v>0</v>
      </c>
      <c r="N123" s="13">
        <f>VLOOKUP(A:A,[1]TDSheet!$A:$V,22,0)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3"/>
      <c r="W123" s="13">
        <f t="shared" si="16"/>
        <v>0.8</v>
      </c>
      <c r="X123" s="15"/>
      <c r="Y123" s="16">
        <f t="shared" si="17"/>
        <v>20</v>
      </c>
      <c r="Z123" s="13">
        <f t="shared" si="18"/>
        <v>20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1.4</v>
      </c>
      <c r="AF123" s="13">
        <f>VLOOKUP(A:A,[1]TDSheet!$A:$AF,32,0)</f>
        <v>0.4</v>
      </c>
      <c r="AG123" s="13">
        <f>VLOOKUP(A:A,[1]TDSheet!$A:$AG,33,0)</f>
        <v>0.8</v>
      </c>
      <c r="AH123" s="13">
        <f>VLOOKUP(A:A,[3]TDSheet!$A:$D,4,0)</f>
        <v>3</v>
      </c>
      <c r="AI123" s="13" t="str">
        <f>VLOOKUP(A:A,[1]TDSheet!$A:$AI,35,0)</f>
        <v>выв0609</v>
      </c>
      <c r="AJ123" s="13">
        <f t="shared" si="19"/>
        <v>0</v>
      </c>
      <c r="AK123" s="13"/>
      <c r="AL123" s="13"/>
    </row>
    <row r="124" spans="1:38" s="1" customFormat="1" ht="11.1" customHeight="1" outlineLevel="1" x14ac:dyDescent="0.2">
      <c r="A124" s="7" t="s">
        <v>123</v>
      </c>
      <c r="B124" s="7" t="s">
        <v>8</v>
      </c>
      <c r="C124" s="8">
        <v>13.676</v>
      </c>
      <c r="D124" s="8">
        <v>68.703000000000003</v>
      </c>
      <c r="E124" s="8">
        <v>38.656999999999996</v>
      </c>
      <c r="F124" s="8">
        <v>43.722000000000001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3">
        <f>VLOOKUP(A:A,[2]TDSheet!$A:$F,6,0)</f>
        <v>58.683</v>
      </c>
      <c r="K124" s="13">
        <f t="shared" si="15"/>
        <v>-20.026000000000003</v>
      </c>
      <c r="L124" s="13">
        <f>VLOOKUP(A:A,[1]TDSheet!$A:$L,12,0)</f>
        <v>20</v>
      </c>
      <c r="M124" s="13">
        <f>VLOOKUP(A:A,[1]TDSheet!$A:$M,13,0)</f>
        <v>10</v>
      </c>
      <c r="N124" s="13">
        <f>VLOOKUP(A:A,[1]TDSheet!$A:$V,22,0)</f>
        <v>0</v>
      </c>
      <c r="O124" s="13">
        <f>VLOOKUP(A:A,[1]TDSheet!$A:$X,24,0)</f>
        <v>0</v>
      </c>
      <c r="P124" s="13"/>
      <c r="Q124" s="13"/>
      <c r="R124" s="13"/>
      <c r="S124" s="13"/>
      <c r="T124" s="13"/>
      <c r="U124" s="13"/>
      <c r="V124" s="13"/>
      <c r="W124" s="13">
        <f t="shared" si="16"/>
        <v>7.7313999999999989</v>
      </c>
      <c r="X124" s="15"/>
      <c r="Y124" s="16">
        <f t="shared" si="17"/>
        <v>9.5354010916522256</v>
      </c>
      <c r="Z124" s="13">
        <f t="shared" si="18"/>
        <v>5.6551206767209052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9.9011999999999993</v>
      </c>
      <c r="AF124" s="13">
        <f>VLOOKUP(A:A,[1]TDSheet!$A:$AF,32,0)</f>
        <v>5.3582000000000001</v>
      </c>
      <c r="AG124" s="13">
        <f>VLOOKUP(A:A,[1]TDSheet!$A:$AG,33,0)</f>
        <v>13.329400000000001</v>
      </c>
      <c r="AH124" s="13">
        <f>VLOOKUP(A:A,[3]TDSheet!$A:$D,4,0)</f>
        <v>18.661999999999999</v>
      </c>
      <c r="AI124" s="13" t="e">
        <f>VLOOKUP(A:A,[1]TDSheet!$A:$AI,35,0)</f>
        <v>#N/A</v>
      </c>
      <c r="AJ124" s="13">
        <f t="shared" si="19"/>
        <v>0</v>
      </c>
      <c r="AK124" s="13"/>
      <c r="AL124" s="13"/>
    </row>
    <row r="125" spans="1:38" s="1" customFormat="1" ht="11.1" customHeight="1" outlineLevel="1" x14ac:dyDescent="0.2">
      <c r="A125" s="7" t="s">
        <v>124</v>
      </c>
      <c r="B125" s="7" t="s">
        <v>8</v>
      </c>
      <c r="C125" s="8">
        <v>29.922999999999998</v>
      </c>
      <c r="D125" s="8">
        <v>39.807000000000002</v>
      </c>
      <c r="E125" s="8">
        <v>42.694000000000003</v>
      </c>
      <c r="F125" s="8">
        <v>25.702000000000002</v>
      </c>
      <c r="G125" s="1" t="str">
        <f>VLOOKUP(A:A,[1]TDSheet!$A:$G,7,0)</f>
        <v>нов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51.61</v>
      </c>
      <c r="K125" s="13">
        <f t="shared" si="15"/>
        <v>-8.9159999999999968</v>
      </c>
      <c r="L125" s="13">
        <f>VLOOKUP(A:A,[1]TDSheet!$A:$L,12,0)</f>
        <v>20</v>
      </c>
      <c r="M125" s="13">
        <f>VLOOKUP(A:A,[1]TDSheet!$A:$M,13,0)</f>
        <v>10</v>
      </c>
      <c r="N125" s="13">
        <f>VLOOKUP(A:A,[1]TDSheet!$A:$V,22,0)</f>
        <v>0</v>
      </c>
      <c r="O125" s="13">
        <f>VLOOKUP(A:A,[1]TDSheet!$A:$X,24,0)</f>
        <v>0</v>
      </c>
      <c r="P125" s="13"/>
      <c r="Q125" s="13"/>
      <c r="R125" s="13"/>
      <c r="S125" s="13"/>
      <c r="T125" s="13"/>
      <c r="U125" s="13"/>
      <c r="V125" s="13"/>
      <c r="W125" s="13">
        <f t="shared" si="16"/>
        <v>8.5388000000000002</v>
      </c>
      <c r="X125" s="15"/>
      <c r="Y125" s="16">
        <f t="shared" si="17"/>
        <v>6.523399072469199</v>
      </c>
      <c r="Z125" s="13">
        <f t="shared" si="18"/>
        <v>3.0100248278446622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11.7302</v>
      </c>
      <c r="AF125" s="13">
        <f>VLOOKUP(A:A,[1]TDSheet!$A:$AF,32,0)</f>
        <v>7.9986000000000006</v>
      </c>
      <c r="AG125" s="13">
        <f>VLOOKUP(A:A,[1]TDSheet!$A:$AG,33,0)</f>
        <v>10.9762</v>
      </c>
      <c r="AH125" s="13">
        <f>VLOOKUP(A:A,[3]TDSheet!$A:$D,4,0)</f>
        <v>13.34</v>
      </c>
      <c r="AI125" s="13" t="e">
        <f>VLOOKUP(A:A,[1]TDSheet!$A:$AI,35,0)</f>
        <v>#N/A</v>
      </c>
      <c r="AJ125" s="13">
        <f t="shared" si="19"/>
        <v>0</v>
      </c>
      <c r="AK125" s="13"/>
      <c r="AL125" s="13"/>
    </row>
    <row r="126" spans="1:38" s="1" customFormat="1" ht="21.95" customHeight="1" outlineLevel="1" x14ac:dyDescent="0.2">
      <c r="A126" s="7" t="s">
        <v>133</v>
      </c>
      <c r="B126" s="7" t="s">
        <v>13</v>
      </c>
      <c r="C126" s="8">
        <v>483</v>
      </c>
      <c r="D126" s="8">
        <v>926</v>
      </c>
      <c r="E126" s="8">
        <v>481</v>
      </c>
      <c r="F126" s="8">
        <v>913</v>
      </c>
      <c r="G126" s="1">
        <f>VLOOKUP(A:A,[1]TDSheet!$A:$G,7,0)</f>
        <v>0</v>
      </c>
      <c r="H126" s="1">
        <f>VLOOKUP(A:A,[1]TDSheet!$A:$H,8,0)</f>
        <v>0.4</v>
      </c>
      <c r="I126" s="1" t="e">
        <f>VLOOKUP(A:A,[1]TDSheet!$A:$I,9,0)</f>
        <v>#N/A</v>
      </c>
      <c r="J126" s="13">
        <f>VLOOKUP(A:A,[2]TDSheet!$A:$F,6,0)</f>
        <v>496</v>
      </c>
      <c r="K126" s="13">
        <f t="shared" si="15"/>
        <v>-15</v>
      </c>
      <c r="L126" s="13">
        <f>VLOOKUP(A:A,[1]TDSheet!$A:$L,12,0)</f>
        <v>50</v>
      </c>
      <c r="M126" s="13">
        <f>VLOOKUP(A:A,[1]TDSheet!$A:$M,13,0)</f>
        <v>100</v>
      </c>
      <c r="N126" s="13">
        <f>VLOOKUP(A:A,[1]TDSheet!$A:$V,22,0)</f>
        <v>0</v>
      </c>
      <c r="O126" s="13">
        <f>VLOOKUP(A:A,[1]TDSheet!$A:$X,24,0)</f>
        <v>0</v>
      </c>
      <c r="P126" s="13"/>
      <c r="Q126" s="13"/>
      <c r="R126" s="13"/>
      <c r="S126" s="13"/>
      <c r="T126" s="13"/>
      <c r="U126" s="13"/>
      <c r="V126" s="13"/>
      <c r="W126" s="13">
        <f t="shared" si="16"/>
        <v>96.2</v>
      </c>
      <c r="X126" s="15"/>
      <c r="Y126" s="16">
        <f t="shared" si="17"/>
        <v>11.04989604989605</v>
      </c>
      <c r="Z126" s="13">
        <f t="shared" si="18"/>
        <v>9.49064449064449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0</v>
      </c>
      <c r="AF126" s="13">
        <f>VLOOKUP(A:A,[1]TDSheet!$A:$AF,32,0)</f>
        <v>49.2</v>
      </c>
      <c r="AG126" s="13">
        <f>VLOOKUP(A:A,[1]TDSheet!$A:$AG,33,0)</f>
        <v>119.6</v>
      </c>
      <c r="AH126" s="13">
        <f>VLOOKUP(A:A,[3]TDSheet!$A:$D,4,0)</f>
        <v>101</v>
      </c>
      <c r="AI126" s="13" t="str">
        <f>VLOOKUP(A:A,[1]TDSheet!$A:$AI,35,0)</f>
        <v>Паша</v>
      </c>
      <c r="AJ126" s="13">
        <f t="shared" si="19"/>
        <v>0</v>
      </c>
      <c r="AK126" s="13"/>
      <c r="AL126" s="13"/>
    </row>
    <row r="127" spans="1:38" s="1" customFormat="1" ht="11.1" customHeight="1" outlineLevel="1" x14ac:dyDescent="0.2">
      <c r="A127" s="7" t="s">
        <v>125</v>
      </c>
      <c r="B127" s="7" t="s">
        <v>13</v>
      </c>
      <c r="C127" s="8">
        <v>37</v>
      </c>
      <c r="D127" s="8"/>
      <c r="E127" s="8">
        <v>9</v>
      </c>
      <c r="F127" s="8">
        <v>28</v>
      </c>
      <c r="G127" s="1" t="str">
        <f>VLOOKUP(A:A,[1]TDSheet!$A:$G,7,0)</f>
        <v>нов</v>
      </c>
      <c r="H127" s="1">
        <f>VLOOKUP(A:A,[1]TDSheet!$A:$H,8,0)</f>
        <v>0.27</v>
      </c>
      <c r="I127" s="1" t="e">
        <f>VLOOKUP(A:A,[1]TDSheet!$A:$I,9,0)</f>
        <v>#N/A</v>
      </c>
      <c r="J127" s="13">
        <f>VLOOKUP(A:A,[2]TDSheet!$A:$F,6,0)</f>
        <v>20</v>
      </c>
      <c r="K127" s="13">
        <f t="shared" si="15"/>
        <v>-11</v>
      </c>
      <c r="L127" s="13">
        <f>VLOOKUP(A:A,[1]TDSheet!$A:$L,12,0)</f>
        <v>0</v>
      </c>
      <c r="M127" s="13">
        <f>VLOOKUP(A:A,[1]TDSheet!$A:$M,13,0)</f>
        <v>0</v>
      </c>
      <c r="N127" s="13">
        <f>VLOOKUP(A:A,[1]TDSheet!$A:$V,22,0)</f>
        <v>0</v>
      </c>
      <c r="O127" s="13">
        <f>VLOOKUP(A:A,[1]TDSheet!$A:$X,24,0)</f>
        <v>0</v>
      </c>
      <c r="P127" s="13"/>
      <c r="Q127" s="13"/>
      <c r="R127" s="13"/>
      <c r="S127" s="13"/>
      <c r="T127" s="13"/>
      <c r="U127" s="13"/>
      <c r="V127" s="13"/>
      <c r="W127" s="13">
        <f t="shared" si="16"/>
        <v>1.8</v>
      </c>
      <c r="X127" s="15"/>
      <c r="Y127" s="16">
        <f t="shared" si="17"/>
        <v>15.555555555555555</v>
      </c>
      <c r="Z127" s="13">
        <f t="shared" si="18"/>
        <v>15.555555555555555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4</v>
      </c>
      <c r="AF127" s="13">
        <f>VLOOKUP(A:A,[1]TDSheet!$A:$AF,32,0)</f>
        <v>4</v>
      </c>
      <c r="AG127" s="13">
        <f>VLOOKUP(A:A,[1]TDSheet!$A:$AG,33,0)</f>
        <v>4.2</v>
      </c>
      <c r="AH127" s="13">
        <f>VLOOKUP(A:A,[3]TDSheet!$A:$D,4,0)</f>
        <v>5</v>
      </c>
      <c r="AI127" s="13" t="str">
        <f>VLOOKUP(A:A,[1]TDSheet!$A:$AI,35,0)</f>
        <v>увел</v>
      </c>
      <c r="AJ127" s="13">
        <f t="shared" si="19"/>
        <v>0</v>
      </c>
      <c r="AK127" s="13"/>
      <c r="AL127" s="13"/>
    </row>
    <row r="128" spans="1:38" s="1" customFormat="1" ht="11.1" customHeight="1" outlineLevel="1" x14ac:dyDescent="0.2">
      <c r="A128" s="7" t="s">
        <v>134</v>
      </c>
      <c r="B128" s="7" t="s">
        <v>13</v>
      </c>
      <c r="C128" s="8">
        <v>28</v>
      </c>
      <c r="D128" s="8">
        <v>382</v>
      </c>
      <c r="E128" s="8">
        <v>251</v>
      </c>
      <c r="F128" s="8">
        <v>146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330</v>
      </c>
      <c r="K128" s="13">
        <f t="shared" si="15"/>
        <v>-79</v>
      </c>
      <c r="L128" s="13">
        <f>VLOOKUP(A:A,[1]TDSheet!$A:$L,12,0)</f>
        <v>100</v>
      </c>
      <c r="M128" s="13">
        <f>VLOOKUP(A:A,[1]TDSheet!$A:$M,13,0)</f>
        <v>100</v>
      </c>
      <c r="N128" s="13">
        <f>VLOOKUP(A:A,[1]TDSheet!$A:$V,22,0)</f>
        <v>0</v>
      </c>
      <c r="O128" s="13">
        <f>VLOOKUP(A:A,[1]TDSheet!$A:$X,24,0)</f>
        <v>50</v>
      </c>
      <c r="P128" s="13"/>
      <c r="Q128" s="13"/>
      <c r="R128" s="13"/>
      <c r="S128" s="13"/>
      <c r="T128" s="13"/>
      <c r="U128" s="13"/>
      <c r="V128" s="13"/>
      <c r="W128" s="13">
        <f t="shared" si="16"/>
        <v>50.2</v>
      </c>
      <c r="X128" s="15">
        <v>100</v>
      </c>
      <c r="Y128" s="16">
        <f t="shared" si="17"/>
        <v>9.8804780876494025</v>
      </c>
      <c r="Z128" s="13">
        <f t="shared" si="18"/>
        <v>2.9083665338645415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0</v>
      </c>
      <c r="AF128" s="13">
        <f>VLOOKUP(A:A,[1]TDSheet!$A:$AF,32,0)</f>
        <v>10</v>
      </c>
      <c r="AG128" s="13">
        <f>VLOOKUP(A:A,[1]TDSheet!$A:$AG,33,0)</f>
        <v>57.2</v>
      </c>
      <c r="AH128" s="13">
        <f>VLOOKUP(A:A,[3]TDSheet!$A:$D,4,0)</f>
        <v>60</v>
      </c>
      <c r="AI128" s="13" t="e">
        <f>VLOOKUP(A:A,[1]TDSheet!$A:$AI,35,0)</f>
        <v>#N/A</v>
      </c>
      <c r="AJ128" s="13">
        <f t="shared" si="19"/>
        <v>30</v>
      </c>
      <c r="AK128" s="13"/>
      <c r="AL128" s="13"/>
    </row>
    <row r="129" spans="1:38" s="1" customFormat="1" ht="11.1" customHeight="1" outlineLevel="1" x14ac:dyDescent="0.2">
      <c r="A129" s="7" t="s">
        <v>135</v>
      </c>
      <c r="B129" s="7" t="s">
        <v>13</v>
      </c>
      <c r="C129" s="8">
        <v>32</v>
      </c>
      <c r="D129" s="8">
        <v>382</v>
      </c>
      <c r="E129" s="8">
        <v>323</v>
      </c>
      <c r="F129" s="8">
        <v>73</v>
      </c>
      <c r="G129" s="1" t="str">
        <f>VLOOKUP(A:A,[1]TDSheet!$A:$G,7,0)</f>
        <v>н</v>
      </c>
      <c r="H129" s="1">
        <f>VLOOKUP(A:A,[1]TDSheet!$A:$H,8,0)</f>
        <v>0.3</v>
      </c>
      <c r="I129" s="1" t="e">
        <f>VLOOKUP(A:A,[1]TDSheet!$A:$I,9,0)</f>
        <v>#N/A</v>
      </c>
      <c r="J129" s="13">
        <f>VLOOKUP(A:A,[2]TDSheet!$A:$F,6,0)</f>
        <v>624</v>
      </c>
      <c r="K129" s="13">
        <f t="shared" si="15"/>
        <v>-301</v>
      </c>
      <c r="L129" s="13">
        <f>VLOOKUP(A:A,[1]TDSheet!$A:$L,12,0)</f>
        <v>150</v>
      </c>
      <c r="M129" s="13">
        <f>VLOOKUP(A:A,[1]TDSheet!$A:$M,13,0)</f>
        <v>100</v>
      </c>
      <c r="N129" s="13">
        <f>VLOOKUP(A:A,[1]TDSheet!$A:$V,22,0)</f>
        <v>0</v>
      </c>
      <c r="O129" s="13">
        <f>VLOOKUP(A:A,[1]TDSheet!$A:$X,24,0)</f>
        <v>90</v>
      </c>
      <c r="P129" s="13"/>
      <c r="Q129" s="13"/>
      <c r="R129" s="13"/>
      <c r="S129" s="13"/>
      <c r="T129" s="13"/>
      <c r="U129" s="13"/>
      <c r="V129" s="13"/>
      <c r="W129" s="13">
        <f t="shared" si="16"/>
        <v>64.599999999999994</v>
      </c>
      <c r="X129" s="15">
        <v>100</v>
      </c>
      <c r="Y129" s="16">
        <f t="shared" si="17"/>
        <v>7.9411764705882364</v>
      </c>
      <c r="Z129" s="13">
        <f t="shared" si="18"/>
        <v>1.1300309597523222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0</v>
      </c>
      <c r="AF129" s="13">
        <f>VLOOKUP(A:A,[1]TDSheet!$A:$AF,32,0)</f>
        <v>9.1999999999999993</v>
      </c>
      <c r="AG129" s="13">
        <f>VLOOKUP(A:A,[1]TDSheet!$A:$AG,33,0)</f>
        <v>62</v>
      </c>
      <c r="AH129" s="13">
        <f>VLOOKUP(A:A,[3]TDSheet!$A:$D,4,0)</f>
        <v>68</v>
      </c>
      <c r="AI129" s="13" t="e">
        <f>VLOOKUP(A:A,[1]TDSheet!$A:$AI,35,0)</f>
        <v>#N/A</v>
      </c>
      <c r="AJ129" s="13">
        <f t="shared" si="19"/>
        <v>30</v>
      </c>
      <c r="AK129" s="13"/>
      <c r="AL129" s="13"/>
    </row>
    <row r="130" spans="1:38" s="1" customFormat="1" ht="11.1" customHeight="1" outlineLevel="1" x14ac:dyDescent="0.2">
      <c r="A130" s="7" t="s">
        <v>136</v>
      </c>
      <c r="B130" s="7" t="s">
        <v>13</v>
      </c>
      <c r="C130" s="8">
        <v>27</v>
      </c>
      <c r="D130" s="8">
        <v>371</v>
      </c>
      <c r="E130" s="8">
        <v>309</v>
      </c>
      <c r="F130" s="8">
        <v>77</v>
      </c>
      <c r="G130" s="1" t="str">
        <f>VLOOKUP(A:A,[1]TDSheet!$A:$G,7,0)</f>
        <v>н</v>
      </c>
      <c r="H130" s="1">
        <f>VLOOKUP(A:A,[1]TDSheet!$A:$H,8,0)</f>
        <v>0.3</v>
      </c>
      <c r="I130" s="1" t="e">
        <f>VLOOKUP(A:A,[1]TDSheet!$A:$I,9,0)</f>
        <v>#N/A</v>
      </c>
      <c r="J130" s="13">
        <f>VLOOKUP(A:A,[2]TDSheet!$A:$F,6,0)</f>
        <v>602</v>
      </c>
      <c r="K130" s="13">
        <f t="shared" si="15"/>
        <v>-293</v>
      </c>
      <c r="L130" s="13">
        <f>VLOOKUP(A:A,[1]TDSheet!$A:$L,12,0)</f>
        <v>100</v>
      </c>
      <c r="M130" s="13">
        <f>VLOOKUP(A:A,[1]TDSheet!$A:$M,13,0)</f>
        <v>100</v>
      </c>
      <c r="N130" s="13">
        <f>VLOOKUP(A:A,[1]TDSheet!$A:$V,22,0)</f>
        <v>0</v>
      </c>
      <c r="O130" s="13">
        <f>VLOOKUP(A:A,[1]TDSheet!$A:$X,24,0)</f>
        <v>100</v>
      </c>
      <c r="P130" s="13"/>
      <c r="Q130" s="13"/>
      <c r="R130" s="13"/>
      <c r="S130" s="13"/>
      <c r="T130" s="13"/>
      <c r="U130" s="13"/>
      <c r="V130" s="13"/>
      <c r="W130" s="13">
        <f t="shared" si="16"/>
        <v>61.8</v>
      </c>
      <c r="X130" s="15">
        <v>120</v>
      </c>
      <c r="Y130" s="16">
        <f t="shared" si="17"/>
        <v>8.0420711974110031</v>
      </c>
      <c r="Z130" s="13">
        <f t="shared" si="18"/>
        <v>1.2459546925566343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0</v>
      </c>
      <c r="AF130" s="13">
        <f>VLOOKUP(A:A,[1]TDSheet!$A:$AF,32,0)</f>
        <v>0</v>
      </c>
      <c r="AG130" s="13">
        <f>VLOOKUP(A:A,[1]TDSheet!$A:$AG,33,0)</f>
        <v>48.4</v>
      </c>
      <c r="AH130" s="13">
        <f>VLOOKUP(A:A,[3]TDSheet!$A:$D,4,0)</f>
        <v>116</v>
      </c>
      <c r="AI130" s="13" t="e">
        <f>VLOOKUP(A:A,[1]TDSheet!$A:$AI,35,0)</f>
        <v>#N/A</v>
      </c>
      <c r="AJ130" s="13">
        <f t="shared" si="19"/>
        <v>36</v>
      </c>
      <c r="AK130" s="13"/>
      <c r="AL130" s="13"/>
    </row>
    <row r="131" spans="1:38" s="1" customFormat="1" ht="11.1" customHeight="1" outlineLevel="1" x14ac:dyDescent="0.2">
      <c r="A131" s="7" t="s">
        <v>137</v>
      </c>
      <c r="B131" s="7" t="s">
        <v>8</v>
      </c>
      <c r="C131" s="8">
        <v>-1168.51</v>
      </c>
      <c r="D131" s="8">
        <v>1971.0150000000001</v>
      </c>
      <c r="E131" s="17">
        <v>909.94500000000005</v>
      </c>
      <c r="F131" s="18">
        <v>-127.5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3">
        <f>VLOOKUP(A:A,[2]TDSheet!$A:$F,6,0)</f>
        <v>930.20699999999999</v>
      </c>
      <c r="K131" s="13">
        <f t="shared" si="15"/>
        <v>-20.261999999999944</v>
      </c>
      <c r="L131" s="13">
        <f>VLOOKUP(A:A,[1]TDSheet!$A:$L,12,0)</f>
        <v>0</v>
      </c>
      <c r="M131" s="13">
        <f>VLOOKUP(A:A,[1]TDSheet!$A:$M,13,0)</f>
        <v>0</v>
      </c>
      <c r="N131" s="13">
        <f>VLOOKUP(A:A,[1]TDSheet!$A:$V,22,0)</f>
        <v>0</v>
      </c>
      <c r="O131" s="13">
        <f>VLOOKUP(A:A,[1]TDSheet!$A:$X,24,0)</f>
        <v>0</v>
      </c>
      <c r="P131" s="13"/>
      <c r="Q131" s="13"/>
      <c r="R131" s="13"/>
      <c r="S131" s="13"/>
      <c r="T131" s="13"/>
      <c r="U131" s="13"/>
      <c r="V131" s="13"/>
      <c r="W131" s="13">
        <f t="shared" si="16"/>
        <v>181.989</v>
      </c>
      <c r="X131" s="15"/>
      <c r="Y131" s="16">
        <f t="shared" si="17"/>
        <v>-0.70059179400952798</v>
      </c>
      <c r="Z131" s="13">
        <f t="shared" si="18"/>
        <v>-0.70059179400952798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105.5076</v>
      </c>
      <c r="AF131" s="13">
        <f>VLOOKUP(A:A,[1]TDSheet!$A:$AF,32,0)</f>
        <v>213.21779999999998</v>
      </c>
      <c r="AG131" s="13">
        <f>VLOOKUP(A:A,[1]TDSheet!$A:$AG,33,0)</f>
        <v>174.202</v>
      </c>
      <c r="AH131" s="13">
        <f>VLOOKUP(A:A,[3]TDSheet!$A:$D,4,0)</f>
        <v>127.5</v>
      </c>
      <c r="AI131" s="13" t="e">
        <f>VLOOKUP(A:A,[1]TDSheet!$A:$AI,35,0)</f>
        <v>#N/A</v>
      </c>
      <c r="AJ131" s="13">
        <f t="shared" si="19"/>
        <v>0</v>
      </c>
      <c r="AK131" s="13"/>
      <c r="AL131" s="13"/>
    </row>
    <row r="132" spans="1:38" s="1" customFormat="1" ht="11.1" customHeight="1" outlineLevel="1" x14ac:dyDescent="0.2">
      <c r="A132" s="7" t="s">
        <v>126</v>
      </c>
      <c r="B132" s="7" t="s">
        <v>13</v>
      </c>
      <c r="C132" s="8">
        <v>-1497</v>
      </c>
      <c r="D132" s="8">
        <v>1861</v>
      </c>
      <c r="E132" s="17">
        <v>1183</v>
      </c>
      <c r="F132" s="18">
        <v>-830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3">
        <f>VLOOKUP(A:A,[2]TDSheet!$A:$F,6,0)</f>
        <v>1205</v>
      </c>
      <c r="K132" s="13">
        <f t="shared" si="15"/>
        <v>-22</v>
      </c>
      <c r="L132" s="13">
        <f>VLOOKUP(A:A,[1]TDSheet!$A:$L,12,0)</f>
        <v>0</v>
      </c>
      <c r="M132" s="13">
        <f>VLOOKUP(A:A,[1]TDSheet!$A:$M,13,0)</f>
        <v>0</v>
      </c>
      <c r="N132" s="13">
        <f>VLOOKUP(A:A,[1]TDSheet!$A:$V,22,0)</f>
        <v>0</v>
      </c>
      <c r="O132" s="13">
        <f>VLOOKUP(A:A,[1]TDSheet!$A:$X,24,0)</f>
        <v>0</v>
      </c>
      <c r="P132" s="13"/>
      <c r="Q132" s="13"/>
      <c r="R132" s="13"/>
      <c r="S132" s="13"/>
      <c r="T132" s="13"/>
      <c r="U132" s="13"/>
      <c r="V132" s="13"/>
      <c r="W132" s="13">
        <f t="shared" si="16"/>
        <v>236.6</v>
      </c>
      <c r="X132" s="15"/>
      <c r="Y132" s="16">
        <f t="shared" si="17"/>
        <v>-3.5080304311073545</v>
      </c>
      <c r="Z132" s="13">
        <f t="shared" si="18"/>
        <v>-3.5080304311073545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283</v>
      </c>
      <c r="AF132" s="13">
        <f>VLOOKUP(A:A,[1]TDSheet!$A:$AF,32,0)</f>
        <v>255.2</v>
      </c>
      <c r="AG132" s="13">
        <f>VLOOKUP(A:A,[1]TDSheet!$A:$AG,33,0)</f>
        <v>246.6</v>
      </c>
      <c r="AH132" s="13">
        <f>VLOOKUP(A:A,[3]TDSheet!$A:$D,4,0)</f>
        <v>236</v>
      </c>
      <c r="AI132" s="13" t="e">
        <f>VLOOKUP(A:A,[1]TDSheet!$A:$AI,35,0)</f>
        <v>#N/A</v>
      </c>
      <c r="AJ132" s="13">
        <f t="shared" si="19"/>
        <v>0</v>
      </c>
      <c r="AK132" s="13"/>
      <c r="AL132" s="13"/>
    </row>
    <row r="133" spans="1:38" s="1" customFormat="1" ht="11.1" customHeight="1" outlineLevel="1" x14ac:dyDescent="0.2">
      <c r="A133" s="7" t="s">
        <v>127</v>
      </c>
      <c r="B133" s="7" t="s">
        <v>8</v>
      </c>
      <c r="C133" s="8">
        <v>-449.733</v>
      </c>
      <c r="D133" s="8">
        <v>575.74800000000005</v>
      </c>
      <c r="E133" s="17">
        <v>345.471</v>
      </c>
      <c r="F133" s="18">
        <v>-226.23099999999999</v>
      </c>
      <c r="G133" s="1" t="str">
        <f>VLOOKUP(A:A,[1]TDSheet!$A:$G,7,0)</f>
        <v>ак</v>
      </c>
      <c r="H133" s="1">
        <f>VLOOKUP(A:A,[1]TDSheet!$A:$H,8,0)</f>
        <v>0</v>
      </c>
      <c r="I133" s="1" t="e">
        <f>VLOOKUP(A:A,[1]TDSheet!$A:$I,9,0)</f>
        <v>#N/A</v>
      </c>
      <c r="J133" s="13">
        <f>VLOOKUP(A:A,[2]TDSheet!$A:$F,6,0)</f>
        <v>343.142</v>
      </c>
      <c r="K133" s="13">
        <f t="shared" si="15"/>
        <v>2.3290000000000077</v>
      </c>
      <c r="L133" s="13">
        <f>VLOOKUP(A:A,[1]TDSheet!$A:$L,12,0)</f>
        <v>0</v>
      </c>
      <c r="M133" s="13">
        <f>VLOOKUP(A:A,[1]TDSheet!$A:$M,13,0)</f>
        <v>0</v>
      </c>
      <c r="N133" s="13">
        <f>VLOOKUP(A:A,[1]TDSheet!$A:$V,22,0)</f>
        <v>0</v>
      </c>
      <c r="O133" s="13">
        <f>VLOOKUP(A:A,[1]TDSheet!$A:$X,24,0)</f>
        <v>0</v>
      </c>
      <c r="P133" s="13"/>
      <c r="Q133" s="13"/>
      <c r="R133" s="13"/>
      <c r="S133" s="13"/>
      <c r="T133" s="13"/>
      <c r="U133" s="13"/>
      <c r="V133" s="13"/>
      <c r="W133" s="13">
        <f t="shared" si="16"/>
        <v>69.094200000000001</v>
      </c>
      <c r="X133" s="15"/>
      <c r="Y133" s="16">
        <f t="shared" si="17"/>
        <v>-3.274240095405982</v>
      </c>
      <c r="Z133" s="13">
        <f t="shared" si="18"/>
        <v>-3.274240095405982</v>
      </c>
      <c r="AA133" s="13"/>
      <c r="AB133" s="13"/>
      <c r="AC133" s="13"/>
      <c r="AD133" s="13">
        <f>VLOOKUP(A:A,[1]TDSheet!$A:$AD,30,0)</f>
        <v>0</v>
      </c>
      <c r="AE133" s="13">
        <f>VLOOKUP(A:A,[1]TDSheet!$A:$AE,31,0)</f>
        <v>101.9076</v>
      </c>
      <c r="AF133" s="13">
        <f>VLOOKUP(A:A,[1]TDSheet!$A:$AF,32,0)</f>
        <v>80.491</v>
      </c>
      <c r="AG133" s="13">
        <f>VLOOKUP(A:A,[1]TDSheet!$A:$AG,33,0)</f>
        <v>77.48060000000001</v>
      </c>
      <c r="AH133" s="13">
        <f>VLOOKUP(A:A,[3]TDSheet!$A:$D,4,0)</f>
        <v>58.265000000000001</v>
      </c>
      <c r="AI133" s="13" t="e">
        <f>VLOOKUP(A:A,[1]TDSheet!$A:$AI,35,0)</f>
        <v>#N/A</v>
      </c>
      <c r="AJ133" s="13">
        <f t="shared" si="19"/>
        <v>0</v>
      </c>
      <c r="AK133" s="13"/>
      <c r="AL133" s="13"/>
    </row>
    <row r="134" spans="1:38" s="1" customFormat="1" ht="11.1" customHeight="1" outlineLevel="1" x14ac:dyDescent="0.2">
      <c r="A134" s="7" t="s">
        <v>128</v>
      </c>
      <c r="B134" s="7" t="s">
        <v>13</v>
      </c>
      <c r="C134" s="8">
        <v>-597</v>
      </c>
      <c r="D134" s="8">
        <v>758</v>
      </c>
      <c r="E134" s="17">
        <v>457</v>
      </c>
      <c r="F134" s="18">
        <v>-300</v>
      </c>
      <c r="G134" s="1" t="str">
        <f>VLOOKUP(A:A,[1]TDSheet!$A:$G,7,0)</f>
        <v>ак</v>
      </c>
      <c r="H134" s="1">
        <f>VLOOKUP(A:A,[1]TDSheet!$A:$H,8,0)</f>
        <v>0</v>
      </c>
      <c r="I134" s="1">
        <f>VLOOKUP(A:A,[1]TDSheet!$A:$I,9,0)</f>
        <v>0</v>
      </c>
      <c r="J134" s="13">
        <f>VLOOKUP(A:A,[2]TDSheet!$A:$F,6,0)</f>
        <v>463</v>
      </c>
      <c r="K134" s="13">
        <f t="shared" si="15"/>
        <v>-6</v>
      </c>
      <c r="L134" s="13">
        <f>VLOOKUP(A:A,[1]TDSheet!$A:$L,12,0)</f>
        <v>0</v>
      </c>
      <c r="M134" s="13">
        <f>VLOOKUP(A:A,[1]TDSheet!$A:$M,13,0)</f>
        <v>0</v>
      </c>
      <c r="N134" s="13">
        <f>VLOOKUP(A:A,[1]TDSheet!$A:$V,22,0)</f>
        <v>0</v>
      </c>
      <c r="O134" s="13">
        <f>VLOOKUP(A:A,[1]TDSheet!$A:$X,24,0)</f>
        <v>0</v>
      </c>
      <c r="P134" s="13"/>
      <c r="Q134" s="13"/>
      <c r="R134" s="13"/>
      <c r="S134" s="13"/>
      <c r="T134" s="13"/>
      <c r="U134" s="13"/>
      <c r="V134" s="13"/>
      <c r="W134" s="13">
        <f t="shared" si="16"/>
        <v>91.4</v>
      </c>
      <c r="X134" s="15"/>
      <c r="Y134" s="16">
        <f t="shared" si="17"/>
        <v>-3.2822757111597372</v>
      </c>
      <c r="Z134" s="13">
        <f t="shared" si="18"/>
        <v>-3.2822757111597372</v>
      </c>
      <c r="AA134" s="13"/>
      <c r="AB134" s="13"/>
      <c r="AC134" s="13"/>
      <c r="AD134" s="13">
        <f>VLOOKUP(A:A,[1]TDSheet!$A:$AD,30,0)</f>
        <v>0</v>
      </c>
      <c r="AE134" s="13">
        <f>VLOOKUP(A:A,[1]TDSheet!$A:$AE,31,0)</f>
        <v>118.6</v>
      </c>
      <c r="AF134" s="13">
        <f>VLOOKUP(A:A,[1]TDSheet!$A:$AF,32,0)</f>
        <v>108.2</v>
      </c>
      <c r="AG134" s="13">
        <f>VLOOKUP(A:A,[1]TDSheet!$A:$AG,33,0)</f>
        <v>92.4</v>
      </c>
      <c r="AH134" s="13">
        <f>VLOOKUP(A:A,[3]TDSheet!$A:$D,4,0)</f>
        <v>89</v>
      </c>
      <c r="AI134" s="13" t="e">
        <f>VLOOKUP(A:A,[1]TDSheet!$A:$AI,35,0)</f>
        <v>#N/A</v>
      </c>
      <c r="AJ134" s="13">
        <f t="shared" si="19"/>
        <v>0</v>
      </c>
      <c r="AK134" s="13"/>
      <c r="AL13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2024-09-26T09:53:42Z</dcterms:modified>
</cp:coreProperties>
</file>