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C578CE-5BD1-4858-BC6A-53A00EB64F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M556" i="2"/>
  <c r="Y556" i="2"/>
  <c r="BO555" i="2"/>
  <c r="BM555" i="2"/>
  <c r="Y555" i="2"/>
  <c r="BN555" i="2" s="1"/>
  <c r="BO554" i="2"/>
  <c r="BM554" i="2"/>
  <c r="Y554" i="2"/>
  <c r="BO553" i="2"/>
  <c r="BM553" i="2"/>
  <c r="Y553" i="2"/>
  <c r="BN553" i="2" s="1"/>
  <c r="BO552" i="2"/>
  <c r="BM552" i="2"/>
  <c r="Y552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P504" i="2"/>
  <c r="BO503" i="2"/>
  <c r="BM503" i="2"/>
  <c r="Y503" i="2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Y363" i="2" s="1"/>
  <c r="P361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O315" i="2"/>
  <c r="BM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Y240" i="2" s="1"/>
  <c r="P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BP200" i="2" s="1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62" i="2" l="1"/>
  <c r="BN62" i="2"/>
  <c r="Z84" i="2"/>
  <c r="BN84" i="2"/>
  <c r="Z225" i="2"/>
  <c r="BN225" i="2"/>
  <c r="Z231" i="2"/>
  <c r="BN231" i="2"/>
  <c r="Z175" i="2"/>
  <c r="BN175" i="2"/>
  <c r="Z433" i="2"/>
  <c r="BN433" i="2"/>
  <c r="Z456" i="2"/>
  <c r="BN456" i="2"/>
  <c r="Z121" i="2"/>
  <c r="BN121" i="2"/>
  <c r="Z123" i="2"/>
  <c r="Z200" i="2"/>
  <c r="BN200" i="2"/>
  <c r="Z257" i="2"/>
  <c r="BN257" i="2"/>
  <c r="Z278" i="2"/>
  <c r="Z279" i="2" s="1"/>
  <c r="BN278" i="2"/>
  <c r="BP278" i="2"/>
  <c r="Z336" i="2"/>
  <c r="BN336" i="2"/>
  <c r="Z501" i="2"/>
  <c r="BN501" i="2"/>
  <c r="Z30" i="2"/>
  <c r="BN30" i="2"/>
  <c r="BP93" i="2"/>
  <c r="Z155" i="2"/>
  <c r="BN155" i="2"/>
  <c r="Z189" i="2"/>
  <c r="BN189" i="2"/>
  <c r="Z262" i="2"/>
  <c r="BN262" i="2"/>
  <c r="Z269" i="2"/>
  <c r="BN269" i="2"/>
  <c r="Z285" i="2"/>
  <c r="BN285" i="2"/>
  <c r="Y295" i="2"/>
  <c r="Z328" i="2"/>
  <c r="Y351" i="2"/>
  <c r="Z348" i="2"/>
  <c r="Y388" i="2"/>
  <c r="Z403" i="2"/>
  <c r="Z441" i="2"/>
  <c r="BN441" i="2"/>
  <c r="Z444" i="2"/>
  <c r="Z536" i="2"/>
  <c r="BN536" i="2"/>
  <c r="Z553" i="2"/>
  <c r="X594" i="2"/>
  <c r="Z26" i="2"/>
  <c r="BN26" i="2"/>
  <c r="BP39" i="2"/>
  <c r="Y40" i="2"/>
  <c r="BP43" i="2"/>
  <c r="Y44" i="2"/>
  <c r="BP47" i="2"/>
  <c r="Y48" i="2"/>
  <c r="Z69" i="2"/>
  <c r="BN69" i="2"/>
  <c r="Z78" i="2"/>
  <c r="BN78" i="2"/>
  <c r="Y90" i="2"/>
  <c r="Z86" i="2"/>
  <c r="BN86" i="2"/>
  <c r="Z106" i="2"/>
  <c r="BN106" i="2"/>
  <c r="F602" i="2"/>
  <c r="Z135" i="2"/>
  <c r="BN135" i="2"/>
  <c r="Z172" i="2"/>
  <c r="BN172" i="2"/>
  <c r="Z181" i="2"/>
  <c r="BN181" i="2"/>
  <c r="Z194" i="2"/>
  <c r="Z212" i="2"/>
  <c r="BN212" i="2"/>
  <c r="Z223" i="2"/>
  <c r="Z246" i="2"/>
  <c r="BN246" i="2"/>
  <c r="BP249" i="2"/>
  <c r="Z283" i="2"/>
  <c r="BN283" i="2"/>
  <c r="Y311" i="2"/>
  <c r="Z334" i="2"/>
  <c r="BN334" i="2"/>
  <c r="Z361" i="2"/>
  <c r="Z362" i="2" s="1"/>
  <c r="BN361" i="2"/>
  <c r="BP361" i="2"/>
  <c r="Y362" i="2"/>
  <c r="Z377" i="2"/>
  <c r="BN377" i="2"/>
  <c r="Z379" i="2"/>
  <c r="Y412" i="2"/>
  <c r="Z437" i="2"/>
  <c r="Z448" i="2"/>
  <c r="BN448" i="2"/>
  <c r="Z471" i="2"/>
  <c r="BN471" i="2"/>
  <c r="Z491" i="2"/>
  <c r="Z492" i="2" s="1"/>
  <c r="BN491" i="2"/>
  <c r="BP491" i="2"/>
  <c r="Y492" i="2"/>
  <c r="Y493" i="2"/>
  <c r="Z540" i="2"/>
  <c r="BN540" i="2"/>
  <c r="Z551" i="2"/>
  <c r="Z555" i="2"/>
  <c r="BN31" i="2"/>
  <c r="BN55" i="2"/>
  <c r="BP55" i="2"/>
  <c r="Y65" i="2"/>
  <c r="Y81" i="2"/>
  <c r="BN87" i="2"/>
  <c r="BN110" i="2"/>
  <c r="BP110" i="2"/>
  <c r="BN130" i="2"/>
  <c r="BP130" i="2"/>
  <c r="Y142" i="2"/>
  <c r="Y157" i="2"/>
  <c r="Y158" i="2"/>
  <c r="Y162" i="2"/>
  <c r="BN182" i="2"/>
  <c r="Y202" i="2"/>
  <c r="Y203" i="2"/>
  <c r="BN213" i="2"/>
  <c r="BP213" i="2"/>
  <c r="Y241" i="2"/>
  <c r="BN250" i="2"/>
  <c r="BP250" i="2"/>
  <c r="Y253" i="2"/>
  <c r="BP263" i="2"/>
  <c r="BN263" i="2"/>
  <c r="Z263" i="2"/>
  <c r="BN268" i="2"/>
  <c r="Z268" i="2"/>
  <c r="BP271" i="2"/>
  <c r="Z271" i="2"/>
  <c r="BN294" i="2"/>
  <c r="BP294" i="2"/>
  <c r="BP315" i="2"/>
  <c r="BN315" i="2"/>
  <c r="Z315" i="2"/>
  <c r="BN320" i="2"/>
  <c r="BP320" i="2"/>
  <c r="BP326" i="2"/>
  <c r="BN326" i="2"/>
  <c r="Z326" i="2"/>
  <c r="BP335" i="2"/>
  <c r="BN335" i="2"/>
  <c r="Z335" i="2"/>
  <c r="Y369" i="2"/>
  <c r="BP365" i="2"/>
  <c r="BN365" i="2"/>
  <c r="Z365" i="2"/>
  <c r="BN523" i="2"/>
  <c r="BP523" i="2"/>
  <c r="BN539" i="2"/>
  <c r="BP539" i="2"/>
  <c r="BP554" i="2"/>
  <c r="BN554" i="2"/>
  <c r="Z554" i="2"/>
  <c r="BP561" i="2"/>
  <c r="BN561" i="2"/>
  <c r="Z561" i="2"/>
  <c r="BP563" i="2"/>
  <c r="BN563" i="2"/>
  <c r="Z563" i="2"/>
  <c r="Y573" i="2"/>
  <c r="Y572" i="2"/>
  <c r="BP568" i="2"/>
  <c r="BN568" i="2"/>
  <c r="Z568" i="2"/>
  <c r="BP22" i="2"/>
  <c r="Y23" i="2"/>
  <c r="Z28" i="2"/>
  <c r="BN28" i="2"/>
  <c r="BN33" i="2"/>
  <c r="BP35" i="2"/>
  <c r="Z58" i="2"/>
  <c r="BN58" i="2"/>
  <c r="Z63" i="2"/>
  <c r="Z64" i="2" s="1"/>
  <c r="Z71" i="2"/>
  <c r="BN71" i="2"/>
  <c r="Z74" i="2"/>
  <c r="BN74" i="2"/>
  <c r="Z79" i="2"/>
  <c r="Z80" i="2" s="1"/>
  <c r="Z83" i="2"/>
  <c r="Z85" i="2"/>
  <c r="BP97" i="2"/>
  <c r="Y100" i="2"/>
  <c r="BN99" i="2"/>
  <c r="BP99" i="2"/>
  <c r="BN104" i="2"/>
  <c r="BP104" i="2"/>
  <c r="Z112" i="2"/>
  <c r="BN112" i="2"/>
  <c r="BN113" i="2"/>
  <c r="Z120" i="2"/>
  <c r="BN120" i="2"/>
  <c r="BN122" i="2"/>
  <c r="BP122" i="2"/>
  <c r="BN128" i="2"/>
  <c r="BP128" i="2"/>
  <c r="Z131" i="2"/>
  <c r="BN131" i="2"/>
  <c r="Z136" i="2"/>
  <c r="BN136" i="2"/>
  <c r="Z151" i="2"/>
  <c r="BN151" i="2"/>
  <c r="Z160" i="2"/>
  <c r="Z167" i="2"/>
  <c r="Y178" i="2"/>
  <c r="Z173" i="2"/>
  <c r="BN173" i="2"/>
  <c r="Z176" i="2"/>
  <c r="Y197" i="2"/>
  <c r="Z190" i="2"/>
  <c r="BN190" i="2"/>
  <c r="BN191" i="2"/>
  <c r="BP193" i="2"/>
  <c r="Z195" i="2"/>
  <c r="BN195" i="2"/>
  <c r="Z206" i="2"/>
  <c r="BN206" i="2"/>
  <c r="BN210" i="2"/>
  <c r="Z215" i="2"/>
  <c r="BN215" i="2"/>
  <c r="Z224" i="2"/>
  <c r="BN224" i="2"/>
  <c r="BN229" i="2"/>
  <c r="BP229" i="2"/>
  <c r="Z235" i="2"/>
  <c r="BN235" i="2"/>
  <c r="BP235" i="2"/>
  <c r="Z237" i="2"/>
  <c r="Z239" i="2"/>
  <c r="Z244" i="2"/>
  <c r="Z245" i="2"/>
  <c r="BN245" i="2"/>
  <c r="BP247" i="2"/>
  <c r="BN247" i="2"/>
  <c r="BN248" i="2"/>
  <c r="Z248" i="2"/>
  <c r="BP261" i="2"/>
  <c r="BN261" i="2"/>
  <c r="Z261" i="2"/>
  <c r="BP273" i="2"/>
  <c r="BN273" i="2"/>
  <c r="Z273" i="2"/>
  <c r="BP284" i="2"/>
  <c r="BN284" i="2"/>
  <c r="Z284" i="2"/>
  <c r="R602" i="2"/>
  <c r="BN290" i="2"/>
  <c r="Z290" i="2"/>
  <c r="BN292" i="2"/>
  <c r="Z292" i="2"/>
  <c r="BP316" i="2"/>
  <c r="BN316" i="2"/>
  <c r="Z316" i="2"/>
  <c r="BN318" i="2"/>
  <c r="Z318" i="2"/>
  <c r="BN342" i="2"/>
  <c r="Z342" i="2"/>
  <c r="BN354" i="2"/>
  <c r="BP354" i="2"/>
  <c r="BP356" i="2"/>
  <c r="BN356" i="2"/>
  <c r="Z356" i="2"/>
  <c r="BP375" i="2"/>
  <c r="BN375" i="2"/>
  <c r="Z375" i="2"/>
  <c r="BP390" i="2"/>
  <c r="Y393" i="2"/>
  <c r="BP391" i="2"/>
  <c r="BN391" i="2"/>
  <c r="Z391" i="2"/>
  <c r="BN434" i="2"/>
  <c r="BP434" i="2"/>
  <c r="BP435" i="2"/>
  <c r="BN435" i="2"/>
  <c r="Z435" i="2"/>
  <c r="BP436" i="2"/>
  <c r="Z436" i="2"/>
  <c r="BN457" i="2"/>
  <c r="BP457" i="2"/>
  <c r="BN475" i="2"/>
  <c r="BP475" i="2"/>
  <c r="BN479" i="2"/>
  <c r="BP479" i="2"/>
  <c r="Y480" i="2"/>
  <c r="Y481" i="2"/>
  <c r="BN484" i="2"/>
  <c r="BP484" i="2"/>
  <c r="BP486" i="2"/>
  <c r="BN486" i="2"/>
  <c r="Z486" i="2"/>
  <c r="BN502" i="2"/>
  <c r="BP502" i="2"/>
  <c r="BP503" i="2"/>
  <c r="BN503" i="2"/>
  <c r="Z503" i="2"/>
  <c r="BP504" i="2"/>
  <c r="Z504" i="2"/>
  <c r="BN513" i="2"/>
  <c r="Z513" i="2"/>
  <c r="BP513" i="2"/>
  <c r="BN571" i="2"/>
  <c r="Y264" i="2"/>
  <c r="Y280" i="2"/>
  <c r="Q602" i="2"/>
  <c r="Y286" i="2"/>
  <c r="BN299" i="2"/>
  <c r="BP299" i="2"/>
  <c r="Y300" i="2"/>
  <c r="Y301" i="2"/>
  <c r="BN304" i="2"/>
  <c r="BP304" i="2"/>
  <c r="Y305" i="2"/>
  <c r="Y306" i="2"/>
  <c r="BN308" i="2"/>
  <c r="BP308" i="2"/>
  <c r="BN347" i="2"/>
  <c r="BP348" i="2"/>
  <c r="BN350" i="2"/>
  <c r="BP350" i="2"/>
  <c r="V602" i="2"/>
  <c r="BN376" i="2"/>
  <c r="BP376" i="2"/>
  <c r="BP379" i="2"/>
  <c r="BN381" i="2"/>
  <c r="BP381" i="2"/>
  <c r="BN385" i="2"/>
  <c r="BP385" i="2"/>
  <c r="BP403" i="2"/>
  <c r="Z405" i="2"/>
  <c r="BP405" i="2"/>
  <c r="BN405" i="2"/>
  <c r="BP415" i="2"/>
  <c r="BN415" i="2"/>
  <c r="Z415" i="2"/>
  <c r="BP452" i="2"/>
  <c r="BN452" i="2"/>
  <c r="Z452" i="2"/>
  <c r="BN473" i="2"/>
  <c r="Z473" i="2"/>
  <c r="BP497" i="2"/>
  <c r="BN497" i="2"/>
  <c r="Z497" i="2"/>
  <c r="BN509" i="2"/>
  <c r="Z509" i="2"/>
  <c r="Z510" i="2" s="1"/>
  <c r="BP514" i="2"/>
  <c r="BN514" i="2"/>
  <c r="Z514" i="2"/>
  <c r="BN517" i="2"/>
  <c r="Z517" i="2"/>
  <c r="Y542" i="2"/>
  <c r="BN535" i="2"/>
  <c r="BP535" i="2"/>
  <c r="BP538" i="2"/>
  <c r="BN538" i="2"/>
  <c r="Z538" i="2"/>
  <c r="BP552" i="2"/>
  <c r="BN552" i="2"/>
  <c r="Z552" i="2"/>
  <c r="BP556" i="2"/>
  <c r="BN556" i="2"/>
  <c r="Z556" i="2"/>
  <c r="BN569" i="2"/>
  <c r="BP570" i="2"/>
  <c r="BN570" i="2"/>
  <c r="Z570" i="2"/>
  <c r="Z572" i="2" s="1"/>
  <c r="BN409" i="2"/>
  <c r="BP409" i="2"/>
  <c r="BP437" i="2"/>
  <c r="BN439" i="2"/>
  <c r="BP439" i="2"/>
  <c r="BP444" i="2"/>
  <c r="BN446" i="2"/>
  <c r="BP446" i="2"/>
  <c r="Y458" i="2"/>
  <c r="Y459" i="2"/>
  <c r="BN461" i="2"/>
  <c r="BP461" i="2"/>
  <c r="Y462" i="2"/>
  <c r="Y463" i="2"/>
  <c r="BN466" i="2"/>
  <c r="BP466" i="2"/>
  <c r="Y467" i="2"/>
  <c r="Y468" i="2"/>
  <c r="BN470" i="2"/>
  <c r="BP470" i="2"/>
  <c r="Y477" i="2"/>
  <c r="Y511" i="2"/>
  <c r="BN515" i="2"/>
  <c r="AD602" i="2"/>
  <c r="BP534" i="2"/>
  <c r="BN537" i="2"/>
  <c r="BP537" i="2"/>
  <c r="BP551" i="2"/>
  <c r="BP553" i="2"/>
  <c r="BP555" i="2"/>
  <c r="BP557" i="2"/>
  <c r="Y558" i="2"/>
  <c r="Y559" i="2"/>
  <c r="Y565" i="2"/>
  <c r="AE602" i="2"/>
  <c r="BN581" i="2"/>
  <c r="BP581" i="2"/>
  <c r="BN589" i="2"/>
  <c r="BP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Y519" i="2"/>
  <c r="Z545" i="2"/>
  <c r="Z547" i="2"/>
  <c r="BP576" i="2"/>
  <c r="Z585" i="2"/>
  <c r="Z586" i="2" s="1"/>
  <c r="T602" i="2"/>
  <c r="Y510" i="2"/>
  <c r="BP515" i="2"/>
  <c r="Z535" i="2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Y505" i="2"/>
  <c r="BN516" i="2"/>
  <c r="Z518" i="2"/>
  <c r="Z522" i="2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85" i="2"/>
  <c r="Z387" i="2" s="1"/>
  <c r="Z409" i="2"/>
  <c r="Y506" i="2"/>
  <c r="BN534" i="2"/>
  <c r="Y549" i="2"/>
  <c r="BP396" i="2"/>
  <c r="BN576" i="2"/>
  <c r="Y579" i="2"/>
  <c r="Z525" i="2" l="1"/>
  <c r="Z368" i="2"/>
  <c r="Z157" i="2"/>
  <c r="Z505" i="2"/>
  <c r="Z565" i="2"/>
  <c r="Z541" i="2"/>
  <c r="Z152" i="2"/>
  <c r="Z344" i="2"/>
  <c r="Z162" i="2"/>
  <c r="Z286" i="2"/>
  <c r="Z310" i="2"/>
  <c r="Z398" i="2"/>
  <c r="Z487" i="2"/>
  <c r="Z252" i="2"/>
  <c r="Z196" i="2"/>
  <c r="Z100" i="2"/>
  <c r="Z59" i="2"/>
  <c r="Z264" i="2"/>
  <c r="Z519" i="2"/>
  <c r="Z476" i="2"/>
  <c r="Z406" i="2"/>
  <c r="Z382" i="2"/>
  <c r="Z240" i="2"/>
  <c r="X595" i="2"/>
  <c r="Z169" i="2"/>
  <c r="Z295" i="2"/>
  <c r="Z89" i="2"/>
  <c r="Z115" i="2"/>
  <c r="Z207" i="2"/>
  <c r="Z177" i="2"/>
  <c r="Z558" i="2"/>
  <c r="Y594" i="2"/>
  <c r="Z141" i="2"/>
  <c r="Y592" i="2"/>
  <c r="Z75" i="2"/>
  <c r="Z274" i="2"/>
  <c r="Y596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<sst xmlns="http://schemas.openxmlformats.org/spreadsheetml/2006/main" count="3710" uniqueCount="766">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</sst>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5" t="s">
        <v>29</v>
      </c>
      <c r="E1" s="745"/>
      <c r="F1" s="745"/>
      <c r="G1" s="14" t="s">
        <v>69</v>
      </c>
      <c r="H1" s="745" t="s">
        <v>49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70</v>
      </c>
      <c r="S1" s="747"/>
      <c r="T1" s="74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 t="s">
        <v>765</v>
      </c>
      <c r="I5" s="750"/>
      <c r="J5" s="750"/>
      <c r="K5" s="750"/>
      <c r="L5" s="750"/>
      <c r="M5" s="750"/>
      <c r="N5" s="73"/>
      <c r="P5" s="27" t="s">
        <v>4</v>
      </c>
      <c r="Q5" s="752">
        <v>45561</v>
      </c>
      <c r="R5" s="752"/>
      <c r="T5" s="753" t="s">
        <v>3</v>
      </c>
      <c r="U5" s="754"/>
      <c r="V5" s="755" t="s">
        <v>751</v>
      </c>
      <c r="W5" s="756"/>
      <c r="AB5" s="60"/>
      <c r="AC5" s="60"/>
      <c r="AD5" s="60"/>
      <c r="AE5" s="60"/>
    </row>
    <row r="6" spans="1:32" s="17" customFormat="1" ht="24" customHeight="1" x14ac:dyDescent="0.2">
      <c r="A6" s="749" t="s">
        <v>1</v>
      </c>
      <c r="B6" s="749"/>
      <c r="C6" s="749"/>
      <c r="D6" s="757" t="s">
        <v>78</v>
      </c>
      <c r="E6" s="757"/>
      <c r="F6" s="757"/>
      <c r="G6" s="757"/>
      <c r="H6" s="757"/>
      <c r="I6" s="757"/>
      <c r="J6" s="757"/>
      <c r="K6" s="757"/>
      <c r="L6" s="757"/>
      <c r="M6" s="757"/>
      <c r="N6" s="74"/>
      <c r="P6" s="27" t="s">
        <v>30</v>
      </c>
      <c r="Q6" s="758" t="str">
        <f>IF(Q5=0," ",CHOOSE(WEEKDAY(Q5,2),"Понедельник","Вторник","Среда","Четверг","Пятница","Суббота","Воскресенье"))</f>
        <v>Четверг</v>
      </c>
      <c r="R6" s="758"/>
      <c r="T6" s="759" t="s">
        <v>5</v>
      </c>
      <c r="U6" s="760"/>
      <c r="V6" s="761" t="s">
        <v>72</v>
      </c>
      <c r="W6" s="76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5"/>
      <c r="P7" s="29"/>
      <c r="Q7" s="49"/>
      <c r="R7" s="49"/>
      <c r="T7" s="759"/>
      <c r="U7" s="760"/>
      <c r="V7" s="763"/>
      <c r="W7" s="764"/>
      <c r="AB7" s="60"/>
      <c r="AC7" s="60"/>
      <c r="AD7" s="60"/>
      <c r="AE7" s="60"/>
    </row>
    <row r="8" spans="1:32" s="17" customFormat="1" ht="25.5" customHeight="1" x14ac:dyDescent="0.2">
      <c r="A8" s="770" t="s">
        <v>60</v>
      </c>
      <c r="B8" s="770"/>
      <c r="C8" s="770"/>
      <c r="D8" s="771" t="s">
        <v>79</v>
      </c>
      <c r="E8" s="771"/>
      <c r="F8" s="771"/>
      <c r="G8" s="771"/>
      <c r="H8" s="771"/>
      <c r="I8" s="771"/>
      <c r="J8" s="771"/>
      <c r="K8" s="771"/>
      <c r="L8" s="771"/>
      <c r="M8" s="771"/>
      <c r="N8" s="76"/>
      <c r="P8" s="27" t="s">
        <v>11</v>
      </c>
      <c r="Q8" s="736">
        <v>0.54166666666666663</v>
      </c>
      <c r="R8" s="772"/>
      <c r="T8" s="759"/>
      <c r="U8" s="760"/>
      <c r="V8" s="763"/>
      <c r="W8" s="764"/>
      <c r="AB8" s="60"/>
      <c r="AC8" s="60"/>
      <c r="AD8" s="60"/>
      <c r="AE8" s="60"/>
    </row>
    <row r="9" spans="1:32" s="1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6"/>
      <c r="C9" s="726"/>
      <c r="D9" s="727" t="s">
        <v>48</v>
      </c>
      <c r="E9" s="728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6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1"/>
      <c r="P9" s="31" t="s">
        <v>15</v>
      </c>
      <c r="Q9" s="774"/>
      <c r="R9" s="774"/>
      <c r="T9" s="759"/>
      <c r="U9" s="760"/>
      <c r="V9" s="765"/>
      <c r="W9" s="76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6"/>
      <c r="C10" s="726"/>
      <c r="D10" s="727"/>
      <c r="E10" s="728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6"/>
      <c r="H10" s="729" t="str">
        <f>IFERROR(VLOOKUP($D$10,Proxy,2,FALSE),"")</f>
        <v/>
      </c>
      <c r="I10" s="729"/>
      <c r="J10" s="729"/>
      <c r="K10" s="729"/>
      <c r="L10" s="729"/>
      <c r="M10" s="729"/>
      <c r="N10" s="72"/>
      <c r="P10" s="31" t="s">
        <v>35</v>
      </c>
      <c r="Q10" s="730"/>
      <c r="R10" s="730"/>
      <c r="U10" s="29" t="s">
        <v>12</v>
      </c>
      <c r="V10" s="731" t="s">
        <v>73</v>
      </c>
      <c r="W10" s="73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3"/>
      <c r="R11" s="733"/>
      <c r="U11" s="29" t="s">
        <v>31</v>
      </c>
      <c r="V11" s="734" t="s">
        <v>57</v>
      </c>
      <c r="W11" s="73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5" t="s">
        <v>74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7"/>
      <c r="P12" s="27" t="s">
        <v>33</v>
      </c>
      <c r="Q12" s="736"/>
      <c r="R12" s="736"/>
      <c r="S12" s="28"/>
      <c r="T12"/>
      <c r="U12" s="29" t="s">
        <v>48</v>
      </c>
      <c r="V12" s="737"/>
      <c r="W12" s="737"/>
      <c r="X12"/>
      <c r="AB12" s="60"/>
      <c r="AC12" s="60"/>
      <c r="AD12" s="60"/>
      <c r="AE12" s="60"/>
    </row>
    <row r="13" spans="1:32" s="17" customFormat="1" ht="23.25" customHeight="1" x14ac:dyDescent="0.2">
      <c r="A13" s="735" t="s">
        <v>75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7"/>
      <c r="O13" s="31"/>
      <c r="P13" s="31" t="s">
        <v>34</v>
      </c>
      <c r="Q13" s="734"/>
      <c r="R13" s="73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5" t="s">
        <v>76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38" t="s">
        <v>77</v>
      </c>
      <c r="B15" s="738"/>
      <c r="C15" s="738"/>
      <c r="D15" s="738"/>
      <c r="E15" s="738"/>
      <c r="F15" s="738"/>
      <c r="G15" s="738"/>
      <c r="H15" s="738"/>
      <c r="I15" s="738"/>
      <c r="J15" s="738"/>
      <c r="K15" s="738"/>
      <c r="L15" s="738"/>
      <c r="M15" s="738"/>
      <c r="N15" s="78"/>
      <c r="O15"/>
      <c r="P15" s="739" t="s">
        <v>63</v>
      </c>
      <c r="Q15" s="739"/>
      <c r="R15" s="739"/>
      <c r="S15" s="739"/>
      <c r="T15" s="7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0"/>
      <c r="Q16" s="740"/>
      <c r="R16" s="740"/>
      <c r="S16" s="740"/>
      <c r="T16" s="7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1" t="s">
        <v>61</v>
      </c>
      <c r="B17" s="711" t="s">
        <v>51</v>
      </c>
      <c r="C17" s="742" t="s">
        <v>50</v>
      </c>
      <c r="D17" s="711" t="s">
        <v>52</v>
      </c>
      <c r="E17" s="711"/>
      <c r="F17" s="711" t="s">
        <v>24</v>
      </c>
      <c r="G17" s="711" t="s">
        <v>27</v>
      </c>
      <c r="H17" s="711" t="s">
        <v>25</v>
      </c>
      <c r="I17" s="711" t="s">
        <v>26</v>
      </c>
      <c r="J17" s="743" t="s">
        <v>16</v>
      </c>
      <c r="K17" s="743" t="s">
        <v>65</v>
      </c>
      <c r="L17" s="743" t="s">
        <v>67</v>
      </c>
      <c r="M17" s="743" t="s">
        <v>2</v>
      </c>
      <c r="N17" s="743" t="s">
        <v>66</v>
      </c>
      <c r="O17" s="711" t="s">
        <v>28</v>
      </c>
      <c r="P17" s="711" t="s">
        <v>17</v>
      </c>
      <c r="Q17" s="711"/>
      <c r="R17" s="711"/>
      <c r="S17" s="711"/>
      <c r="T17" s="711"/>
      <c r="U17" s="741" t="s">
        <v>58</v>
      </c>
      <c r="V17" s="711"/>
      <c r="W17" s="711" t="s">
        <v>6</v>
      </c>
      <c r="X17" s="711" t="s">
        <v>44</v>
      </c>
      <c r="Y17" s="712" t="s">
        <v>56</v>
      </c>
      <c r="Z17" s="711" t="s">
        <v>18</v>
      </c>
      <c r="AA17" s="714" t="s">
        <v>62</v>
      </c>
      <c r="AB17" s="714" t="s">
        <v>19</v>
      </c>
      <c r="AC17" s="715" t="s">
        <v>68</v>
      </c>
      <c r="AD17" s="717" t="s">
        <v>59</v>
      </c>
      <c r="AE17" s="718"/>
      <c r="AF17" s="719"/>
      <c r="AG17" s="723"/>
      <c r="BD17" s="724" t="s">
        <v>64</v>
      </c>
    </row>
    <row r="18" spans="1:68" ht="14.25" customHeight="1" x14ac:dyDescent="0.2">
      <c r="A18" s="711"/>
      <c r="B18" s="711"/>
      <c r="C18" s="742"/>
      <c r="D18" s="711"/>
      <c r="E18" s="711"/>
      <c r="F18" s="711" t="s">
        <v>20</v>
      </c>
      <c r="G18" s="711" t="s">
        <v>21</v>
      </c>
      <c r="H18" s="711" t="s">
        <v>22</v>
      </c>
      <c r="I18" s="711" t="s">
        <v>22</v>
      </c>
      <c r="J18" s="744"/>
      <c r="K18" s="744"/>
      <c r="L18" s="744"/>
      <c r="M18" s="744"/>
      <c r="N18" s="744"/>
      <c r="O18" s="711"/>
      <c r="P18" s="711"/>
      <c r="Q18" s="711"/>
      <c r="R18" s="711"/>
      <c r="S18" s="711"/>
      <c r="T18" s="711"/>
      <c r="U18" s="36" t="s">
        <v>47</v>
      </c>
      <c r="V18" s="36" t="s">
        <v>46</v>
      </c>
      <c r="W18" s="711"/>
      <c r="X18" s="711"/>
      <c r="Y18" s="713"/>
      <c r="Z18" s="711"/>
      <c r="AA18" s="714"/>
      <c r="AB18" s="714"/>
      <c r="AC18" s="716"/>
      <c r="AD18" s="720"/>
      <c r="AE18" s="721"/>
      <c r="AF18" s="722"/>
      <c r="AG18" s="723"/>
      <c r="BD18" s="724"/>
    </row>
    <row r="19" spans="1:68" ht="27.75" hidden="1" customHeight="1" x14ac:dyDescent="0.2">
      <c r="A19" s="435" t="s">
        <v>80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5"/>
      <c r="AB19" s="55"/>
      <c r="AC19" s="55"/>
    </row>
    <row r="20" spans="1:68" ht="16.5" hidden="1" customHeight="1" x14ac:dyDescent="0.25">
      <c r="A20" s="412" t="s">
        <v>80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6"/>
      <c r="AB20" s="66"/>
      <c r="AC20" s="80"/>
    </row>
    <row r="21" spans="1:68" ht="14.25" hidden="1" customHeight="1" x14ac:dyDescent="0.25">
      <c r="A21" s="398" t="s">
        <v>81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hidden="1" customHeight="1" x14ac:dyDescent="0.25">
      <c r="A22" s="64" t="s">
        <v>82</v>
      </c>
      <c r="B22" s="64" t="s">
        <v>83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6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6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398" t="s">
        <v>86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hidden="1" customHeight="1" x14ac:dyDescent="0.25">
      <c r="A26" s="64" t="s">
        <v>87</v>
      </c>
      <c r="B26" s="64" t="s">
        <v>88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3" t="s">
        <v>89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91</v>
      </c>
      <c r="B27" s="64" t="s">
        <v>92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93</v>
      </c>
      <c r="B28" s="64" t="s">
        <v>94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95</v>
      </c>
      <c r="B29" s="64" t="s">
        <v>96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95</v>
      </c>
      <c r="B30" s="64" t="s">
        <v>97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98</v>
      </c>
      <c r="B31" s="64" t="s">
        <v>99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100</v>
      </c>
      <c r="B32" s="64" t="s">
        <v>101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09" t="s">
        <v>102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103</v>
      </c>
      <c r="B33" s="64" t="s">
        <v>104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0" t="s">
        <v>105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106</v>
      </c>
      <c r="B34" s="64" t="s">
        <v>107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69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108</v>
      </c>
      <c r="B35" s="64" t="s">
        <v>109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7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6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6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398" t="s">
        <v>110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hidden="1" customHeight="1" x14ac:dyDescent="0.25">
      <c r="A39" s="64" t="s">
        <v>111</v>
      </c>
      <c r="B39" s="64" t="s">
        <v>112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6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6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398" t="s">
        <v>115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hidden="1" customHeight="1" x14ac:dyDescent="0.25">
      <c r="A43" s="64" t="s">
        <v>116</v>
      </c>
      <c r="B43" s="64" t="s">
        <v>117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39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6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6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398" t="s">
        <v>119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hidden="1" customHeight="1" x14ac:dyDescent="0.25">
      <c r="A47" s="64" t="s">
        <v>120</v>
      </c>
      <c r="B47" s="64" t="s">
        <v>121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39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6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6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35" t="s">
        <v>122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55"/>
      <c r="AB50" s="55"/>
      <c r="AC50" s="55"/>
    </row>
    <row r="51" spans="1:68" ht="16.5" hidden="1" customHeight="1" x14ac:dyDescent="0.25">
      <c r="A51" s="412" t="s">
        <v>123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6"/>
      <c r="AB51" s="66"/>
      <c r="AC51" s="80"/>
    </row>
    <row r="52" spans="1:68" ht="14.25" hidden="1" customHeight="1" x14ac:dyDescent="0.25">
      <c r="A52" s="398" t="s">
        <v>124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hidden="1" customHeight="1" x14ac:dyDescent="0.25">
      <c r="A53" s="64" t="s">
        <v>125</v>
      </c>
      <c r="B53" s="64" t="s">
        <v>126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6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125</v>
      </c>
      <c r="B54" s="64" t="s">
        <v>129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131</v>
      </c>
      <c r="B55" s="64" t="s">
        <v>132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6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133</v>
      </c>
      <c r="B56" s="64" t="s">
        <v>134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135</v>
      </c>
      <c r="B57" s="64" t="s">
        <v>136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137</v>
      </c>
      <c r="B58" s="64" t="s">
        <v>138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6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39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6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6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398" t="s">
        <v>86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hidden="1" customHeight="1" x14ac:dyDescent="0.25">
      <c r="A62" s="64" t="s">
        <v>139</v>
      </c>
      <c r="B62" s="64" t="s">
        <v>140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6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141</v>
      </c>
      <c r="B63" s="64" t="s">
        <v>142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6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6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6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12" t="s">
        <v>143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6"/>
      <c r="AB66" s="66"/>
      <c r="AC66" s="80"/>
    </row>
    <row r="67" spans="1:68" ht="14.25" hidden="1" customHeight="1" x14ac:dyDescent="0.25">
      <c r="A67" s="398" t="s">
        <v>124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hidden="1" customHeight="1" x14ac:dyDescent="0.25">
      <c r="A68" s="64" t="s">
        <v>144</v>
      </c>
      <c r="B68" s="64" t="s">
        <v>145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hidden="1" customHeight="1" x14ac:dyDescent="0.25">
      <c r="A69" s="64" t="s">
        <v>144</v>
      </c>
      <c r="B69" s="64" t="s">
        <v>146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6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148</v>
      </c>
      <c r="B70" s="64" t="s">
        <v>149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150</v>
      </c>
      <c r="B71" s="64" t="s">
        <v>151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6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152</v>
      </c>
      <c r="B72" s="64" t="s">
        <v>153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687" t="s">
        <v>154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156</v>
      </c>
      <c r="B73" s="64" t="s">
        <v>157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6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hidden="1" customHeight="1" x14ac:dyDescent="0.25">
      <c r="A74" s="64" t="s">
        <v>158</v>
      </c>
      <c r="B74" s="64" t="s">
        <v>159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06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hidden="1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6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hidden="1" customHeight="1" x14ac:dyDescent="0.25">
      <c r="A77" s="398" t="s">
        <v>160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hidden="1" customHeight="1" x14ac:dyDescent="0.25">
      <c r="A78" s="64" t="s">
        <v>161</v>
      </c>
      <c r="B78" s="64" t="s">
        <v>162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6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hidden="1" customHeight="1" x14ac:dyDescent="0.25">
      <c r="A79" s="64" t="s">
        <v>163</v>
      </c>
      <c r="B79" s="64" t="s">
        <v>164</v>
      </c>
      <c r="C79" s="37">
        <v>4301020296</v>
      </c>
      <c r="D79" s="399">
        <v>4680115881433</v>
      </c>
      <c r="E79" s="399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06"/>
      <c r="P80" s="403" t="s">
        <v>43</v>
      </c>
      <c r="Q80" s="404"/>
      <c r="R80" s="404"/>
      <c r="S80" s="404"/>
      <c r="T80" s="404"/>
      <c r="U80" s="404"/>
      <c r="V80" s="405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hidden="1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6"/>
      <c r="P81" s="403" t="s">
        <v>43</v>
      </c>
      <c r="Q81" s="404"/>
      <c r="R81" s="404"/>
      <c r="S81" s="404"/>
      <c r="T81" s="404"/>
      <c r="U81" s="404"/>
      <c r="V81" s="405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hidden="1" customHeight="1" x14ac:dyDescent="0.25">
      <c r="A82" s="398" t="s">
        <v>81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67"/>
      <c r="AB82" s="67"/>
      <c r="AC82" s="81"/>
    </row>
    <row r="83" spans="1:68" ht="16.5" hidden="1" customHeight="1" x14ac:dyDescent="0.25">
      <c r="A83" s="64" t="s">
        <v>165</v>
      </c>
      <c r="B83" s="64" t="s">
        <v>166</v>
      </c>
      <c r="C83" s="37">
        <v>4301031242</v>
      </c>
      <c r="D83" s="399">
        <v>4680115885066</v>
      </c>
      <c r="E83" s="399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01"/>
      <c r="R83" s="401"/>
      <c r="S83" s="401"/>
      <c r="T83" s="402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hidden="1" customHeight="1" x14ac:dyDescent="0.25">
      <c r="A84" s="64" t="s">
        <v>167</v>
      </c>
      <c r="B84" s="64" t="s">
        <v>168</v>
      </c>
      <c r="C84" s="37">
        <v>4301031240</v>
      </c>
      <c r="D84" s="399">
        <v>4680115885042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6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hidden="1" customHeight="1" x14ac:dyDescent="0.25">
      <c r="A85" s="64" t="s">
        <v>169</v>
      </c>
      <c r="B85" s="64" t="s">
        <v>170</v>
      </c>
      <c r="C85" s="37">
        <v>4301031315</v>
      </c>
      <c r="D85" s="399">
        <v>4680115885080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68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hidden="1" customHeight="1" x14ac:dyDescent="0.25">
      <c r="A86" s="64" t="s">
        <v>171</v>
      </c>
      <c r="B86" s="64" t="s">
        <v>172</v>
      </c>
      <c r="C86" s="37">
        <v>4301031243</v>
      </c>
      <c r="D86" s="399">
        <v>4680115885073</v>
      </c>
      <c r="E86" s="399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173</v>
      </c>
      <c r="B87" s="64" t="s">
        <v>174</v>
      </c>
      <c r="C87" s="37">
        <v>4301031241</v>
      </c>
      <c r="D87" s="399">
        <v>4680115885059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175</v>
      </c>
      <c r="B88" s="64" t="s">
        <v>176</v>
      </c>
      <c r="C88" s="37">
        <v>4301031316</v>
      </c>
      <c r="D88" s="399">
        <v>4680115885097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06"/>
      <c r="P89" s="403" t="s">
        <v>43</v>
      </c>
      <c r="Q89" s="404"/>
      <c r="R89" s="404"/>
      <c r="S89" s="404"/>
      <c r="T89" s="404"/>
      <c r="U89" s="404"/>
      <c r="V89" s="405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hidden="1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6"/>
      <c r="P90" s="403" t="s">
        <v>43</v>
      </c>
      <c r="Q90" s="404"/>
      <c r="R90" s="404"/>
      <c r="S90" s="404"/>
      <c r="T90" s="404"/>
      <c r="U90" s="404"/>
      <c r="V90" s="405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hidden="1" customHeight="1" x14ac:dyDescent="0.25">
      <c r="A91" s="398" t="s">
        <v>86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7"/>
      <c r="AB91" s="67"/>
      <c r="AC91" s="81"/>
    </row>
    <row r="92" spans="1:68" ht="16.5" hidden="1" customHeight="1" x14ac:dyDescent="0.25">
      <c r="A92" s="64" t="s">
        <v>177</v>
      </c>
      <c r="B92" s="64" t="s">
        <v>178</v>
      </c>
      <c r="C92" s="37">
        <v>4301051827</v>
      </c>
      <c r="D92" s="399">
        <v>4680115884403</v>
      </c>
      <c r="E92" s="399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01"/>
      <c r="R92" s="401"/>
      <c r="S92" s="401"/>
      <c r="T92" s="402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hidden="1" customHeight="1" x14ac:dyDescent="0.25">
      <c r="A93" s="64" t="s">
        <v>179</v>
      </c>
      <c r="B93" s="64" t="s">
        <v>180</v>
      </c>
      <c r="C93" s="37">
        <v>4301051837</v>
      </c>
      <c r="D93" s="399">
        <v>4680115884311</v>
      </c>
      <c r="E93" s="399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01"/>
      <c r="R93" s="401"/>
      <c r="S93" s="401"/>
      <c r="T93" s="402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06"/>
      <c r="P94" s="403" t="s">
        <v>43</v>
      </c>
      <c r="Q94" s="404"/>
      <c r="R94" s="404"/>
      <c r="S94" s="404"/>
      <c r="T94" s="404"/>
      <c r="U94" s="404"/>
      <c r="V94" s="405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6"/>
      <c r="P95" s="403" t="s">
        <v>43</v>
      </c>
      <c r="Q95" s="404"/>
      <c r="R95" s="404"/>
      <c r="S95" s="404"/>
      <c r="T95" s="404"/>
      <c r="U95" s="404"/>
      <c r="V95" s="405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hidden="1" customHeight="1" x14ac:dyDescent="0.25">
      <c r="A96" s="398" t="s">
        <v>181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67"/>
      <c r="AB96" s="67"/>
      <c r="AC96" s="81"/>
    </row>
    <row r="97" spans="1:68" ht="27" hidden="1" customHeight="1" x14ac:dyDescent="0.25">
      <c r="A97" s="64" t="s">
        <v>182</v>
      </c>
      <c r="B97" s="64" t="s">
        <v>183</v>
      </c>
      <c r="C97" s="37">
        <v>4301060366</v>
      </c>
      <c r="D97" s="399">
        <v>4680115881532</v>
      </c>
      <c r="E97" s="399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6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182</v>
      </c>
      <c r="B98" s="64" t="s">
        <v>184</v>
      </c>
      <c r="C98" s="37">
        <v>4301060371</v>
      </c>
      <c r="D98" s="399">
        <v>4680115881532</v>
      </c>
      <c r="E98" s="399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01"/>
      <c r="R98" s="401"/>
      <c r="S98" s="401"/>
      <c r="T98" s="402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hidden="1" customHeight="1" x14ac:dyDescent="0.25">
      <c r="A99" s="64" t="s">
        <v>185</v>
      </c>
      <c r="B99" s="64" t="s">
        <v>186</v>
      </c>
      <c r="C99" s="37">
        <v>4301060351</v>
      </c>
      <c r="D99" s="399">
        <v>4680115881464</v>
      </c>
      <c r="E99" s="399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01"/>
      <c r="R99" s="401"/>
      <c r="S99" s="401"/>
      <c r="T99" s="402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06"/>
      <c r="P100" s="403" t="s">
        <v>43</v>
      </c>
      <c r="Q100" s="404"/>
      <c r="R100" s="404"/>
      <c r="S100" s="404"/>
      <c r="T100" s="404"/>
      <c r="U100" s="404"/>
      <c r="V100" s="405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hidden="1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6"/>
      <c r="P101" s="403" t="s">
        <v>43</v>
      </c>
      <c r="Q101" s="404"/>
      <c r="R101" s="404"/>
      <c r="S101" s="404"/>
      <c r="T101" s="404"/>
      <c r="U101" s="404"/>
      <c r="V101" s="405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hidden="1" customHeight="1" x14ac:dyDescent="0.25">
      <c r="A102" s="412" t="s">
        <v>187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6"/>
      <c r="AB102" s="66"/>
      <c r="AC102" s="80"/>
    </row>
    <row r="103" spans="1:68" ht="14.25" hidden="1" customHeight="1" x14ac:dyDescent="0.25">
      <c r="A103" s="398" t="s">
        <v>124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67"/>
      <c r="AB103" s="67"/>
      <c r="AC103" s="81"/>
    </row>
    <row r="104" spans="1:68" ht="27" hidden="1" customHeight="1" x14ac:dyDescent="0.25">
      <c r="A104" s="64" t="s">
        <v>188</v>
      </c>
      <c r="B104" s="64" t="s">
        <v>189</v>
      </c>
      <c r="C104" s="37">
        <v>4301011468</v>
      </c>
      <c r="D104" s="399">
        <v>4680115881327</v>
      </c>
      <c r="E104" s="399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01"/>
      <c r="R104" s="401"/>
      <c r="S104" s="401"/>
      <c r="T104" s="402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hidden="1" customHeight="1" x14ac:dyDescent="0.25">
      <c r="A105" s="64" t="s">
        <v>190</v>
      </c>
      <c r="B105" s="64" t="s">
        <v>191</v>
      </c>
      <c r="C105" s="37">
        <v>4301012006</v>
      </c>
      <c r="D105" s="399">
        <v>4680115881518</v>
      </c>
      <c r="E105" s="399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67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01"/>
      <c r="R105" s="401"/>
      <c r="S105" s="401"/>
      <c r="T105" s="402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hidden="1" customHeight="1" x14ac:dyDescent="0.25">
      <c r="A106" s="64" t="s">
        <v>192</v>
      </c>
      <c r="B106" s="64" t="s">
        <v>193</v>
      </c>
      <c r="C106" s="37">
        <v>4301012007</v>
      </c>
      <c r="D106" s="399">
        <v>4680115881303</v>
      </c>
      <c r="E106" s="399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01"/>
      <c r="R106" s="401"/>
      <c r="S106" s="401"/>
      <c r="T106" s="402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idden="1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06"/>
      <c r="P107" s="403" t="s">
        <v>43</v>
      </c>
      <c r="Q107" s="404"/>
      <c r="R107" s="404"/>
      <c r="S107" s="404"/>
      <c r="T107" s="404"/>
      <c r="U107" s="404"/>
      <c r="V107" s="405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hidden="1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06"/>
      <c r="P108" s="403" t="s">
        <v>43</v>
      </c>
      <c r="Q108" s="404"/>
      <c r="R108" s="404"/>
      <c r="S108" s="404"/>
      <c r="T108" s="404"/>
      <c r="U108" s="404"/>
      <c r="V108" s="405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hidden="1" customHeight="1" x14ac:dyDescent="0.25">
      <c r="A109" s="398" t="s">
        <v>86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67"/>
      <c r="AB109" s="67"/>
      <c r="AC109" s="81"/>
    </row>
    <row r="110" spans="1:68" ht="27" hidden="1" customHeight="1" x14ac:dyDescent="0.25">
      <c r="A110" s="64" t="s">
        <v>194</v>
      </c>
      <c r="B110" s="64" t="s">
        <v>195</v>
      </c>
      <c r="C110" s="37">
        <v>4301051543</v>
      </c>
      <c r="D110" s="399">
        <v>4607091386967</v>
      </c>
      <c r="E110" s="39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194</v>
      </c>
      <c r="B111" s="64" t="s">
        <v>196</v>
      </c>
      <c r="C111" s="37">
        <v>4301051437</v>
      </c>
      <c r="D111" s="399">
        <v>4607091386967</v>
      </c>
      <c r="E111" s="399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1"/>
      <c r="R111" s="401"/>
      <c r="S111" s="401"/>
      <c r="T111" s="402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hidden="1" customHeight="1" x14ac:dyDescent="0.25">
      <c r="A112" s="64" t="s">
        <v>197</v>
      </c>
      <c r="B112" s="64" t="s">
        <v>198</v>
      </c>
      <c r="C112" s="37">
        <v>4301051436</v>
      </c>
      <c r="D112" s="399">
        <v>4607091385731</v>
      </c>
      <c r="E112" s="399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01"/>
      <c r="R112" s="401"/>
      <c r="S112" s="401"/>
      <c r="T112" s="402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hidden="1" customHeight="1" x14ac:dyDescent="0.25">
      <c r="A113" s="64" t="s">
        <v>199</v>
      </c>
      <c r="B113" s="64" t="s">
        <v>200</v>
      </c>
      <c r="C113" s="37">
        <v>4301051438</v>
      </c>
      <c r="D113" s="399">
        <v>4680115880894</v>
      </c>
      <c r="E113" s="399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01"/>
      <c r="R113" s="401"/>
      <c r="S113" s="401"/>
      <c r="T113" s="402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hidden="1" customHeight="1" x14ac:dyDescent="0.25">
      <c r="A114" s="64" t="s">
        <v>201</v>
      </c>
      <c r="B114" s="64" t="s">
        <v>202</v>
      </c>
      <c r="C114" s="37">
        <v>4301051439</v>
      </c>
      <c r="D114" s="399">
        <v>4680115880214</v>
      </c>
      <c r="E114" s="399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idden="1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06"/>
      <c r="P115" s="403" t="s">
        <v>43</v>
      </c>
      <c r="Q115" s="404"/>
      <c r="R115" s="404"/>
      <c r="S115" s="404"/>
      <c r="T115" s="404"/>
      <c r="U115" s="404"/>
      <c r="V115" s="405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hidden="1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06"/>
      <c r="P116" s="403" t="s">
        <v>43</v>
      </c>
      <c r="Q116" s="404"/>
      <c r="R116" s="404"/>
      <c r="S116" s="404"/>
      <c r="T116" s="404"/>
      <c r="U116" s="404"/>
      <c r="V116" s="405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hidden="1" customHeight="1" x14ac:dyDescent="0.25">
      <c r="A117" s="412" t="s">
        <v>203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6"/>
      <c r="AB117" s="66"/>
      <c r="AC117" s="80"/>
    </row>
    <row r="118" spans="1:68" ht="14.25" hidden="1" customHeight="1" x14ac:dyDescent="0.25">
      <c r="A118" s="398" t="s">
        <v>124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67"/>
      <c r="AB118" s="67"/>
      <c r="AC118" s="81"/>
    </row>
    <row r="119" spans="1:68" ht="16.5" hidden="1" customHeight="1" x14ac:dyDescent="0.25">
      <c r="A119" s="64" t="s">
        <v>204</v>
      </c>
      <c r="B119" s="64" t="s">
        <v>205</v>
      </c>
      <c r="C119" s="37">
        <v>4301011703</v>
      </c>
      <c r="D119" s="399">
        <v>4680115882133</v>
      </c>
      <c r="E119" s="399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1"/>
      <c r="R119" s="401"/>
      <c r="S119" s="401"/>
      <c r="T119" s="402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204</v>
      </c>
      <c r="B120" s="64" t="s">
        <v>206</v>
      </c>
      <c r="C120" s="37">
        <v>4301011514</v>
      </c>
      <c r="D120" s="399">
        <v>4680115882133</v>
      </c>
      <c r="E120" s="399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6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01"/>
      <c r="R120" s="401"/>
      <c r="S120" s="401"/>
      <c r="T120" s="402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207</v>
      </c>
      <c r="B121" s="64" t="s">
        <v>208</v>
      </c>
      <c r="C121" s="37">
        <v>4301011417</v>
      </c>
      <c r="D121" s="399">
        <v>4680115880269</v>
      </c>
      <c r="E121" s="399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01"/>
      <c r="R121" s="401"/>
      <c r="S121" s="401"/>
      <c r="T121" s="402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209</v>
      </c>
      <c r="B122" s="64" t="s">
        <v>210</v>
      </c>
      <c r="C122" s="37">
        <v>4301011415</v>
      </c>
      <c r="D122" s="399">
        <v>4680115880429</v>
      </c>
      <c r="E122" s="399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01"/>
      <c r="R122" s="401"/>
      <c r="S122" s="401"/>
      <c r="T122" s="402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hidden="1" customHeight="1" x14ac:dyDescent="0.25">
      <c r="A123" s="64" t="s">
        <v>211</v>
      </c>
      <c r="B123" s="64" t="s">
        <v>212</v>
      </c>
      <c r="C123" s="37">
        <v>4301011462</v>
      </c>
      <c r="D123" s="399">
        <v>4680115881457</v>
      </c>
      <c r="E123" s="399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6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06"/>
      <c r="P124" s="403" t="s">
        <v>43</v>
      </c>
      <c r="Q124" s="404"/>
      <c r="R124" s="404"/>
      <c r="S124" s="404"/>
      <c r="T124" s="404"/>
      <c r="U124" s="404"/>
      <c r="V124" s="405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hidden="1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06"/>
      <c r="P125" s="403" t="s">
        <v>43</v>
      </c>
      <c r="Q125" s="404"/>
      <c r="R125" s="404"/>
      <c r="S125" s="404"/>
      <c r="T125" s="404"/>
      <c r="U125" s="404"/>
      <c r="V125" s="405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hidden="1" customHeight="1" x14ac:dyDescent="0.25">
      <c r="A126" s="398" t="s">
        <v>160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67"/>
      <c r="AB126" s="67"/>
      <c r="AC126" s="81"/>
    </row>
    <row r="127" spans="1:68" ht="16.5" hidden="1" customHeight="1" x14ac:dyDescent="0.25">
      <c r="A127" s="64" t="s">
        <v>213</v>
      </c>
      <c r="B127" s="64" t="s">
        <v>214</v>
      </c>
      <c r="C127" s="37">
        <v>4301020345</v>
      </c>
      <c r="D127" s="399">
        <v>4680115881488</v>
      </c>
      <c r="E127" s="399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658" t="s">
        <v>215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213</v>
      </c>
      <c r="B128" s="64" t="s">
        <v>216</v>
      </c>
      <c r="C128" s="37">
        <v>4301020235</v>
      </c>
      <c r="D128" s="399">
        <v>4680115881488</v>
      </c>
      <c r="E128" s="399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01"/>
      <c r="R128" s="401"/>
      <c r="S128" s="401"/>
      <c r="T128" s="402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hidden="1" customHeight="1" x14ac:dyDescent="0.25">
      <c r="A129" s="64" t="s">
        <v>217</v>
      </c>
      <c r="B129" s="64" t="s">
        <v>218</v>
      </c>
      <c r="C129" s="37">
        <v>4301020258</v>
      </c>
      <c r="D129" s="399">
        <v>4680115882775</v>
      </c>
      <c r="E129" s="399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6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1"/>
      <c r="R129" s="401"/>
      <c r="S129" s="401"/>
      <c r="T129" s="402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hidden="1" customHeight="1" x14ac:dyDescent="0.25">
      <c r="A130" s="64" t="s">
        <v>217</v>
      </c>
      <c r="B130" s="64" t="s">
        <v>219</v>
      </c>
      <c r="C130" s="37">
        <v>4301020346</v>
      </c>
      <c r="D130" s="399">
        <v>4680115882775</v>
      </c>
      <c r="E130" s="399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647" t="s">
        <v>220</v>
      </c>
      <c r="Q130" s="401"/>
      <c r="R130" s="401"/>
      <c r="S130" s="401"/>
      <c r="T130" s="402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hidden="1" customHeight="1" x14ac:dyDescent="0.25">
      <c r="A131" s="64" t="s">
        <v>221</v>
      </c>
      <c r="B131" s="64" t="s">
        <v>222</v>
      </c>
      <c r="C131" s="37">
        <v>4301020339</v>
      </c>
      <c r="D131" s="399">
        <v>4680115880658</v>
      </c>
      <c r="E131" s="399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6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idden="1" x14ac:dyDescent="0.2">
      <c r="A132" s="393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06"/>
      <c r="P132" s="403" t="s">
        <v>43</v>
      </c>
      <c r="Q132" s="404"/>
      <c r="R132" s="404"/>
      <c r="S132" s="404"/>
      <c r="T132" s="404"/>
      <c r="U132" s="404"/>
      <c r="V132" s="405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hidden="1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06"/>
      <c r="P133" s="403" t="s">
        <v>43</v>
      </c>
      <c r="Q133" s="404"/>
      <c r="R133" s="404"/>
      <c r="S133" s="404"/>
      <c r="T133" s="404"/>
      <c r="U133" s="404"/>
      <c r="V133" s="405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hidden="1" customHeight="1" x14ac:dyDescent="0.25">
      <c r="A134" s="398" t="s">
        <v>86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67"/>
      <c r="AB134" s="67"/>
      <c r="AC134" s="81"/>
    </row>
    <row r="135" spans="1:68" ht="16.5" hidden="1" customHeight="1" x14ac:dyDescent="0.25">
      <c r="A135" s="64" t="s">
        <v>223</v>
      </c>
      <c r="B135" s="64" t="s">
        <v>224</v>
      </c>
      <c r="C135" s="37">
        <v>4301051360</v>
      </c>
      <c r="D135" s="399">
        <v>4607091385168</v>
      </c>
      <c r="E135" s="399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hidden="1" customHeight="1" x14ac:dyDescent="0.25">
      <c r="A136" s="64" t="s">
        <v>223</v>
      </c>
      <c r="B136" s="64" t="s">
        <v>225</v>
      </c>
      <c r="C136" s="37">
        <v>4301051612</v>
      </c>
      <c r="D136" s="399">
        <v>4607091385168</v>
      </c>
      <c r="E136" s="399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01"/>
      <c r="R136" s="401"/>
      <c r="S136" s="401"/>
      <c r="T136" s="402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226</v>
      </c>
      <c r="B137" s="64" t="s">
        <v>227</v>
      </c>
      <c r="C137" s="37">
        <v>4301051362</v>
      </c>
      <c r="D137" s="399">
        <v>4607091383256</v>
      </c>
      <c r="E137" s="399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1"/>
      <c r="R137" s="401"/>
      <c r="S137" s="401"/>
      <c r="T137" s="402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hidden="1" customHeight="1" x14ac:dyDescent="0.25">
      <c r="A138" s="64" t="s">
        <v>228</v>
      </c>
      <c r="B138" s="64" t="s">
        <v>229</v>
      </c>
      <c r="C138" s="37">
        <v>4301051358</v>
      </c>
      <c r="D138" s="399">
        <v>4607091385748</v>
      </c>
      <c r="E138" s="399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1"/>
      <c r="R138" s="401"/>
      <c r="S138" s="401"/>
      <c r="T138" s="402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hidden="1" customHeight="1" x14ac:dyDescent="0.25">
      <c r="A139" s="64" t="s">
        <v>230</v>
      </c>
      <c r="B139" s="64" t="s">
        <v>231</v>
      </c>
      <c r="C139" s="37">
        <v>4301051738</v>
      </c>
      <c r="D139" s="399">
        <v>4680115884533</v>
      </c>
      <c r="E139" s="399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232</v>
      </c>
      <c r="B140" s="64" t="s">
        <v>233</v>
      </c>
      <c r="C140" s="37">
        <v>4301051480</v>
      </c>
      <c r="D140" s="399">
        <v>4680115882645</v>
      </c>
      <c r="E140" s="399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idden="1" x14ac:dyDescent="0.2">
      <c r="A141" s="393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06"/>
      <c r="P141" s="403" t="s">
        <v>43</v>
      </c>
      <c r="Q141" s="404"/>
      <c r="R141" s="404"/>
      <c r="S141" s="404"/>
      <c r="T141" s="404"/>
      <c r="U141" s="404"/>
      <c r="V141" s="405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hidden="1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06"/>
      <c r="P142" s="403" t="s">
        <v>43</v>
      </c>
      <c r="Q142" s="404"/>
      <c r="R142" s="404"/>
      <c r="S142" s="404"/>
      <c r="T142" s="404"/>
      <c r="U142" s="404"/>
      <c r="V142" s="405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hidden="1" customHeight="1" x14ac:dyDescent="0.25">
      <c r="A143" s="398" t="s">
        <v>181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67"/>
      <c r="AB143" s="67"/>
      <c r="AC143" s="81"/>
    </row>
    <row r="144" spans="1:68" ht="27" hidden="1" customHeight="1" x14ac:dyDescent="0.25">
      <c r="A144" s="64" t="s">
        <v>234</v>
      </c>
      <c r="B144" s="64" t="s">
        <v>235</v>
      </c>
      <c r="C144" s="37">
        <v>4301060356</v>
      </c>
      <c r="D144" s="399">
        <v>4680115882652</v>
      </c>
      <c r="E144" s="399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hidden="1" customHeight="1" x14ac:dyDescent="0.25">
      <c r="A145" s="64" t="s">
        <v>236</v>
      </c>
      <c r="B145" s="64" t="s">
        <v>237</v>
      </c>
      <c r="C145" s="37">
        <v>4301060309</v>
      </c>
      <c r="D145" s="399">
        <v>4680115880238</v>
      </c>
      <c r="E145" s="399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idden="1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06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hidden="1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06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hidden="1" customHeight="1" x14ac:dyDescent="0.25">
      <c r="A148" s="412" t="s">
        <v>238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6"/>
      <c r="AB148" s="66"/>
      <c r="AC148" s="80"/>
    </row>
    <row r="149" spans="1:68" ht="14.25" hidden="1" customHeight="1" x14ac:dyDescent="0.25">
      <c r="A149" s="398" t="s">
        <v>124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7"/>
      <c r="AB149" s="67"/>
      <c r="AC149" s="81"/>
    </row>
    <row r="150" spans="1:68" ht="27" hidden="1" customHeight="1" x14ac:dyDescent="0.25">
      <c r="A150" s="64" t="s">
        <v>239</v>
      </c>
      <c r="B150" s="64" t="s">
        <v>240</v>
      </c>
      <c r="C150" s="37">
        <v>4301011562</v>
      </c>
      <c r="D150" s="399">
        <v>4680115882577</v>
      </c>
      <c r="E150" s="399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239</v>
      </c>
      <c r="B151" s="64" t="s">
        <v>241</v>
      </c>
      <c r="C151" s="37">
        <v>4301011564</v>
      </c>
      <c r="D151" s="399">
        <v>4680115882577</v>
      </c>
      <c r="E151" s="399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6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01"/>
      <c r="R151" s="401"/>
      <c r="S151" s="401"/>
      <c r="T151" s="402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06"/>
      <c r="P152" s="403" t="s">
        <v>43</v>
      </c>
      <c r="Q152" s="404"/>
      <c r="R152" s="404"/>
      <c r="S152" s="404"/>
      <c r="T152" s="404"/>
      <c r="U152" s="404"/>
      <c r="V152" s="40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06"/>
      <c r="P153" s="403" t="s">
        <v>43</v>
      </c>
      <c r="Q153" s="404"/>
      <c r="R153" s="404"/>
      <c r="S153" s="404"/>
      <c r="T153" s="404"/>
      <c r="U153" s="404"/>
      <c r="V153" s="40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398" t="s">
        <v>81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hidden="1" customHeight="1" x14ac:dyDescent="0.25">
      <c r="A155" s="64" t="s">
        <v>242</v>
      </c>
      <c r="B155" s="64" t="s">
        <v>243</v>
      </c>
      <c r="C155" s="37">
        <v>4301031235</v>
      </c>
      <c r="D155" s="399">
        <v>4680115883444</v>
      </c>
      <c r="E155" s="399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242</v>
      </c>
      <c r="B156" s="64" t="s">
        <v>244</v>
      </c>
      <c r="C156" s="37">
        <v>4301031234</v>
      </c>
      <c r="D156" s="399">
        <v>4680115883444</v>
      </c>
      <c r="E156" s="399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6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06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hidden="1" customHeight="1" x14ac:dyDescent="0.25">
      <c r="A159" s="398" t="s">
        <v>86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16.5" hidden="1" customHeight="1" x14ac:dyDescent="0.25">
      <c r="A160" s="64" t="s">
        <v>245</v>
      </c>
      <c r="B160" s="64" t="s">
        <v>246</v>
      </c>
      <c r="C160" s="37">
        <v>4301051477</v>
      </c>
      <c r="D160" s="399">
        <v>4680115882584</v>
      </c>
      <c r="E160" s="399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hidden="1" customHeight="1" x14ac:dyDescent="0.25">
      <c r="A161" s="64" t="s">
        <v>245</v>
      </c>
      <c r="B161" s="64" t="s">
        <v>247</v>
      </c>
      <c r="C161" s="37">
        <v>4301051476</v>
      </c>
      <c r="D161" s="399">
        <v>4680115882584</v>
      </c>
      <c r="E161" s="399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06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06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hidden="1" customHeight="1" x14ac:dyDescent="0.25">
      <c r="A164" s="412" t="s">
        <v>122</v>
      </c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66"/>
      <c r="AB164" s="66"/>
      <c r="AC164" s="80"/>
    </row>
    <row r="165" spans="1:68" ht="14.25" hidden="1" customHeight="1" x14ac:dyDescent="0.25">
      <c r="A165" s="398" t="s">
        <v>124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7"/>
      <c r="AB165" s="67"/>
      <c r="AC165" s="81"/>
    </row>
    <row r="166" spans="1:68" ht="27" hidden="1" customHeight="1" x14ac:dyDescent="0.25">
      <c r="A166" s="64" t="s">
        <v>248</v>
      </c>
      <c r="B166" s="64" t="s">
        <v>249</v>
      </c>
      <c r="C166" s="37">
        <v>4301011623</v>
      </c>
      <c r="D166" s="399">
        <v>4607091382945</v>
      </c>
      <c r="E166" s="399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hidden="1" customHeight="1" x14ac:dyDescent="0.25">
      <c r="A167" s="64" t="s">
        <v>250</v>
      </c>
      <c r="B167" s="64" t="s">
        <v>251</v>
      </c>
      <c r="C167" s="37">
        <v>4301011192</v>
      </c>
      <c r="D167" s="399">
        <v>4607091382952</v>
      </c>
      <c r="E167" s="399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1"/>
      <c r="R167" s="401"/>
      <c r="S167" s="401"/>
      <c r="T167" s="402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252</v>
      </c>
      <c r="B168" s="64" t="s">
        <v>253</v>
      </c>
      <c r="C168" s="37">
        <v>4301011705</v>
      </c>
      <c r="D168" s="399">
        <v>4607091384604</v>
      </c>
      <c r="E168" s="399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1"/>
      <c r="R168" s="401"/>
      <c r="S168" s="401"/>
      <c r="T168" s="402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idden="1" x14ac:dyDescent="0.2">
      <c r="A169" s="393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06"/>
      <c r="P169" s="403" t="s">
        <v>43</v>
      </c>
      <c r="Q169" s="404"/>
      <c r="R169" s="404"/>
      <c r="S169" s="404"/>
      <c r="T169" s="404"/>
      <c r="U169" s="404"/>
      <c r="V169" s="40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hidden="1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6"/>
      <c r="P170" s="403" t="s">
        <v>43</v>
      </c>
      <c r="Q170" s="404"/>
      <c r="R170" s="404"/>
      <c r="S170" s="404"/>
      <c r="T170" s="404"/>
      <c r="U170" s="404"/>
      <c r="V170" s="40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hidden="1" customHeight="1" x14ac:dyDescent="0.25">
      <c r="A171" s="398" t="s">
        <v>81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67"/>
      <c r="AB171" s="67"/>
      <c r="AC171" s="81"/>
    </row>
    <row r="172" spans="1:68" ht="16.5" hidden="1" customHeight="1" x14ac:dyDescent="0.25">
      <c r="A172" s="64" t="s">
        <v>254</v>
      </c>
      <c r="B172" s="64" t="s">
        <v>255</v>
      </c>
      <c r="C172" s="37">
        <v>4301030895</v>
      </c>
      <c r="D172" s="399">
        <v>4607091387667</v>
      </c>
      <c r="E172" s="399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256</v>
      </c>
      <c r="B173" s="64" t="s">
        <v>257</v>
      </c>
      <c r="C173" s="37">
        <v>4301030961</v>
      </c>
      <c r="D173" s="399">
        <v>4607091387636</v>
      </c>
      <c r="E173" s="399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hidden="1" customHeight="1" x14ac:dyDescent="0.25">
      <c r="A174" s="64" t="s">
        <v>258</v>
      </c>
      <c r="B174" s="64" t="s">
        <v>259</v>
      </c>
      <c r="C174" s="37">
        <v>4301030963</v>
      </c>
      <c r="D174" s="399">
        <v>4607091382426</v>
      </c>
      <c r="E174" s="399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1"/>
      <c r="R174" s="401"/>
      <c r="S174" s="401"/>
      <c r="T174" s="402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hidden="1" customHeight="1" x14ac:dyDescent="0.25">
      <c r="A175" s="64" t="s">
        <v>260</v>
      </c>
      <c r="B175" s="64" t="s">
        <v>261</v>
      </c>
      <c r="C175" s="37">
        <v>4301030962</v>
      </c>
      <c r="D175" s="399">
        <v>4607091386547</v>
      </c>
      <c r="E175" s="399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1"/>
      <c r="R175" s="401"/>
      <c r="S175" s="401"/>
      <c r="T175" s="402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hidden="1" customHeight="1" x14ac:dyDescent="0.25">
      <c r="A176" s="64" t="s">
        <v>262</v>
      </c>
      <c r="B176" s="64" t="s">
        <v>263</v>
      </c>
      <c r="C176" s="37">
        <v>4301030964</v>
      </c>
      <c r="D176" s="399">
        <v>4607091382464</v>
      </c>
      <c r="E176" s="399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1"/>
      <c r="R176" s="401"/>
      <c r="S176" s="401"/>
      <c r="T176" s="402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idden="1" x14ac:dyDescent="0.2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06"/>
      <c r="P177" s="403" t="s">
        <v>43</v>
      </c>
      <c r="Q177" s="404"/>
      <c r="R177" s="404"/>
      <c r="S177" s="404"/>
      <c r="T177" s="404"/>
      <c r="U177" s="404"/>
      <c r="V177" s="40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hidden="1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06"/>
      <c r="P178" s="403" t="s">
        <v>43</v>
      </c>
      <c r="Q178" s="404"/>
      <c r="R178" s="404"/>
      <c r="S178" s="404"/>
      <c r="T178" s="404"/>
      <c r="U178" s="404"/>
      <c r="V178" s="40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hidden="1" customHeight="1" x14ac:dyDescent="0.25">
      <c r="A179" s="398" t="s">
        <v>86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7"/>
      <c r="AB179" s="67"/>
      <c r="AC179" s="81"/>
    </row>
    <row r="180" spans="1:68" ht="16.5" hidden="1" customHeight="1" x14ac:dyDescent="0.25">
      <c r="A180" s="64" t="s">
        <v>264</v>
      </c>
      <c r="B180" s="64" t="s">
        <v>265</v>
      </c>
      <c r="C180" s="37">
        <v>4301051611</v>
      </c>
      <c r="D180" s="399">
        <v>4607091385304</v>
      </c>
      <c r="E180" s="399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hidden="1" customHeight="1" x14ac:dyDescent="0.25">
      <c r="A181" s="64" t="s">
        <v>266</v>
      </c>
      <c r="B181" s="64" t="s">
        <v>267</v>
      </c>
      <c r="C181" s="37">
        <v>4301051648</v>
      </c>
      <c r="D181" s="399">
        <v>4607091386264</v>
      </c>
      <c r="E181" s="399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hidden="1" customHeight="1" x14ac:dyDescent="0.25">
      <c r="A182" s="64" t="s">
        <v>268</v>
      </c>
      <c r="B182" s="64" t="s">
        <v>269</v>
      </c>
      <c r="C182" s="37">
        <v>4301051313</v>
      </c>
      <c r="D182" s="399">
        <v>4607091385427</v>
      </c>
      <c r="E182" s="399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1"/>
      <c r="R182" s="401"/>
      <c r="S182" s="401"/>
      <c r="T182" s="402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6"/>
      <c r="P183" s="403" t="s">
        <v>43</v>
      </c>
      <c r="Q183" s="404"/>
      <c r="R183" s="404"/>
      <c r="S183" s="404"/>
      <c r="T183" s="404"/>
      <c r="U183" s="404"/>
      <c r="V183" s="40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hidden="1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6"/>
      <c r="P184" s="403" t="s">
        <v>43</v>
      </c>
      <c r="Q184" s="404"/>
      <c r="R184" s="404"/>
      <c r="S184" s="404"/>
      <c r="T184" s="404"/>
      <c r="U184" s="404"/>
      <c r="V184" s="40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hidden="1" customHeight="1" x14ac:dyDescent="0.2">
      <c r="A185" s="435" t="s">
        <v>270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5"/>
      <c r="S185" s="435"/>
      <c r="T185" s="435"/>
      <c r="U185" s="435"/>
      <c r="V185" s="435"/>
      <c r="W185" s="435"/>
      <c r="X185" s="435"/>
      <c r="Y185" s="435"/>
      <c r="Z185" s="435"/>
      <c r="AA185" s="55"/>
      <c r="AB185" s="55"/>
      <c r="AC185" s="55"/>
    </row>
    <row r="186" spans="1:68" ht="16.5" hidden="1" customHeight="1" x14ac:dyDescent="0.25">
      <c r="A186" s="412" t="s">
        <v>271</v>
      </c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66"/>
      <c r="AB186" s="66"/>
      <c r="AC186" s="80"/>
    </row>
    <row r="187" spans="1:68" ht="14.25" hidden="1" customHeight="1" x14ac:dyDescent="0.25">
      <c r="A187" s="398" t="s">
        <v>81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67"/>
      <c r="AB187" s="67"/>
      <c r="AC187" s="81"/>
    </row>
    <row r="188" spans="1:68" ht="27" hidden="1" customHeight="1" x14ac:dyDescent="0.25">
      <c r="A188" s="64" t="s">
        <v>272</v>
      </c>
      <c r="B188" s="64" t="s">
        <v>273</v>
      </c>
      <c r="C188" s="37">
        <v>4301031191</v>
      </c>
      <c r="D188" s="399">
        <v>4680115880993</v>
      </c>
      <c r="E188" s="399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01"/>
      <c r="R188" s="401"/>
      <c r="S188" s="401"/>
      <c r="T188" s="402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hidden="1" customHeight="1" x14ac:dyDescent="0.25">
      <c r="A189" s="64" t="s">
        <v>274</v>
      </c>
      <c r="B189" s="64" t="s">
        <v>275</v>
      </c>
      <c r="C189" s="37">
        <v>4301031204</v>
      </c>
      <c r="D189" s="399">
        <v>4680115881761</v>
      </c>
      <c r="E189" s="399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01"/>
      <c r="R189" s="401"/>
      <c r="S189" s="401"/>
      <c r="T189" s="402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276</v>
      </c>
      <c r="B190" s="64" t="s">
        <v>277</v>
      </c>
      <c r="C190" s="37">
        <v>4301031201</v>
      </c>
      <c r="D190" s="399">
        <v>4680115881563</v>
      </c>
      <c r="E190" s="399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01"/>
      <c r="R190" s="401"/>
      <c r="S190" s="401"/>
      <c r="T190" s="402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hidden="1" customHeight="1" x14ac:dyDescent="0.25">
      <c r="A191" s="64" t="s">
        <v>278</v>
      </c>
      <c r="B191" s="64" t="s">
        <v>279</v>
      </c>
      <c r="C191" s="37">
        <v>4301031199</v>
      </c>
      <c r="D191" s="399">
        <v>4680115880986</v>
      </c>
      <c r="E191" s="399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01"/>
      <c r="R191" s="401"/>
      <c r="S191" s="401"/>
      <c r="T191" s="402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hidden="1" customHeight="1" x14ac:dyDescent="0.25">
      <c r="A192" s="64" t="s">
        <v>280</v>
      </c>
      <c r="B192" s="64" t="s">
        <v>281</v>
      </c>
      <c r="C192" s="37">
        <v>4301031205</v>
      </c>
      <c r="D192" s="399">
        <v>4680115881785</v>
      </c>
      <c r="E192" s="399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01"/>
      <c r="R192" s="401"/>
      <c r="S192" s="401"/>
      <c r="T192" s="402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hidden="1" customHeight="1" x14ac:dyDescent="0.25">
      <c r="A193" s="64" t="s">
        <v>282</v>
      </c>
      <c r="B193" s="64" t="s">
        <v>283</v>
      </c>
      <c r="C193" s="37">
        <v>4301031202</v>
      </c>
      <c r="D193" s="399">
        <v>4680115881679</v>
      </c>
      <c r="E193" s="399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hidden="1" customHeight="1" x14ac:dyDescent="0.25">
      <c r="A194" s="64" t="s">
        <v>284</v>
      </c>
      <c r="B194" s="64" t="s">
        <v>285</v>
      </c>
      <c r="C194" s="37">
        <v>4301031158</v>
      </c>
      <c r="D194" s="399">
        <v>4680115880191</v>
      </c>
      <c r="E194" s="399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286</v>
      </c>
      <c r="B195" s="64" t="s">
        <v>287</v>
      </c>
      <c r="C195" s="37">
        <v>4301031245</v>
      </c>
      <c r="D195" s="399">
        <v>4680115883963</v>
      </c>
      <c r="E195" s="399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idden="1" x14ac:dyDescent="0.2">
      <c r="A196" s="393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06"/>
      <c r="P196" s="403" t="s">
        <v>43</v>
      </c>
      <c r="Q196" s="404"/>
      <c r="R196" s="404"/>
      <c r="S196" s="404"/>
      <c r="T196" s="404"/>
      <c r="U196" s="404"/>
      <c r="V196" s="405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hidden="1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06"/>
      <c r="P197" s="403" t="s">
        <v>43</v>
      </c>
      <c r="Q197" s="404"/>
      <c r="R197" s="404"/>
      <c r="S197" s="404"/>
      <c r="T197" s="404"/>
      <c r="U197" s="404"/>
      <c r="V197" s="405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hidden="1" customHeight="1" x14ac:dyDescent="0.25">
      <c r="A198" s="412" t="s">
        <v>288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66"/>
      <c r="AB198" s="66"/>
      <c r="AC198" s="80"/>
    </row>
    <row r="199" spans="1:68" ht="14.25" hidden="1" customHeight="1" x14ac:dyDescent="0.25">
      <c r="A199" s="398" t="s">
        <v>124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67"/>
      <c r="AB199" s="67"/>
      <c r="AC199" s="81"/>
    </row>
    <row r="200" spans="1:68" ht="16.5" hidden="1" customHeight="1" x14ac:dyDescent="0.25">
      <c r="A200" s="64" t="s">
        <v>289</v>
      </c>
      <c r="B200" s="64" t="s">
        <v>290</v>
      </c>
      <c r="C200" s="37">
        <v>4301011450</v>
      </c>
      <c r="D200" s="399">
        <v>4680115881402</v>
      </c>
      <c r="E200" s="399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hidden="1" customHeight="1" x14ac:dyDescent="0.25">
      <c r="A201" s="64" t="s">
        <v>291</v>
      </c>
      <c r="B201" s="64" t="s">
        <v>292</v>
      </c>
      <c r="C201" s="37">
        <v>4301011767</v>
      </c>
      <c r="D201" s="399">
        <v>4680115881396</v>
      </c>
      <c r="E201" s="399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01"/>
      <c r="R201" s="401"/>
      <c r="S201" s="401"/>
      <c r="T201" s="402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06"/>
      <c r="P202" s="403" t="s">
        <v>43</v>
      </c>
      <c r="Q202" s="404"/>
      <c r="R202" s="404"/>
      <c r="S202" s="404"/>
      <c r="T202" s="404"/>
      <c r="U202" s="404"/>
      <c r="V202" s="405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hidden="1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06"/>
      <c r="P203" s="403" t="s">
        <v>43</v>
      </c>
      <c r="Q203" s="404"/>
      <c r="R203" s="404"/>
      <c r="S203" s="404"/>
      <c r="T203" s="404"/>
      <c r="U203" s="404"/>
      <c r="V203" s="405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hidden="1" customHeight="1" x14ac:dyDescent="0.25">
      <c r="A204" s="398" t="s">
        <v>160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hidden="1" customHeight="1" x14ac:dyDescent="0.25">
      <c r="A205" s="64" t="s">
        <v>293</v>
      </c>
      <c r="B205" s="64" t="s">
        <v>294</v>
      </c>
      <c r="C205" s="37">
        <v>4301020262</v>
      </c>
      <c r="D205" s="399">
        <v>4680115882935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6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hidden="1" customHeight="1" x14ac:dyDescent="0.25">
      <c r="A206" s="64" t="s">
        <v>295</v>
      </c>
      <c r="B206" s="64" t="s">
        <v>296</v>
      </c>
      <c r="C206" s="37">
        <v>4301020220</v>
      </c>
      <c r="D206" s="399">
        <v>4680115880764</v>
      </c>
      <c r="E206" s="399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hidden="1" x14ac:dyDescent="0.2">
      <c r="A207" s="393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06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06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hidden="1" customHeight="1" x14ac:dyDescent="0.25">
      <c r="A209" s="398" t="s">
        <v>81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27" hidden="1" customHeight="1" x14ac:dyDescent="0.25">
      <c r="A210" s="64" t="s">
        <v>297</v>
      </c>
      <c r="B210" s="64" t="s">
        <v>298</v>
      </c>
      <c r="C210" s="37">
        <v>4301031224</v>
      </c>
      <c r="D210" s="399">
        <v>4680115882683</v>
      </c>
      <c r="E210" s="399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hidden="1" customHeight="1" x14ac:dyDescent="0.25">
      <c r="A211" s="64" t="s">
        <v>299</v>
      </c>
      <c r="B211" s="64" t="s">
        <v>300</v>
      </c>
      <c r="C211" s="37">
        <v>4301031230</v>
      </c>
      <c r="D211" s="399">
        <v>4680115882690</v>
      </c>
      <c r="E211" s="399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hidden="1" customHeight="1" x14ac:dyDescent="0.25">
      <c r="A212" s="64" t="s">
        <v>301</v>
      </c>
      <c r="B212" s="64" t="s">
        <v>302</v>
      </c>
      <c r="C212" s="37">
        <v>4301031220</v>
      </c>
      <c r="D212" s="399">
        <v>4680115882669</v>
      </c>
      <c r="E212" s="399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01"/>
      <c r="R212" s="401"/>
      <c r="S212" s="401"/>
      <c r="T212" s="402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hidden="1" customHeight="1" x14ac:dyDescent="0.25">
      <c r="A213" s="64" t="s">
        <v>303</v>
      </c>
      <c r="B213" s="64" t="s">
        <v>304</v>
      </c>
      <c r="C213" s="37">
        <v>4301031221</v>
      </c>
      <c r="D213" s="399">
        <v>4680115882676</v>
      </c>
      <c r="E213" s="399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01"/>
      <c r="R213" s="401"/>
      <c r="S213" s="401"/>
      <c r="T213" s="402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hidden="1" customHeight="1" x14ac:dyDescent="0.25">
      <c r="A214" s="64" t="s">
        <v>305</v>
      </c>
      <c r="B214" s="64" t="s">
        <v>306</v>
      </c>
      <c r="C214" s="37">
        <v>4301031223</v>
      </c>
      <c r="D214" s="399">
        <v>4680115884014</v>
      </c>
      <c r="E214" s="399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01"/>
      <c r="R214" s="401"/>
      <c r="S214" s="401"/>
      <c r="T214" s="402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hidden="1" customHeight="1" x14ac:dyDescent="0.25">
      <c r="A215" s="64" t="s">
        <v>307</v>
      </c>
      <c r="B215" s="64" t="s">
        <v>308</v>
      </c>
      <c r="C215" s="37">
        <v>4301031222</v>
      </c>
      <c r="D215" s="399">
        <v>4680115884007</v>
      </c>
      <c r="E215" s="399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6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hidden="1" customHeight="1" x14ac:dyDescent="0.25">
      <c r="A216" s="64" t="s">
        <v>309</v>
      </c>
      <c r="B216" s="64" t="s">
        <v>310</v>
      </c>
      <c r="C216" s="37">
        <v>4301031229</v>
      </c>
      <c r="D216" s="399">
        <v>4680115884038</v>
      </c>
      <c r="E216" s="399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311</v>
      </c>
      <c r="B217" s="64" t="s">
        <v>312</v>
      </c>
      <c r="C217" s="37">
        <v>4301031225</v>
      </c>
      <c r="D217" s="399">
        <v>4680115884021</v>
      </c>
      <c r="E217" s="399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idden="1" x14ac:dyDescent="0.2">
      <c r="A218" s="393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06"/>
      <c r="P218" s="403" t="s">
        <v>43</v>
      </c>
      <c r="Q218" s="404"/>
      <c r="R218" s="404"/>
      <c r="S218" s="404"/>
      <c r="T218" s="404"/>
      <c r="U218" s="404"/>
      <c r="V218" s="405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hidden="1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6"/>
      <c r="P219" s="403" t="s">
        <v>43</v>
      </c>
      <c r="Q219" s="404"/>
      <c r="R219" s="404"/>
      <c r="S219" s="404"/>
      <c r="T219" s="404"/>
      <c r="U219" s="404"/>
      <c r="V219" s="405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hidden="1" customHeight="1" x14ac:dyDescent="0.25">
      <c r="A220" s="398" t="s">
        <v>86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7"/>
      <c r="AB220" s="67"/>
      <c r="AC220" s="81"/>
    </row>
    <row r="221" spans="1:68" ht="27" hidden="1" customHeight="1" x14ac:dyDescent="0.25">
      <c r="A221" s="64" t="s">
        <v>313</v>
      </c>
      <c r="B221" s="64" t="s">
        <v>314</v>
      </c>
      <c r="C221" s="37">
        <v>4301051408</v>
      </c>
      <c r="D221" s="399">
        <v>4680115881594</v>
      </c>
      <c r="E221" s="399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hidden="1" customHeight="1" x14ac:dyDescent="0.25">
      <c r="A222" s="64" t="s">
        <v>315</v>
      </c>
      <c r="B222" s="64" t="s">
        <v>316</v>
      </c>
      <c r="C222" s="37">
        <v>4301051754</v>
      </c>
      <c r="D222" s="399">
        <v>4680115880962</v>
      </c>
      <c r="E222" s="399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hidden="1" customHeight="1" x14ac:dyDescent="0.25">
      <c r="A223" s="64" t="s">
        <v>317</v>
      </c>
      <c r="B223" s="64" t="s">
        <v>318</v>
      </c>
      <c r="C223" s="37">
        <v>4301051411</v>
      </c>
      <c r="D223" s="399">
        <v>4680115881617</v>
      </c>
      <c r="E223" s="399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01"/>
      <c r="R223" s="401"/>
      <c r="S223" s="401"/>
      <c r="T223" s="402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hidden="1" customHeight="1" x14ac:dyDescent="0.25">
      <c r="A224" s="64" t="s">
        <v>319</v>
      </c>
      <c r="B224" s="64" t="s">
        <v>320</v>
      </c>
      <c r="C224" s="37">
        <v>4301051632</v>
      </c>
      <c r="D224" s="399">
        <v>4680115880573</v>
      </c>
      <c r="E224" s="399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01"/>
      <c r="R224" s="401"/>
      <c r="S224" s="401"/>
      <c r="T224" s="402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hidden="1" customHeight="1" x14ac:dyDescent="0.25">
      <c r="A225" s="64" t="s">
        <v>321</v>
      </c>
      <c r="B225" s="64" t="s">
        <v>322</v>
      </c>
      <c r="C225" s="37">
        <v>4301051407</v>
      </c>
      <c r="D225" s="399">
        <v>4680115882195</v>
      </c>
      <c r="E225" s="399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01"/>
      <c r="R225" s="401"/>
      <c r="S225" s="401"/>
      <c r="T225" s="402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323</v>
      </c>
      <c r="B226" s="64" t="s">
        <v>324</v>
      </c>
      <c r="C226" s="37">
        <v>4301051752</v>
      </c>
      <c r="D226" s="399">
        <v>4680115882607</v>
      </c>
      <c r="E226" s="399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325</v>
      </c>
      <c r="B227" s="64" t="s">
        <v>326</v>
      </c>
      <c r="C227" s="37">
        <v>4301051630</v>
      </c>
      <c r="D227" s="399">
        <v>4680115880092</v>
      </c>
      <c r="E227" s="399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327</v>
      </c>
      <c r="B228" s="64" t="s">
        <v>328</v>
      </c>
      <c r="C228" s="37">
        <v>4301051631</v>
      </c>
      <c r="D228" s="399">
        <v>4680115880221</v>
      </c>
      <c r="E228" s="399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329</v>
      </c>
      <c r="B229" s="64" t="s">
        <v>330</v>
      </c>
      <c r="C229" s="37">
        <v>4301051749</v>
      </c>
      <c r="D229" s="399">
        <v>4680115882942</v>
      </c>
      <c r="E229" s="399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331</v>
      </c>
      <c r="B230" s="64" t="s">
        <v>332</v>
      </c>
      <c r="C230" s="37">
        <v>4301051753</v>
      </c>
      <c r="D230" s="399">
        <v>4680115880504</v>
      </c>
      <c r="E230" s="399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333</v>
      </c>
      <c r="B231" s="64" t="s">
        <v>334</v>
      </c>
      <c r="C231" s="37">
        <v>4301051410</v>
      </c>
      <c r="D231" s="399">
        <v>4680115882164</v>
      </c>
      <c r="E231" s="399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idden="1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06"/>
      <c r="P232" s="403" t="s">
        <v>43</v>
      </c>
      <c r="Q232" s="404"/>
      <c r="R232" s="404"/>
      <c r="S232" s="404"/>
      <c r="T232" s="404"/>
      <c r="U232" s="404"/>
      <c r="V232" s="405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hidden="1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06"/>
      <c r="P233" s="403" t="s">
        <v>43</v>
      </c>
      <c r="Q233" s="404"/>
      <c r="R233" s="404"/>
      <c r="S233" s="404"/>
      <c r="T233" s="404"/>
      <c r="U233" s="404"/>
      <c r="V233" s="405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hidden="1" customHeight="1" x14ac:dyDescent="0.25">
      <c r="A234" s="398" t="s">
        <v>181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67"/>
      <c r="AB234" s="67"/>
      <c r="AC234" s="81"/>
    </row>
    <row r="235" spans="1:68" ht="16.5" hidden="1" customHeight="1" x14ac:dyDescent="0.25">
      <c r="A235" s="64" t="s">
        <v>335</v>
      </c>
      <c r="B235" s="64" t="s">
        <v>336</v>
      </c>
      <c r="C235" s="37">
        <v>4301060404</v>
      </c>
      <c r="D235" s="399">
        <v>4680115882874</v>
      </c>
      <c r="E235" s="399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hidden="1" customHeight="1" x14ac:dyDescent="0.25">
      <c r="A236" s="64" t="s">
        <v>335</v>
      </c>
      <c r="B236" s="64" t="s">
        <v>337</v>
      </c>
      <c r="C236" s="37">
        <v>4301060360</v>
      </c>
      <c r="D236" s="399">
        <v>4680115882874</v>
      </c>
      <c r="E236" s="399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hidden="1" customHeight="1" x14ac:dyDescent="0.25">
      <c r="A237" s="64" t="s">
        <v>338</v>
      </c>
      <c r="B237" s="64" t="s">
        <v>339</v>
      </c>
      <c r="C237" s="37">
        <v>4301060359</v>
      </c>
      <c r="D237" s="399">
        <v>4680115884434</v>
      </c>
      <c r="E237" s="399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01"/>
      <c r="R237" s="401"/>
      <c r="S237" s="401"/>
      <c r="T237" s="402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hidden="1" customHeight="1" x14ac:dyDescent="0.25">
      <c r="A238" s="64" t="s">
        <v>340</v>
      </c>
      <c r="B238" s="64" t="s">
        <v>341</v>
      </c>
      <c r="C238" s="37">
        <v>4301060375</v>
      </c>
      <c r="D238" s="399">
        <v>4680115880818</v>
      </c>
      <c r="E238" s="399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01"/>
      <c r="R238" s="401"/>
      <c r="S238" s="401"/>
      <c r="T238" s="402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hidden="1" customHeight="1" x14ac:dyDescent="0.25">
      <c r="A239" s="64" t="s">
        <v>342</v>
      </c>
      <c r="B239" s="64" t="s">
        <v>343</v>
      </c>
      <c r="C239" s="37">
        <v>4301060389</v>
      </c>
      <c r="D239" s="399">
        <v>4680115880801</v>
      </c>
      <c r="E239" s="399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01"/>
      <c r="R239" s="401"/>
      <c r="S239" s="401"/>
      <c r="T239" s="402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idden="1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6"/>
      <c r="P240" s="403" t="s">
        <v>43</v>
      </c>
      <c r="Q240" s="404"/>
      <c r="R240" s="404"/>
      <c r="S240" s="404"/>
      <c r="T240" s="404"/>
      <c r="U240" s="404"/>
      <c r="V240" s="405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hidden="1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06"/>
      <c r="P241" s="403" t="s">
        <v>43</v>
      </c>
      <c r="Q241" s="404"/>
      <c r="R241" s="404"/>
      <c r="S241" s="404"/>
      <c r="T241" s="404"/>
      <c r="U241" s="404"/>
      <c r="V241" s="405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hidden="1" customHeight="1" x14ac:dyDescent="0.25">
      <c r="A242" s="412" t="s">
        <v>344</v>
      </c>
      <c r="B242" s="412"/>
      <c r="C242" s="412"/>
      <c r="D242" s="412"/>
      <c r="E242" s="412"/>
      <c r="F242" s="412"/>
      <c r="G242" s="412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412"/>
      <c r="S242" s="412"/>
      <c r="T242" s="412"/>
      <c r="U242" s="412"/>
      <c r="V242" s="412"/>
      <c r="W242" s="412"/>
      <c r="X242" s="412"/>
      <c r="Y242" s="412"/>
      <c r="Z242" s="412"/>
      <c r="AA242" s="66"/>
      <c r="AB242" s="66"/>
      <c r="AC242" s="80"/>
    </row>
    <row r="243" spans="1:68" ht="14.25" hidden="1" customHeight="1" x14ac:dyDescent="0.25">
      <c r="A243" s="398" t="s">
        <v>124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7"/>
      <c r="AB243" s="67"/>
      <c r="AC243" s="81"/>
    </row>
    <row r="244" spans="1:68" ht="27" hidden="1" customHeight="1" x14ac:dyDescent="0.25">
      <c r="A244" s="64" t="s">
        <v>345</v>
      </c>
      <c r="B244" s="64" t="s">
        <v>346</v>
      </c>
      <c r="C244" s="37">
        <v>4301011945</v>
      </c>
      <c r="D244" s="399">
        <v>4680115884274</v>
      </c>
      <c r="E244" s="399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hidden="1" customHeight="1" x14ac:dyDescent="0.25">
      <c r="A245" s="64" t="s">
        <v>345</v>
      </c>
      <c r="B245" s="64" t="s">
        <v>347</v>
      </c>
      <c r="C245" s="37">
        <v>4301011717</v>
      </c>
      <c r="D245" s="399">
        <v>4680115884274</v>
      </c>
      <c r="E245" s="399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01"/>
      <c r="R245" s="401"/>
      <c r="S245" s="401"/>
      <c r="T245" s="402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348</v>
      </c>
      <c r="B246" s="64" t="s">
        <v>349</v>
      </c>
      <c r="C246" s="37">
        <v>4301011719</v>
      </c>
      <c r="D246" s="399">
        <v>4680115884298</v>
      </c>
      <c r="E246" s="399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01"/>
      <c r="R246" s="401"/>
      <c r="S246" s="401"/>
      <c r="T246" s="402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hidden="1" customHeight="1" x14ac:dyDescent="0.25">
      <c r="A247" s="64" t="s">
        <v>350</v>
      </c>
      <c r="B247" s="64" t="s">
        <v>351</v>
      </c>
      <c r="C247" s="37">
        <v>4301011944</v>
      </c>
      <c r="D247" s="399">
        <v>4680115884250</v>
      </c>
      <c r="E247" s="399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01"/>
      <c r="R247" s="401"/>
      <c r="S247" s="401"/>
      <c r="T247" s="402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hidden="1" customHeight="1" x14ac:dyDescent="0.25">
      <c r="A248" s="64" t="s">
        <v>350</v>
      </c>
      <c r="B248" s="64" t="s">
        <v>352</v>
      </c>
      <c r="C248" s="37">
        <v>4301011733</v>
      </c>
      <c r="D248" s="399">
        <v>4680115884250</v>
      </c>
      <c r="E248" s="399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01"/>
      <c r="R248" s="401"/>
      <c r="S248" s="401"/>
      <c r="T248" s="402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hidden="1" customHeight="1" x14ac:dyDescent="0.25">
      <c r="A249" s="64" t="s">
        <v>353</v>
      </c>
      <c r="B249" s="64" t="s">
        <v>354</v>
      </c>
      <c r="C249" s="37">
        <v>4301011718</v>
      </c>
      <c r="D249" s="399">
        <v>4680115884281</v>
      </c>
      <c r="E249" s="39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hidden="1" customHeight="1" x14ac:dyDescent="0.25">
      <c r="A250" s="64" t="s">
        <v>355</v>
      </c>
      <c r="B250" s="64" t="s">
        <v>356</v>
      </c>
      <c r="C250" s="37">
        <v>4301011720</v>
      </c>
      <c r="D250" s="399">
        <v>4680115884199</v>
      </c>
      <c r="E250" s="399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357</v>
      </c>
      <c r="B251" s="64" t="s">
        <v>358</v>
      </c>
      <c r="C251" s="37">
        <v>4301011716</v>
      </c>
      <c r="D251" s="399">
        <v>4680115884267</v>
      </c>
      <c r="E251" s="399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idden="1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6"/>
      <c r="P252" s="403" t="s">
        <v>43</v>
      </c>
      <c r="Q252" s="404"/>
      <c r="R252" s="404"/>
      <c r="S252" s="404"/>
      <c r="T252" s="404"/>
      <c r="U252" s="404"/>
      <c r="V252" s="405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hidden="1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06"/>
      <c r="P253" s="403" t="s">
        <v>43</v>
      </c>
      <c r="Q253" s="404"/>
      <c r="R253" s="404"/>
      <c r="S253" s="404"/>
      <c r="T253" s="404"/>
      <c r="U253" s="404"/>
      <c r="V253" s="405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hidden="1" customHeight="1" x14ac:dyDescent="0.25">
      <c r="A254" s="412" t="s">
        <v>359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412"/>
      <c r="AA254" s="66"/>
      <c r="AB254" s="66"/>
      <c r="AC254" s="80"/>
    </row>
    <row r="255" spans="1:68" ht="14.25" hidden="1" customHeight="1" x14ac:dyDescent="0.25">
      <c r="A255" s="398" t="s">
        <v>124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67"/>
      <c r="AB255" s="67"/>
      <c r="AC255" s="81"/>
    </row>
    <row r="256" spans="1:68" ht="27" hidden="1" customHeight="1" x14ac:dyDescent="0.25">
      <c r="A256" s="64" t="s">
        <v>360</v>
      </c>
      <c r="B256" s="64" t="s">
        <v>361</v>
      </c>
      <c r="C256" s="37">
        <v>4301011942</v>
      </c>
      <c r="D256" s="399">
        <v>4680115884137</v>
      </c>
      <c r="E256" s="399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7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hidden="1" customHeight="1" x14ac:dyDescent="0.25">
      <c r="A257" s="64" t="s">
        <v>360</v>
      </c>
      <c r="B257" s="64" t="s">
        <v>362</v>
      </c>
      <c r="C257" s="37">
        <v>4301011826</v>
      </c>
      <c r="D257" s="399">
        <v>4680115884137</v>
      </c>
      <c r="E257" s="399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01"/>
      <c r="R257" s="401"/>
      <c r="S257" s="401"/>
      <c r="T257" s="402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363</v>
      </c>
      <c r="B258" s="64" t="s">
        <v>364</v>
      </c>
      <c r="C258" s="37">
        <v>4301011724</v>
      </c>
      <c r="D258" s="399">
        <v>4680115884236</v>
      </c>
      <c r="E258" s="39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01"/>
      <c r="R258" s="401"/>
      <c r="S258" s="401"/>
      <c r="T258" s="402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hidden="1" customHeight="1" x14ac:dyDescent="0.25">
      <c r="A259" s="64" t="s">
        <v>365</v>
      </c>
      <c r="B259" s="64" t="s">
        <v>366</v>
      </c>
      <c r="C259" s="37">
        <v>4301011721</v>
      </c>
      <c r="D259" s="399">
        <v>4680115884175</v>
      </c>
      <c r="E259" s="399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01"/>
      <c r="R259" s="401"/>
      <c r="S259" s="401"/>
      <c r="T259" s="402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hidden="1" customHeight="1" x14ac:dyDescent="0.25">
      <c r="A260" s="64" t="s">
        <v>367</v>
      </c>
      <c r="B260" s="64" t="s">
        <v>368</v>
      </c>
      <c r="C260" s="37">
        <v>4301011824</v>
      </c>
      <c r="D260" s="399">
        <v>4680115884144</v>
      </c>
      <c r="E260" s="399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01"/>
      <c r="R260" s="401"/>
      <c r="S260" s="401"/>
      <c r="T260" s="402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hidden="1" customHeight="1" x14ac:dyDescent="0.25">
      <c r="A261" s="64" t="s">
        <v>369</v>
      </c>
      <c r="B261" s="64" t="s">
        <v>370</v>
      </c>
      <c r="C261" s="37">
        <v>4301011963</v>
      </c>
      <c r="D261" s="399">
        <v>4680115885288</v>
      </c>
      <c r="E261" s="399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hidden="1" customHeight="1" x14ac:dyDescent="0.25">
      <c r="A262" s="64" t="s">
        <v>371</v>
      </c>
      <c r="B262" s="64" t="s">
        <v>372</v>
      </c>
      <c r="C262" s="37">
        <v>4301011726</v>
      </c>
      <c r="D262" s="399">
        <v>4680115884182</v>
      </c>
      <c r="E262" s="399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373</v>
      </c>
      <c r="B263" s="64" t="s">
        <v>374</v>
      </c>
      <c r="C263" s="37">
        <v>4301011722</v>
      </c>
      <c r="D263" s="399">
        <v>4680115884205</v>
      </c>
      <c r="E263" s="399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idden="1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06"/>
      <c r="P264" s="403" t="s">
        <v>43</v>
      </c>
      <c r="Q264" s="404"/>
      <c r="R264" s="404"/>
      <c r="S264" s="404"/>
      <c r="T264" s="404"/>
      <c r="U264" s="404"/>
      <c r="V264" s="405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hidden="1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06"/>
      <c r="P265" s="403" t="s">
        <v>43</v>
      </c>
      <c r="Q265" s="404"/>
      <c r="R265" s="404"/>
      <c r="S265" s="404"/>
      <c r="T265" s="404"/>
      <c r="U265" s="404"/>
      <c r="V265" s="405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hidden="1" customHeight="1" x14ac:dyDescent="0.25">
      <c r="A266" s="412" t="s">
        <v>375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412"/>
      <c r="Z266" s="412"/>
      <c r="AA266" s="66"/>
      <c r="AB266" s="66"/>
      <c r="AC266" s="80"/>
    </row>
    <row r="267" spans="1:68" ht="14.25" hidden="1" customHeight="1" x14ac:dyDescent="0.25">
      <c r="A267" s="398" t="s">
        <v>124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67"/>
      <c r="AB267" s="67"/>
      <c r="AC267" s="81"/>
    </row>
    <row r="268" spans="1:68" ht="27" hidden="1" customHeight="1" x14ac:dyDescent="0.25">
      <c r="A268" s="64" t="s">
        <v>376</v>
      </c>
      <c r="B268" s="64" t="s">
        <v>377</v>
      </c>
      <c r="C268" s="37">
        <v>4301011855</v>
      </c>
      <c r="D268" s="399">
        <v>4680115885837</v>
      </c>
      <c r="E268" s="399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5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hidden="1" customHeight="1" x14ac:dyDescent="0.25">
      <c r="A269" s="64" t="s">
        <v>378</v>
      </c>
      <c r="B269" s="64" t="s">
        <v>379</v>
      </c>
      <c r="C269" s="37">
        <v>4301011910</v>
      </c>
      <c r="D269" s="399">
        <v>4680115885806</v>
      </c>
      <c r="E269" s="399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570" t="s">
        <v>380</v>
      </c>
      <c r="Q269" s="401"/>
      <c r="R269" s="401"/>
      <c r="S269" s="401"/>
      <c r="T269" s="402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hidden="1" customHeight="1" x14ac:dyDescent="0.25">
      <c r="A270" s="64" t="s">
        <v>378</v>
      </c>
      <c r="B270" s="64" t="s">
        <v>381</v>
      </c>
      <c r="C270" s="37">
        <v>4301011850</v>
      </c>
      <c r="D270" s="399">
        <v>4680115885806</v>
      </c>
      <c r="E270" s="399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01"/>
      <c r="R270" s="401"/>
      <c r="S270" s="401"/>
      <c r="T270" s="402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hidden="1" customHeight="1" x14ac:dyDescent="0.25">
      <c r="A271" s="64" t="s">
        <v>382</v>
      </c>
      <c r="B271" s="64" t="s">
        <v>383</v>
      </c>
      <c r="C271" s="37">
        <v>4301011853</v>
      </c>
      <c r="D271" s="399">
        <v>4680115885851</v>
      </c>
      <c r="E271" s="399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01"/>
      <c r="R271" s="401"/>
      <c r="S271" s="401"/>
      <c r="T271" s="402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hidden="1" customHeight="1" x14ac:dyDescent="0.25">
      <c r="A272" s="64" t="s">
        <v>384</v>
      </c>
      <c r="B272" s="64" t="s">
        <v>385</v>
      </c>
      <c r="C272" s="37">
        <v>4301011852</v>
      </c>
      <c r="D272" s="399">
        <v>4680115885844</v>
      </c>
      <c r="E272" s="399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01"/>
      <c r="R272" s="401"/>
      <c r="S272" s="401"/>
      <c r="T272" s="402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hidden="1" customHeight="1" x14ac:dyDescent="0.25">
      <c r="A273" s="64" t="s">
        <v>386</v>
      </c>
      <c r="B273" s="64" t="s">
        <v>387</v>
      </c>
      <c r="C273" s="37">
        <v>4301011851</v>
      </c>
      <c r="D273" s="399">
        <v>4680115885820</v>
      </c>
      <c r="E273" s="399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idden="1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6"/>
      <c r="P274" s="403" t="s">
        <v>43</v>
      </c>
      <c r="Q274" s="404"/>
      <c r="R274" s="404"/>
      <c r="S274" s="404"/>
      <c r="T274" s="404"/>
      <c r="U274" s="404"/>
      <c r="V274" s="405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hidden="1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06"/>
      <c r="P275" s="403" t="s">
        <v>43</v>
      </c>
      <c r="Q275" s="404"/>
      <c r="R275" s="404"/>
      <c r="S275" s="404"/>
      <c r="T275" s="404"/>
      <c r="U275" s="404"/>
      <c r="V275" s="405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hidden="1" customHeight="1" x14ac:dyDescent="0.25">
      <c r="A276" s="412" t="s">
        <v>388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412"/>
      <c r="Z276" s="412"/>
      <c r="AA276" s="66"/>
      <c r="AB276" s="66"/>
      <c r="AC276" s="80"/>
    </row>
    <row r="277" spans="1:68" ht="14.25" hidden="1" customHeight="1" x14ac:dyDescent="0.25">
      <c r="A277" s="398" t="s">
        <v>124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67"/>
      <c r="AB277" s="67"/>
      <c r="AC277" s="81"/>
    </row>
    <row r="278" spans="1:68" ht="27" hidden="1" customHeight="1" x14ac:dyDescent="0.25">
      <c r="A278" s="64" t="s">
        <v>389</v>
      </c>
      <c r="B278" s="64" t="s">
        <v>390</v>
      </c>
      <c r="C278" s="37">
        <v>4301011876</v>
      </c>
      <c r="D278" s="399">
        <v>4680115885707</v>
      </c>
      <c r="E278" s="399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5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06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06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hidden="1" customHeight="1" x14ac:dyDescent="0.25">
      <c r="A281" s="412" t="s">
        <v>391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66"/>
      <c r="AB281" s="66"/>
      <c r="AC281" s="80"/>
    </row>
    <row r="282" spans="1:68" ht="14.25" hidden="1" customHeight="1" x14ac:dyDescent="0.25">
      <c r="A282" s="398" t="s">
        <v>124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hidden="1" customHeight="1" x14ac:dyDescent="0.25">
      <c r="A283" s="64" t="s">
        <v>392</v>
      </c>
      <c r="B283" s="64" t="s">
        <v>393</v>
      </c>
      <c r="C283" s="37">
        <v>4301011223</v>
      </c>
      <c r="D283" s="399">
        <v>4607091383423</v>
      </c>
      <c r="E283" s="399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hidden="1" customHeight="1" x14ac:dyDescent="0.25">
      <c r="A284" s="64" t="s">
        <v>394</v>
      </c>
      <c r="B284" s="64" t="s">
        <v>395</v>
      </c>
      <c r="C284" s="37">
        <v>4301011879</v>
      </c>
      <c r="D284" s="399">
        <v>4680115885691</v>
      </c>
      <c r="E284" s="399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01"/>
      <c r="R284" s="401"/>
      <c r="S284" s="401"/>
      <c r="T284" s="402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hidden="1" customHeight="1" x14ac:dyDescent="0.25">
      <c r="A285" s="64" t="s">
        <v>396</v>
      </c>
      <c r="B285" s="64" t="s">
        <v>397</v>
      </c>
      <c r="C285" s="37">
        <v>4301011878</v>
      </c>
      <c r="D285" s="399">
        <v>4680115885660</v>
      </c>
      <c r="E285" s="399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01"/>
      <c r="R285" s="401"/>
      <c r="S285" s="401"/>
      <c r="T285" s="402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idden="1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06"/>
      <c r="P286" s="403" t="s">
        <v>43</v>
      </c>
      <c r="Q286" s="404"/>
      <c r="R286" s="404"/>
      <c r="S286" s="404"/>
      <c r="T286" s="404"/>
      <c r="U286" s="404"/>
      <c r="V286" s="405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hidden="1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6"/>
      <c r="P287" s="403" t="s">
        <v>43</v>
      </c>
      <c r="Q287" s="404"/>
      <c r="R287" s="404"/>
      <c r="S287" s="404"/>
      <c r="T287" s="404"/>
      <c r="U287" s="404"/>
      <c r="V287" s="405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hidden="1" customHeight="1" x14ac:dyDescent="0.25">
      <c r="A288" s="412" t="s">
        <v>398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412"/>
      <c r="Z288" s="412"/>
      <c r="AA288" s="66"/>
      <c r="AB288" s="66"/>
      <c r="AC288" s="80"/>
    </row>
    <row r="289" spans="1:68" ht="14.25" hidden="1" customHeight="1" x14ac:dyDescent="0.25">
      <c r="A289" s="398" t="s">
        <v>86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67"/>
      <c r="AB289" s="67"/>
      <c r="AC289" s="81"/>
    </row>
    <row r="290" spans="1:68" ht="27" hidden="1" customHeight="1" x14ac:dyDescent="0.25">
      <c r="A290" s="64" t="s">
        <v>399</v>
      </c>
      <c r="B290" s="64" t="s">
        <v>400</v>
      </c>
      <c r="C290" s="37">
        <v>4301051409</v>
      </c>
      <c r="D290" s="399">
        <v>4680115881556</v>
      </c>
      <c r="E290" s="399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hidden="1" customHeight="1" x14ac:dyDescent="0.25">
      <c r="A291" s="64" t="s">
        <v>401</v>
      </c>
      <c r="B291" s="64" t="s">
        <v>402</v>
      </c>
      <c r="C291" s="37">
        <v>4301051506</v>
      </c>
      <c r="D291" s="399">
        <v>4680115881037</v>
      </c>
      <c r="E291" s="399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01"/>
      <c r="R291" s="401"/>
      <c r="S291" s="401"/>
      <c r="T291" s="402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hidden="1" customHeight="1" x14ac:dyDescent="0.25">
      <c r="A292" s="64" t="s">
        <v>403</v>
      </c>
      <c r="B292" s="64" t="s">
        <v>404</v>
      </c>
      <c r="C292" s="37">
        <v>4301051487</v>
      </c>
      <c r="D292" s="399">
        <v>4680115881228</v>
      </c>
      <c r="E292" s="399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01"/>
      <c r="R292" s="401"/>
      <c r="S292" s="401"/>
      <c r="T292" s="402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hidden="1" customHeight="1" x14ac:dyDescent="0.25">
      <c r="A293" s="64" t="s">
        <v>405</v>
      </c>
      <c r="B293" s="64" t="s">
        <v>406</v>
      </c>
      <c r="C293" s="37">
        <v>4301051384</v>
      </c>
      <c r="D293" s="399">
        <v>4680115881211</v>
      </c>
      <c r="E293" s="399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01"/>
      <c r="R293" s="401"/>
      <c r="S293" s="401"/>
      <c r="T293" s="402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hidden="1" customHeight="1" x14ac:dyDescent="0.25">
      <c r="A294" s="64" t="s">
        <v>407</v>
      </c>
      <c r="B294" s="64" t="s">
        <v>408</v>
      </c>
      <c r="C294" s="37">
        <v>4301051378</v>
      </c>
      <c r="D294" s="399">
        <v>4680115881020</v>
      </c>
      <c r="E294" s="399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01"/>
      <c r="R294" s="401"/>
      <c r="S294" s="401"/>
      <c r="T294" s="402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06"/>
      <c r="P295" s="403" t="s">
        <v>43</v>
      </c>
      <c r="Q295" s="404"/>
      <c r="R295" s="404"/>
      <c r="S295" s="404"/>
      <c r="T295" s="404"/>
      <c r="U295" s="404"/>
      <c r="V295" s="405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hidden="1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06"/>
      <c r="P296" s="403" t="s">
        <v>43</v>
      </c>
      <c r="Q296" s="404"/>
      <c r="R296" s="404"/>
      <c r="S296" s="404"/>
      <c r="T296" s="404"/>
      <c r="U296" s="404"/>
      <c r="V296" s="405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hidden="1" customHeight="1" x14ac:dyDescent="0.25">
      <c r="A297" s="412" t="s">
        <v>409</v>
      </c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2"/>
      <c r="P297" s="412"/>
      <c r="Q297" s="412"/>
      <c r="R297" s="412"/>
      <c r="S297" s="412"/>
      <c r="T297" s="412"/>
      <c r="U297" s="412"/>
      <c r="V297" s="412"/>
      <c r="W297" s="412"/>
      <c r="X297" s="412"/>
      <c r="Y297" s="412"/>
      <c r="Z297" s="412"/>
      <c r="AA297" s="66"/>
      <c r="AB297" s="66"/>
      <c r="AC297" s="80"/>
    </row>
    <row r="298" spans="1:68" ht="14.25" hidden="1" customHeight="1" x14ac:dyDescent="0.25">
      <c r="A298" s="398" t="s">
        <v>86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67"/>
      <c r="AB298" s="67"/>
      <c r="AC298" s="81"/>
    </row>
    <row r="299" spans="1:68" ht="27" hidden="1" customHeight="1" x14ac:dyDescent="0.25">
      <c r="A299" s="64" t="s">
        <v>410</v>
      </c>
      <c r="B299" s="64" t="s">
        <v>411</v>
      </c>
      <c r="C299" s="37">
        <v>4301051731</v>
      </c>
      <c r="D299" s="399">
        <v>4680115884618</v>
      </c>
      <c r="E299" s="399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5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hidden="1" x14ac:dyDescent="0.2">
      <c r="A300" s="393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06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06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hidden="1" customHeight="1" x14ac:dyDescent="0.25">
      <c r="A302" s="412" t="s">
        <v>412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66"/>
      <c r="AB302" s="66"/>
      <c r="AC302" s="80"/>
    </row>
    <row r="303" spans="1:68" ht="14.25" hidden="1" customHeight="1" x14ac:dyDescent="0.25">
      <c r="A303" s="398" t="s">
        <v>124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hidden="1" customHeight="1" x14ac:dyDescent="0.25">
      <c r="A304" s="64" t="s">
        <v>413</v>
      </c>
      <c r="B304" s="64" t="s">
        <v>414</v>
      </c>
      <c r="C304" s="37">
        <v>4301011593</v>
      </c>
      <c r="D304" s="399">
        <v>4680115882973</v>
      </c>
      <c r="E304" s="399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idden="1" x14ac:dyDescent="0.2">
      <c r="A305" s="393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06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06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hidden="1" customHeight="1" x14ac:dyDescent="0.25">
      <c r="A307" s="398" t="s">
        <v>81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67"/>
      <c r="AB307" s="67"/>
      <c r="AC307" s="81"/>
    </row>
    <row r="308" spans="1:68" ht="27" hidden="1" customHeight="1" x14ac:dyDescent="0.25">
      <c r="A308" s="64" t="s">
        <v>415</v>
      </c>
      <c r="B308" s="64" t="s">
        <v>416</v>
      </c>
      <c r="C308" s="37">
        <v>4301031305</v>
      </c>
      <c r="D308" s="399">
        <v>4607091389845</v>
      </c>
      <c r="E308" s="399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01"/>
      <c r="R308" s="401"/>
      <c r="S308" s="401"/>
      <c r="T308" s="402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hidden="1" customHeight="1" x14ac:dyDescent="0.25">
      <c r="A309" s="64" t="s">
        <v>417</v>
      </c>
      <c r="B309" s="64" t="s">
        <v>418</v>
      </c>
      <c r="C309" s="37">
        <v>4301031306</v>
      </c>
      <c r="D309" s="399">
        <v>4680115882881</v>
      </c>
      <c r="E309" s="399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6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06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hidden="1" customHeight="1" x14ac:dyDescent="0.25">
      <c r="A312" s="412" t="s">
        <v>419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412"/>
      <c r="AA312" s="66"/>
      <c r="AB312" s="66"/>
      <c r="AC312" s="80"/>
    </row>
    <row r="313" spans="1:68" ht="14.25" hidden="1" customHeight="1" x14ac:dyDescent="0.25">
      <c r="A313" s="398" t="s">
        <v>124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67"/>
      <c r="AB313" s="67"/>
      <c r="AC313" s="81"/>
    </row>
    <row r="314" spans="1:68" ht="27" hidden="1" customHeight="1" x14ac:dyDescent="0.25">
      <c r="A314" s="64" t="s">
        <v>420</v>
      </c>
      <c r="B314" s="64" t="s">
        <v>421</v>
      </c>
      <c r="C314" s="37">
        <v>4301012024</v>
      </c>
      <c r="D314" s="399">
        <v>4680115885615</v>
      </c>
      <c r="E314" s="399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hidden="1" customHeight="1" x14ac:dyDescent="0.25">
      <c r="A315" s="64" t="s">
        <v>422</v>
      </c>
      <c r="B315" s="64" t="s">
        <v>423</v>
      </c>
      <c r="C315" s="37">
        <v>4301011858</v>
      </c>
      <c r="D315" s="399">
        <v>4680115885646</v>
      </c>
      <c r="E315" s="399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01"/>
      <c r="R315" s="401"/>
      <c r="S315" s="401"/>
      <c r="T315" s="402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hidden="1" customHeight="1" x14ac:dyDescent="0.25">
      <c r="A316" s="64" t="s">
        <v>424</v>
      </c>
      <c r="B316" s="64" t="s">
        <v>425</v>
      </c>
      <c r="C316" s="37">
        <v>4301011911</v>
      </c>
      <c r="D316" s="399">
        <v>4680115885554</v>
      </c>
      <c r="E316" s="399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554" t="s">
        <v>426</v>
      </c>
      <c r="Q316" s="401"/>
      <c r="R316" s="401"/>
      <c r="S316" s="401"/>
      <c r="T316" s="402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hidden="1" customHeight="1" x14ac:dyDescent="0.25">
      <c r="A317" s="64" t="s">
        <v>424</v>
      </c>
      <c r="B317" s="64" t="s">
        <v>427</v>
      </c>
      <c r="C317" s="37">
        <v>4301012016</v>
      </c>
      <c r="D317" s="399">
        <v>4680115885554</v>
      </c>
      <c r="E317" s="399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01"/>
      <c r="R317" s="401"/>
      <c r="S317" s="401"/>
      <c r="T317" s="402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hidden="1" customHeight="1" x14ac:dyDescent="0.25">
      <c r="A318" s="64" t="s">
        <v>428</v>
      </c>
      <c r="B318" s="64" t="s">
        <v>429</v>
      </c>
      <c r="C318" s="37">
        <v>4301011857</v>
      </c>
      <c r="D318" s="399">
        <v>4680115885622</v>
      </c>
      <c r="E318" s="399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01"/>
      <c r="R318" s="401"/>
      <c r="S318" s="401"/>
      <c r="T318" s="402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hidden="1" customHeight="1" x14ac:dyDescent="0.25">
      <c r="A319" s="64" t="s">
        <v>430</v>
      </c>
      <c r="B319" s="64" t="s">
        <v>431</v>
      </c>
      <c r="C319" s="37">
        <v>4301011573</v>
      </c>
      <c r="D319" s="399">
        <v>4680115881938</v>
      </c>
      <c r="E319" s="399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hidden="1" customHeight="1" x14ac:dyDescent="0.25">
      <c r="A320" s="64" t="s">
        <v>432</v>
      </c>
      <c r="B320" s="64" t="s">
        <v>433</v>
      </c>
      <c r="C320" s="37">
        <v>4301010944</v>
      </c>
      <c r="D320" s="399">
        <v>4607091387346</v>
      </c>
      <c r="E320" s="399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434</v>
      </c>
      <c r="B321" s="64" t="s">
        <v>435</v>
      </c>
      <c r="C321" s="37">
        <v>4301011859</v>
      </c>
      <c r="D321" s="399">
        <v>4680115885608</v>
      </c>
      <c r="E321" s="399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5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06"/>
      <c r="P322" s="403" t="s">
        <v>43</v>
      </c>
      <c r="Q322" s="404"/>
      <c r="R322" s="404"/>
      <c r="S322" s="404"/>
      <c r="T322" s="404"/>
      <c r="U322" s="404"/>
      <c r="V322" s="405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hidden="1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06"/>
      <c r="P323" s="403" t="s">
        <v>43</v>
      </c>
      <c r="Q323" s="404"/>
      <c r="R323" s="404"/>
      <c r="S323" s="404"/>
      <c r="T323" s="404"/>
      <c r="U323" s="404"/>
      <c r="V323" s="405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hidden="1" customHeight="1" x14ac:dyDescent="0.25">
      <c r="A324" s="398" t="s">
        <v>81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67"/>
      <c r="AB324" s="67"/>
      <c r="AC324" s="81"/>
    </row>
    <row r="325" spans="1:68" ht="27" hidden="1" customHeight="1" x14ac:dyDescent="0.25">
      <c r="A325" s="64" t="s">
        <v>436</v>
      </c>
      <c r="B325" s="64" t="s">
        <v>437</v>
      </c>
      <c r="C325" s="37">
        <v>4301030878</v>
      </c>
      <c r="D325" s="399">
        <v>4607091387193</v>
      </c>
      <c r="E325" s="399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hidden="1" customHeight="1" x14ac:dyDescent="0.25">
      <c r="A326" s="64" t="s">
        <v>438</v>
      </c>
      <c r="B326" s="64" t="s">
        <v>439</v>
      </c>
      <c r="C326" s="37">
        <v>4301031153</v>
      </c>
      <c r="D326" s="399">
        <v>4607091387230</v>
      </c>
      <c r="E326" s="399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hidden="1" customHeight="1" x14ac:dyDescent="0.25">
      <c r="A327" s="64" t="s">
        <v>440</v>
      </c>
      <c r="B327" s="64" t="s">
        <v>441</v>
      </c>
      <c r="C327" s="37">
        <v>4301031154</v>
      </c>
      <c r="D327" s="399">
        <v>4607091387292</v>
      </c>
      <c r="E327" s="399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01"/>
      <c r="R327" s="401"/>
      <c r="S327" s="401"/>
      <c r="T327" s="402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hidden="1" customHeight="1" x14ac:dyDescent="0.25">
      <c r="A328" s="64" t="s">
        <v>442</v>
      </c>
      <c r="B328" s="64" t="s">
        <v>443</v>
      </c>
      <c r="C328" s="37">
        <v>4301031152</v>
      </c>
      <c r="D328" s="399">
        <v>4607091387285</v>
      </c>
      <c r="E328" s="399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01"/>
      <c r="R328" s="401"/>
      <c r="S328" s="401"/>
      <c r="T328" s="402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idden="1" x14ac:dyDescent="0.2">
      <c r="A329" s="393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06"/>
      <c r="P329" s="403" t="s">
        <v>43</v>
      </c>
      <c r="Q329" s="404"/>
      <c r="R329" s="404"/>
      <c r="S329" s="404"/>
      <c r="T329" s="404"/>
      <c r="U329" s="404"/>
      <c r="V329" s="405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hidden="1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06"/>
      <c r="P330" s="403" t="s">
        <v>43</v>
      </c>
      <c r="Q330" s="404"/>
      <c r="R330" s="404"/>
      <c r="S330" s="404"/>
      <c r="T330" s="404"/>
      <c r="U330" s="404"/>
      <c r="V330" s="405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hidden="1" customHeight="1" x14ac:dyDescent="0.25">
      <c r="A331" s="398" t="s">
        <v>86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399">
        <v>4607091387766</v>
      </c>
      <c r="E332" s="399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2000</v>
      </c>
      <c r="Y332" s="56">
        <f t="shared" ref="Y332:Y337" si="62">IFERROR(IF(X332="",0,CEILING((X332/$H332),1)*$H332),"")</f>
        <v>2004.6</v>
      </c>
      <c r="Z332" s="42">
        <f>IFERROR(IF(Y332=0,"",ROUNDUP(Y332/H332,0)*0.02175),"")</f>
        <v>5.5897499999999996</v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2143.0769230769233</v>
      </c>
      <c r="BN332" s="79">
        <f t="shared" ref="BN332:BN337" si="64">IFERROR(Y332*I332/H332,"0")</f>
        <v>2148.0060000000003</v>
      </c>
      <c r="BO332" s="79">
        <f t="shared" ref="BO332:BO337" si="65">IFERROR(1/J332*(X332/H332),"0")</f>
        <v>4.5787545787545785</v>
      </c>
      <c r="BP332" s="79">
        <f t="shared" ref="BP332:BP337" si="66">IFERROR(1/J332*(Y332/H332),"0")</f>
        <v>4.5892857142857144</v>
      </c>
    </row>
    <row r="333" spans="1:68" ht="27" hidden="1" customHeight="1" x14ac:dyDescent="0.25">
      <c r="A333" s="64" t="s">
        <v>446</v>
      </c>
      <c r="B333" s="64" t="s">
        <v>447</v>
      </c>
      <c r="C333" s="37">
        <v>4301051116</v>
      </c>
      <c r="D333" s="399">
        <v>4607091387957</v>
      </c>
      <c r="E333" s="399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hidden="1" customHeight="1" x14ac:dyDescent="0.25">
      <c r="A334" s="64" t="s">
        <v>448</v>
      </c>
      <c r="B334" s="64" t="s">
        <v>449</v>
      </c>
      <c r="C334" s="37">
        <v>4301051115</v>
      </c>
      <c r="D334" s="399">
        <v>4607091387964</v>
      </c>
      <c r="E334" s="399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5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01"/>
      <c r="R334" s="401"/>
      <c r="S334" s="401"/>
      <c r="T334" s="402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hidden="1" customHeight="1" x14ac:dyDescent="0.25">
      <c r="A335" s="64" t="s">
        <v>450</v>
      </c>
      <c r="B335" s="64" t="s">
        <v>451</v>
      </c>
      <c r="C335" s="37">
        <v>4301051705</v>
      </c>
      <c r="D335" s="399">
        <v>4680115884588</v>
      </c>
      <c r="E335" s="399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5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01"/>
      <c r="R335" s="401"/>
      <c r="S335" s="401"/>
      <c r="T335" s="402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hidden="1" customHeight="1" x14ac:dyDescent="0.25">
      <c r="A336" s="64" t="s">
        <v>452</v>
      </c>
      <c r="B336" s="64" t="s">
        <v>453</v>
      </c>
      <c r="C336" s="37">
        <v>4301051130</v>
      </c>
      <c r="D336" s="399">
        <v>4607091387537</v>
      </c>
      <c r="E336" s="399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01"/>
      <c r="R336" s="401"/>
      <c r="S336" s="401"/>
      <c r="T336" s="402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hidden="1" customHeight="1" x14ac:dyDescent="0.25">
      <c r="A337" s="64" t="s">
        <v>454</v>
      </c>
      <c r="B337" s="64" t="s">
        <v>455</v>
      </c>
      <c r="C337" s="37">
        <v>4301051132</v>
      </c>
      <c r="D337" s="399">
        <v>4607091387513</v>
      </c>
      <c r="E337" s="399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5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39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6"/>
      <c r="P338" s="403" t="s">
        <v>43</v>
      </c>
      <c r="Q338" s="404"/>
      <c r="R338" s="404"/>
      <c r="S338" s="404"/>
      <c r="T338" s="404"/>
      <c r="U338" s="404"/>
      <c r="V338" s="405"/>
      <c r="W338" s="43" t="s">
        <v>42</v>
      </c>
      <c r="X338" s="44">
        <f>IFERROR(X332/H332,"0")+IFERROR(X333/H333,"0")+IFERROR(X334/H334,"0")+IFERROR(X335/H335,"0")+IFERROR(X336/H336,"0")+IFERROR(X337/H337,"0")</f>
        <v>256.41025641025641</v>
      </c>
      <c r="Y338" s="44">
        <f>IFERROR(Y332/H332,"0")+IFERROR(Y333/H333,"0")+IFERROR(Y334/H334,"0")+IFERROR(Y335/H335,"0")+IFERROR(Y336/H336,"0")+IFERROR(Y337/H337,"0")</f>
        <v>257</v>
      </c>
      <c r="Z338" s="44">
        <f>IFERROR(IF(Z332="",0,Z332),"0")+IFERROR(IF(Z333="",0,Z333),"0")+IFERROR(IF(Z334="",0,Z334),"0")+IFERROR(IF(Z335="",0,Z335),"0")+IFERROR(IF(Z336="",0,Z336),"0")+IFERROR(IF(Z337="",0,Z337),"0")</f>
        <v>5.5897499999999996</v>
      </c>
      <c r="AA338" s="68"/>
      <c r="AB338" s="68"/>
      <c r="AC338" s="68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6"/>
      <c r="P339" s="403" t="s">
        <v>43</v>
      </c>
      <c r="Q339" s="404"/>
      <c r="R339" s="404"/>
      <c r="S339" s="404"/>
      <c r="T339" s="404"/>
      <c r="U339" s="404"/>
      <c r="V339" s="405"/>
      <c r="W339" s="43" t="s">
        <v>0</v>
      </c>
      <c r="X339" s="44">
        <f>IFERROR(SUM(X332:X337),"0")</f>
        <v>2000</v>
      </c>
      <c r="Y339" s="44">
        <f>IFERROR(SUM(Y332:Y337),"0")</f>
        <v>2004.6</v>
      </c>
      <c r="Z339" s="43"/>
      <c r="AA339" s="68"/>
      <c r="AB339" s="68"/>
      <c r="AC339" s="68"/>
    </row>
    <row r="340" spans="1:68" ht="14.25" hidden="1" customHeight="1" x14ac:dyDescent="0.25">
      <c r="A340" s="398" t="s">
        <v>181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67"/>
      <c r="AB340" s="67"/>
      <c r="AC340" s="81"/>
    </row>
    <row r="341" spans="1:68" ht="16.5" hidden="1" customHeight="1" x14ac:dyDescent="0.25">
      <c r="A341" s="64" t="s">
        <v>456</v>
      </c>
      <c r="B341" s="64" t="s">
        <v>457</v>
      </c>
      <c r="C341" s="37">
        <v>4301060379</v>
      </c>
      <c r="D341" s="399">
        <v>4607091380880</v>
      </c>
      <c r="E341" s="399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5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hidden="1" customHeight="1" x14ac:dyDescent="0.25">
      <c r="A342" s="64" t="s">
        <v>458</v>
      </c>
      <c r="B342" s="64" t="s">
        <v>459</v>
      </c>
      <c r="C342" s="37">
        <v>4301060308</v>
      </c>
      <c r="D342" s="399">
        <v>4607091384482</v>
      </c>
      <c r="E342" s="399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hidden="1" customHeight="1" x14ac:dyDescent="0.25">
      <c r="A343" s="64" t="s">
        <v>460</v>
      </c>
      <c r="B343" s="64" t="s">
        <v>461</v>
      </c>
      <c r="C343" s="37">
        <v>4301060325</v>
      </c>
      <c r="D343" s="399">
        <v>4607091380897</v>
      </c>
      <c r="E343" s="399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01"/>
      <c r="R343" s="401"/>
      <c r="S343" s="401"/>
      <c r="T343" s="402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6"/>
      <c r="P344" s="403" t="s">
        <v>43</v>
      </c>
      <c r="Q344" s="404"/>
      <c r="R344" s="404"/>
      <c r="S344" s="404"/>
      <c r="T344" s="404"/>
      <c r="U344" s="404"/>
      <c r="V344" s="405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hidden="1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6"/>
      <c r="P345" s="403" t="s">
        <v>43</v>
      </c>
      <c r="Q345" s="404"/>
      <c r="R345" s="404"/>
      <c r="S345" s="404"/>
      <c r="T345" s="404"/>
      <c r="U345" s="404"/>
      <c r="V345" s="405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hidden="1" customHeight="1" x14ac:dyDescent="0.25">
      <c r="A346" s="398" t="s">
        <v>110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67"/>
      <c r="AB346" s="67"/>
      <c r="AC346" s="81"/>
    </row>
    <row r="347" spans="1:68" ht="16.5" hidden="1" customHeight="1" x14ac:dyDescent="0.25">
      <c r="A347" s="64" t="s">
        <v>462</v>
      </c>
      <c r="B347" s="64" t="s">
        <v>463</v>
      </c>
      <c r="C347" s="37">
        <v>4301030232</v>
      </c>
      <c r="D347" s="399">
        <v>4607091388374</v>
      </c>
      <c r="E347" s="399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535" t="s">
        <v>464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hidden="1" customHeight="1" x14ac:dyDescent="0.25">
      <c r="A348" s="64" t="s">
        <v>465</v>
      </c>
      <c r="B348" s="64" t="s">
        <v>466</v>
      </c>
      <c r="C348" s="37">
        <v>4301030235</v>
      </c>
      <c r="D348" s="399">
        <v>4607091388381</v>
      </c>
      <c r="E348" s="399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536" t="s">
        <v>467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hidden="1" customHeight="1" x14ac:dyDescent="0.25">
      <c r="A349" s="64" t="s">
        <v>468</v>
      </c>
      <c r="B349" s="64" t="s">
        <v>469</v>
      </c>
      <c r="C349" s="37">
        <v>4301032015</v>
      </c>
      <c r="D349" s="399">
        <v>4607091383102</v>
      </c>
      <c r="E349" s="399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01"/>
      <c r="R349" s="401"/>
      <c r="S349" s="401"/>
      <c r="T349" s="402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hidden="1" customHeight="1" x14ac:dyDescent="0.25">
      <c r="A350" s="64" t="s">
        <v>470</v>
      </c>
      <c r="B350" s="64" t="s">
        <v>471</v>
      </c>
      <c r="C350" s="37">
        <v>4301030233</v>
      </c>
      <c r="D350" s="399">
        <v>4607091388404</v>
      </c>
      <c r="E350" s="399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01"/>
      <c r="R350" s="401"/>
      <c r="S350" s="401"/>
      <c r="T350" s="402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idden="1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06"/>
      <c r="P351" s="403" t="s">
        <v>43</v>
      </c>
      <c r="Q351" s="404"/>
      <c r="R351" s="404"/>
      <c r="S351" s="404"/>
      <c r="T351" s="404"/>
      <c r="U351" s="404"/>
      <c r="V351" s="405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hidden="1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06"/>
      <c r="P352" s="403" t="s">
        <v>43</v>
      </c>
      <c r="Q352" s="404"/>
      <c r="R352" s="404"/>
      <c r="S352" s="404"/>
      <c r="T352" s="404"/>
      <c r="U352" s="404"/>
      <c r="V352" s="405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hidden="1" customHeight="1" x14ac:dyDescent="0.25">
      <c r="A353" s="398" t="s">
        <v>472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67"/>
      <c r="AB353" s="67"/>
      <c r="AC353" s="81"/>
    </row>
    <row r="354" spans="1:68" ht="16.5" hidden="1" customHeight="1" x14ac:dyDescent="0.25">
      <c r="A354" s="64" t="s">
        <v>473</v>
      </c>
      <c r="B354" s="64" t="s">
        <v>474</v>
      </c>
      <c r="C354" s="37">
        <v>4301180007</v>
      </c>
      <c r="D354" s="399">
        <v>4680115881808</v>
      </c>
      <c r="E354" s="399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hidden="1" customHeight="1" x14ac:dyDescent="0.25">
      <c r="A355" s="64" t="s">
        <v>477</v>
      </c>
      <c r="B355" s="64" t="s">
        <v>478</v>
      </c>
      <c r="C355" s="37">
        <v>4301180006</v>
      </c>
      <c r="D355" s="399">
        <v>4680115881822</v>
      </c>
      <c r="E355" s="399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hidden="1" customHeight="1" x14ac:dyDescent="0.25">
      <c r="A356" s="64" t="s">
        <v>479</v>
      </c>
      <c r="B356" s="64" t="s">
        <v>480</v>
      </c>
      <c r="C356" s="37">
        <v>4301180001</v>
      </c>
      <c r="D356" s="399">
        <v>4680115880016</v>
      </c>
      <c r="E356" s="399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01"/>
      <c r="R356" s="401"/>
      <c r="S356" s="401"/>
      <c r="T356" s="402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06"/>
      <c r="P357" s="403" t="s">
        <v>43</v>
      </c>
      <c r="Q357" s="404"/>
      <c r="R357" s="404"/>
      <c r="S357" s="404"/>
      <c r="T357" s="404"/>
      <c r="U357" s="404"/>
      <c r="V357" s="405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06"/>
      <c r="P358" s="403" t="s">
        <v>43</v>
      </c>
      <c r="Q358" s="404"/>
      <c r="R358" s="404"/>
      <c r="S358" s="404"/>
      <c r="T358" s="404"/>
      <c r="U358" s="404"/>
      <c r="V358" s="405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hidden="1" customHeight="1" x14ac:dyDescent="0.25">
      <c r="A359" s="412" t="s">
        <v>481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412"/>
      <c r="Z359" s="412"/>
      <c r="AA359" s="66"/>
      <c r="AB359" s="66"/>
      <c r="AC359" s="80"/>
    </row>
    <row r="360" spans="1:68" ht="14.25" hidden="1" customHeight="1" x14ac:dyDescent="0.25">
      <c r="A360" s="398" t="s">
        <v>81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67"/>
      <c r="AB360" s="67"/>
      <c r="AC360" s="81"/>
    </row>
    <row r="361" spans="1:68" ht="27" hidden="1" customHeight="1" x14ac:dyDescent="0.25">
      <c r="A361" s="64" t="s">
        <v>482</v>
      </c>
      <c r="B361" s="64" t="s">
        <v>483</v>
      </c>
      <c r="C361" s="37">
        <v>4301031066</v>
      </c>
      <c r="D361" s="399">
        <v>4607091383836</v>
      </c>
      <c r="E361" s="399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06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06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hidden="1" customHeight="1" x14ac:dyDescent="0.25">
      <c r="A364" s="398" t="s">
        <v>86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67"/>
      <c r="AB364" s="67"/>
      <c r="AC364" s="81"/>
    </row>
    <row r="365" spans="1:68" ht="16.5" hidden="1" customHeight="1" x14ac:dyDescent="0.25">
      <c r="A365" s="64" t="s">
        <v>484</v>
      </c>
      <c r="B365" s="64" t="s">
        <v>485</v>
      </c>
      <c r="C365" s="37">
        <v>4301051142</v>
      </c>
      <c r="D365" s="399">
        <v>4607091387919</v>
      </c>
      <c r="E365" s="399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01"/>
      <c r="R365" s="401"/>
      <c r="S365" s="401"/>
      <c r="T365" s="402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hidden="1" customHeight="1" x14ac:dyDescent="0.25">
      <c r="A366" s="64" t="s">
        <v>486</v>
      </c>
      <c r="B366" s="64" t="s">
        <v>487</v>
      </c>
      <c r="C366" s="37">
        <v>4301051461</v>
      </c>
      <c r="D366" s="399">
        <v>4680115883604</v>
      </c>
      <c r="E366" s="399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hidden="1" customHeight="1" x14ac:dyDescent="0.25">
      <c r="A367" s="64" t="s">
        <v>488</v>
      </c>
      <c r="B367" s="64" t="s">
        <v>489</v>
      </c>
      <c r="C367" s="37">
        <v>4301051485</v>
      </c>
      <c r="D367" s="399">
        <v>4680115883567</v>
      </c>
      <c r="E367" s="399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01"/>
      <c r="R367" s="401"/>
      <c r="S367" s="401"/>
      <c r="T367" s="402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hidden="1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06"/>
      <c r="P368" s="403" t="s">
        <v>43</v>
      </c>
      <c r="Q368" s="404"/>
      <c r="R368" s="404"/>
      <c r="S368" s="404"/>
      <c r="T368" s="404"/>
      <c r="U368" s="404"/>
      <c r="V368" s="405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hidden="1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6"/>
      <c r="P369" s="403" t="s">
        <v>43</v>
      </c>
      <c r="Q369" s="404"/>
      <c r="R369" s="404"/>
      <c r="S369" s="404"/>
      <c r="T369" s="404"/>
      <c r="U369" s="404"/>
      <c r="V369" s="405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hidden="1" customHeight="1" x14ac:dyDescent="0.2">
      <c r="A370" s="435" t="s">
        <v>490</v>
      </c>
      <c r="B370" s="435"/>
      <c r="C370" s="435"/>
      <c r="D370" s="435"/>
      <c r="E370" s="435"/>
      <c r="F370" s="435"/>
      <c r="G370" s="435"/>
      <c r="H370" s="435"/>
      <c r="I370" s="435"/>
      <c r="J370" s="435"/>
      <c r="K370" s="435"/>
      <c r="L370" s="435"/>
      <c r="M370" s="435"/>
      <c r="N370" s="435"/>
      <c r="O370" s="435"/>
      <c r="P370" s="435"/>
      <c r="Q370" s="435"/>
      <c r="R370" s="435"/>
      <c r="S370" s="435"/>
      <c r="T370" s="435"/>
      <c r="U370" s="435"/>
      <c r="V370" s="435"/>
      <c r="W370" s="435"/>
      <c r="X370" s="435"/>
      <c r="Y370" s="435"/>
      <c r="Z370" s="435"/>
      <c r="AA370" s="55"/>
      <c r="AB370" s="55"/>
      <c r="AC370" s="55"/>
    </row>
    <row r="371" spans="1:68" ht="16.5" hidden="1" customHeight="1" x14ac:dyDescent="0.25">
      <c r="A371" s="412" t="s">
        <v>491</v>
      </c>
      <c r="B371" s="412"/>
      <c r="C371" s="412"/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2"/>
      <c r="O371" s="412"/>
      <c r="P371" s="412"/>
      <c r="Q371" s="412"/>
      <c r="R371" s="412"/>
      <c r="S371" s="412"/>
      <c r="T371" s="412"/>
      <c r="U371" s="412"/>
      <c r="V371" s="412"/>
      <c r="W371" s="412"/>
      <c r="X371" s="412"/>
      <c r="Y371" s="412"/>
      <c r="Z371" s="412"/>
      <c r="AA371" s="66"/>
      <c r="AB371" s="66"/>
      <c r="AC371" s="80"/>
    </row>
    <row r="372" spans="1:68" ht="14.25" hidden="1" customHeight="1" x14ac:dyDescent="0.25">
      <c r="A372" s="398" t="s">
        <v>124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67"/>
      <c r="AB372" s="67"/>
      <c r="AC372" s="81"/>
    </row>
    <row r="373" spans="1:68" ht="27" hidden="1" customHeight="1" x14ac:dyDescent="0.25">
      <c r="A373" s="64" t="s">
        <v>492</v>
      </c>
      <c r="B373" s="64" t="s">
        <v>493</v>
      </c>
      <c r="C373" s="37">
        <v>4301011869</v>
      </c>
      <c r="D373" s="399">
        <v>4680115884847</v>
      </c>
      <c r="E373" s="399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5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01"/>
      <c r="R373" s="401"/>
      <c r="S373" s="401"/>
      <c r="T373" s="402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hidden="1" customHeight="1" x14ac:dyDescent="0.25">
      <c r="A374" s="64" t="s">
        <v>492</v>
      </c>
      <c r="B374" s="64" t="s">
        <v>494</v>
      </c>
      <c r="C374" s="37">
        <v>4301011946</v>
      </c>
      <c r="D374" s="399">
        <v>4680115884847</v>
      </c>
      <c r="E374" s="399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5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01"/>
      <c r="R374" s="401"/>
      <c r="S374" s="401"/>
      <c r="T374" s="402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hidden="1" customHeight="1" x14ac:dyDescent="0.25">
      <c r="A375" s="64" t="s">
        <v>495</v>
      </c>
      <c r="B375" s="64" t="s">
        <v>496</v>
      </c>
      <c r="C375" s="37">
        <v>4301011870</v>
      </c>
      <c r="D375" s="399">
        <v>4680115884854</v>
      </c>
      <c r="E375" s="399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5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01"/>
      <c r="R375" s="401"/>
      <c r="S375" s="401"/>
      <c r="T375" s="402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hidden="1" customHeight="1" x14ac:dyDescent="0.25">
      <c r="A376" s="64" t="s">
        <v>495</v>
      </c>
      <c r="B376" s="64" t="s">
        <v>497</v>
      </c>
      <c r="C376" s="37">
        <v>4301011947</v>
      </c>
      <c r="D376" s="399">
        <v>4680115884854</v>
      </c>
      <c r="E376" s="399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01"/>
      <c r="R376" s="401"/>
      <c r="S376" s="401"/>
      <c r="T376" s="402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hidden="1" customHeight="1" x14ac:dyDescent="0.25">
      <c r="A377" s="64" t="s">
        <v>498</v>
      </c>
      <c r="B377" s="64" t="s">
        <v>499</v>
      </c>
      <c r="C377" s="37">
        <v>4301011943</v>
      </c>
      <c r="D377" s="399">
        <v>4680115884830</v>
      </c>
      <c r="E377" s="399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01"/>
      <c r="R377" s="401"/>
      <c r="S377" s="401"/>
      <c r="T377" s="402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399">
        <v>4680115884830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1000</v>
      </c>
      <c r="Y378" s="56">
        <f t="shared" si="67"/>
        <v>1005</v>
      </c>
      <c r="Z378" s="42">
        <f>IFERROR(IF(Y378=0,"",ROUNDUP(Y378/H378,0)*0.02175),"")</f>
        <v>1.4572499999999999</v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1032</v>
      </c>
      <c r="BN378" s="79">
        <f t="shared" si="69"/>
        <v>1037.1600000000001</v>
      </c>
      <c r="BO378" s="79">
        <f t="shared" si="70"/>
        <v>1.3888888888888888</v>
      </c>
      <c r="BP378" s="79">
        <f t="shared" si="71"/>
        <v>1.3958333333333333</v>
      </c>
    </row>
    <row r="379" spans="1:68" ht="27" hidden="1" customHeight="1" x14ac:dyDescent="0.25">
      <c r="A379" s="64" t="s">
        <v>501</v>
      </c>
      <c r="B379" s="64" t="s">
        <v>502</v>
      </c>
      <c r="C379" s="37">
        <v>4301011433</v>
      </c>
      <c r="D379" s="399">
        <v>4680115882638</v>
      </c>
      <c r="E379" s="399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503</v>
      </c>
      <c r="B380" s="64" t="s">
        <v>504</v>
      </c>
      <c r="C380" s="37">
        <v>4301011952</v>
      </c>
      <c r="D380" s="399">
        <v>4680115884922</v>
      </c>
      <c r="E380" s="399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505</v>
      </c>
      <c r="B381" s="64" t="s">
        <v>506</v>
      </c>
      <c r="C381" s="37">
        <v>4301011868</v>
      </c>
      <c r="D381" s="399">
        <v>4680115884861</v>
      </c>
      <c r="E381" s="399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5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06"/>
      <c r="P382" s="403" t="s">
        <v>43</v>
      </c>
      <c r="Q382" s="404"/>
      <c r="R382" s="404"/>
      <c r="S382" s="404"/>
      <c r="T382" s="404"/>
      <c r="U382" s="404"/>
      <c r="V382" s="405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66.666666666666671</v>
      </c>
      <c r="Y382" s="44">
        <f>IFERROR(Y373/H373,"0")+IFERROR(Y374/H374,"0")+IFERROR(Y375/H375,"0")+IFERROR(Y376/H376,"0")+IFERROR(Y377/H377,"0")+IFERROR(Y378/H378,"0")+IFERROR(Y379/H379,"0")+IFERROR(Y380/H380,"0")+IFERROR(Y381/H381,"0")</f>
        <v>67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1.4572499999999999</v>
      </c>
      <c r="AA382" s="68"/>
      <c r="AB382" s="68"/>
      <c r="AC382" s="68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06"/>
      <c r="P383" s="403" t="s">
        <v>43</v>
      </c>
      <c r="Q383" s="404"/>
      <c r="R383" s="404"/>
      <c r="S383" s="404"/>
      <c r="T383" s="404"/>
      <c r="U383" s="404"/>
      <c r="V383" s="405"/>
      <c r="W383" s="43" t="s">
        <v>0</v>
      </c>
      <c r="X383" s="44">
        <f>IFERROR(SUM(X373:X381),"0")</f>
        <v>1000</v>
      </c>
      <c r="Y383" s="44">
        <f>IFERROR(SUM(Y373:Y381),"0")</f>
        <v>1005</v>
      </c>
      <c r="Z383" s="43"/>
      <c r="AA383" s="68"/>
      <c r="AB383" s="68"/>
      <c r="AC383" s="68"/>
    </row>
    <row r="384" spans="1:68" ht="14.25" hidden="1" customHeight="1" x14ac:dyDescent="0.25">
      <c r="A384" s="398" t="s">
        <v>160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399">
        <v>4607091383980</v>
      </c>
      <c r="E385" s="399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1000</v>
      </c>
      <c r="Y385" s="56">
        <f>IFERROR(IF(X385="",0,CEILING((X385/$H385),1)*$H385),"")</f>
        <v>1005</v>
      </c>
      <c r="Z385" s="42">
        <f>IFERROR(IF(Y385=0,"",ROUNDUP(Y385/H385,0)*0.02175),"")</f>
        <v>1.4572499999999999</v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1032</v>
      </c>
      <c r="BN385" s="79">
        <f>IFERROR(Y385*I385/H385,"0")</f>
        <v>1037.1600000000001</v>
      </c>
      <c r="BO385" s="79">
        <f>IFERROR(1/J385*(X385/H385),"0")</f>
        <v>1.3888888888888888</v>
      </c>
      <c r="BP385" s="79">
        <f>IFERROR(1/J385*(Y385/H385),"0")</f>
        <v>1.3958333333333333</v>
      </c>
    </row>
    <row r="386" spans="1:68" ht="27" hidden="1" customHeight="1" x14ac:dyDescent="0.25">
      <c r="A386" s="64" t="s">
        <v>509</v>
      </c>
      <c r="B386" s="64" t="s">
        <v>510</v>
      </c>
      <c r="C386" s="37">
        <v>4301020179</v>
      </c>
      <c r="D386" s="399">
        <v>4607091384178</v>
      </c>
      <c r="E386" s="399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06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IFERROR(X385/H385,"0")+IFERROR(X386/H386,"0")</f>
        <v>66.666666666666671</v>
      </c>
      <c r="Y387" s="44">
        <f>IFERROR(Y385/H385,"0")+IFERROR(Y386/H386,"0")</f>
        <v>67</v>
      </c>
      <c r="Z387" s="44">
        <f>IFERROR(IF(Z385="",0,Z385),"0")+IFERROR(IF(Z386="",0,Z386),"0")</f>
        <v>1.4572499999999999</v>
      </c>
      <c r="AA387" s="68"/>
      <c r="AB387" s="68"/>
      <c r="AC387" s="68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06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IFERROR(SUM(X385:X386),"0")</f>
        <v>1000</v>
      </c>
      <c r="Y388" s="44">
        <f>IFERROR(SUM(Y385:Y386),"0")</f>
        <v>1005</v>
      </c>
      <c r="Z388" s="43"/>
      <c r="AA388" s="68"/>
      <c r="AB388" s="68"/>
      <c r="AC388" s="68"/>
    </row>
    <row r="389" spans="1:68" ht="14.25" hidden="1" customHeight="1" x14ac:dyDescent="0.25">
      <c r="A389" s="398" t="s">
        <v>86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hidden="1" customHeight="1" x14ac:dyDescent="0.25">
      <c r="A390" s="64" t="s">
        <v>511</v>
      </c>
      <c r="B390" s="64" t="s">
        <v>512</v>
      </c>
      <c r="C390" s="37">
        <v>4301051560</v>
      </c>
      <c r="D390" s="399">
        <v>4607091383928</v>
      </c>
      <c r="E390" s="399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hidden="1" customHeight="1" x14ac:dyDescent="0.25">
      <c r="A391" s="64" t="s">
        <v>511</v>
      </c>
      <c r="B391" s="64" t="s">
        <v>513</v>
      </c>
      <c r="C391" s="37">
        <v>4301051639</v>
      </c>
      <c r="D391" s="399">
        <v>4607091383928</v>
      </c>
      <c r="E391" s="399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hidden="1" customHeight="1" x14ac:dyDescent="0.25">
      <c r="A392" s="64" t="s">
        <v>514</v>
      </c>
      <c r="B392" s="64" t="s">
        <v>515</v>
      </c>
      <c r="C392" s="37">
        <v>4301051636</v>
      </c>
      <c r="D392" s="399">
        <v>4607091384260</v>
      </c>
      <c r="E392" s="399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50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01"/>
      <c r="R392" s="401"/>
      <c r="S392" s="401"/>
      <c r="T392" s="402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idden="1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6"/>
      <c r="P393" s="403" t="s">
        <v>43</v>
      </c>
      <c r="Q393" s="404"/>
      <c r="R393" s="404"/>
      <c r="S393" s="404"/>
      <c r="T393" s="404"/>
      <c r="U393" s="404"/>
      <c r="V393" s="405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6"/>
      <c r="P394" s="403" t="s">
        <v>43</v>
      </c>
      <c r="Q394" s="404"/>
      <c r="R394" s="404"/>
      <c r="S394" s="404"/>
      <c r="T394" s="404"/>
      <c r="U394" s="404"/>
      <c r="V394" s="405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hidden="1" customHeight="1" x14ac:dyDescent="0.25">
      <c r="A395" s="398" t="s">
        <v>181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67"/>
      <c r="AB395" s="67"/>
      <c r="AC395" s="81"/>
    </row>
    <row r="396" spans="1:68" ht="16.5" hidden="1" customHeight="1" x14ac:dyDescent="0.25">
      <c r="A396" s="64" t="s">
        <v>516</v>
      </c>
      <c r="B396" s="64" t="s">
        <v>517</v>
      </c>
      <c r="C396" s="37">
        <v>4301060314</v>
      </c>
      <c r="D396" s="399">
        <v>4607091384673</v>
      </c>
      <c r="E396" s="399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hidden="1" customHeight="1" x14ac:dyDescent="0.25">
      <c r="A397" s="64" t="s">
        <v>516</v>
      </c>
      <c r="B397" s="64" t="s">
        <v>518</v>
      </c>
      <c r="C397" s="37">
        <v>4301060345</v>
      </c>
      <c r="D397" s="399">
        <v>4607091384673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5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idden="1" x14ac:dyDescent="0.2">
      <c r="A398" s="39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6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6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hidden="1" customHeight="1" x14ac:dyDescent="0.25">
      <c r="A400" s="412" t="s">
        <v>519</v>
      </c>
      <c r="B400" s="412"/>
      <c r="C400" s="412"/>
      <c r="D400" s="412"/>
      <c r="E400" s="412"/>
      <c r="F400" s="412"/>
      <c r="G400" s="412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412"/>
      <c r="S400" s="412"/>
      <c r="T400" s="412"/>
      <c r="U400" s="412"/>
      <c r="V400" s="412"/>
      <c r="W400" s="412"/>
      <c r="X400" s="412"/>
      <c r="Y400" s="412"/>
      <c r="Z400" s="412"/>
      <c r="AA400" s="66"/>
      <c r="AB400" s="66"/>
      <c r="AC400" s="80"/>
    </row>
    <row r="401" spans="1:68" ht="14.25" hidden="1" customHeight="1" x14ac:dyDescent="0.25">
      <c r="A401" s="398" t="s">
        <v>124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67"/>
      <c r="AB401" s="67"/>
      <c r="AC401" s="81"/>
    </row>
    <row r="402" spans="1:68" ht="27" hidden="1" customHeight="1" x14ac:dyDescent="0.25">
      <c r="A402" s="64" t="s">
        <v>520</v>
      </c>
      <c r="B402" s="64" t="s">
        <v>521</v>
      </c>
      <c r="C402" s="37">
        <v>4301011873</v>
      </c>
      <c r="D402" s="399">
        <v>4680115881907</v>
      </c>
      <c r="E402" s="399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510" t="s">
        <v>522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hidden="1" customHeight="1" x14ac:dyDescent="0.25">
      <c r="A403" s="64" t="s">
        <v>523</v>
      </c>
      <c r="B403" s="64" t="s">
        <v>524</v>
      </c>
      <c r="C403" s="37">
        <v>4301011874</v>
      </c>
      <c r="D403" s="399">
        <v>4680115884892</v>
      </c>
      <c r="E403" s="399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5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01"/>
      <c r="R403" s="401"/>
      <c r="S403" s="401"/>
      <c r="T403" s="402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hidden="1" customHeight="1" x14ac:dyDescent="0.25">
      <c r="A404" s="64" t="s">
        <v>525</v>
      </c>
      <c r="B404" s="64" t="s">
        <v>526</v>
      </c>
      <c r="C404" s="37">
        <v>4301011875</v>
      </c>
      <c r="D404" s="399">
        <v>4680115884885</v>
      </c>
      <c r="E404" s="399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5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01"/>
      <c r="R404" s="401"/>
      <c r="S404" s="401"/>
      <c r="T404" s="402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hidden="1" customHeight="1" x14ac:dyDescent="0.25">
      <c r="A405" s="64" t="s">
        <v>527</v>
      </c>
      <c r="B405" s="64" t="s">
        <v>528</v>
      </c>
      <c r="C405" s="37">
        <v>4301011871</v>
      </c>
      <c r="D405" s="399">
        <v>4680115884908</v>
      </c>
      <c r="E405" s="399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01"/>
      <c r="R405" s="401"/>
      <c r="S405" s="401"/>
      <c r="T405" s="402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idden="1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6"/>
      <c r="P406" s="403" t="s">
        <v>43</v>
      </c>
      <c r="Q406" s="404"/>
      <c r="R406" s="404"/>
      <c r="S406" s="404"/>
      <c r="T406" s="404"/>
      <c r="U406" s="404"/>
      <c r="V406" s="405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hidden="1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6"/>
      <c r="P407" s="403" t="s">
        <v>43</v>
      </c>
      <c r="Q407" s="404"/>
      <c r="R407" s="404"/>
      <c r="S407" s="404"/>
      <c r="T407" s="404"/>
      <c r="U407" s="404"/>
      <c r="V407" s="405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hidden="1" customHeight="1" x14ac:dyDescent="0.25">
      <c r="A408" s="398" t="s">
        <v>81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67"/>
      <c r="AB408" s="67"/>
      <c r="AC408" s="81"/>
    </row>
    <row r="409" spans="1:68" ht="27" hidden="1" customHeight="1" x14ac:dyDescent="0.25">
      <c r="A409" s="64" t="s">
        <v>529</v>
      </c>
      <c r="B409" s="64" t="s">
        <v>530</v>
      </c>
      <c r="C409" s="37">
        <v>4301031303</v>
      </c>
      <c r="D409" s="399">
        <v>4607091384802</v>
      </c>
      <c r="E409" s="399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hidden="1" customHeight="1" x14ac:dyDescent="0.25">
      <c r="A410" s="64" t="s">
        <v>531</v>
      </c>
      <c r="B410" s="64" t="s">
        <v>532</v>
      </c>
      <c r="C410" s="37">
        <v>4301031304</v>
      </c>
      <c r="D410" s="399">
        <v>4607091384826</v>
      </c>
      <c r="E410" s="399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idden="1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6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06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hidden="1" customHeight="1" x14ac:dyDescent="0.25">
      <c r="A413" s="398" t="s">
        <v>86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hidden="1" customHeight="1" x14ac:dyDescent="0.25">
      <c r="A414" s="64" t="s">
        <v>533</v>
      </c>
      <c r="B414" s="64" t="s">
        <v>534</v>
      </c>
      <c r="C414" s="37">
        <v>4301051635</v>
      </c>
      <c r="D414" s="399">
        <v>4607091384246</v>
      </c>
      <c r="E414" s="399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49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hidden="1" customHeight="1" x14ac:dyDescent="0.25">
      <c r="A415" s="64" t="s">
        <v>535</v>
      </c>
      <c r="B415" s="64" t="s">
        <v>536</v>
      </c>
      <c r="C415" s="37">
        <v>4301051445</v>
      </c>
      <c r="D415" s="399">
        <v>4680115881976</v>
      </c>
      <c r="E415" s="399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hidden="1" customHeight="1" x14ac:dyDescent="0.25">
      <c r="A416" s="64" t="s">
        <v>537</v>
      </c>
      <c r="B416" s="64" t="s">
        <v>538</v>
      </c>
      <c r="C416" s="37">
        <v>4301051297</v>
      </c>
      <c r="D416" s="399">
        <v>4607091384253</v>
      </c>
      <c r="E416" s="399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01"/>
      <c r="R416" s="401"/>
      <c r="S416" s="401"/>
      <c r="T416" s="402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hidden="1" customHeight="1" x14ac:dyDescent="0.25">
      <c r="A417" s="64" t="s">
        <v>537</v>
      </c>
      <c r="B417" s="64" t="s">
        <v>539</v>
      </c>
      <c r="C417" s="37">
        <v>4301051634</v>
      </c>
      <c r="D417" s="399">
        <v>4607091384253</v>
      </c>
      <c r="E417" s="399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4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01"/>
      <c r="R417" s="401"/>
      <c r="S417" s="401"/>
      <c r="T417" s="402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hidden="1" customHeight="1" x14ac:dyDescent="0.25">
      <c r="A418" s="64" t="s">
        <v>540</v>
      </c>
      <c r="B418" s="64" t="s">
        <v>541</v>
      </c>
      <c r="C418" s="37">
        <v>4301051444</v>
      </c>
      <c r="D418" s="399">
        <v>4680115881969</v>
      </c>
      <c r="E418" s="399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01"/>
      <c r="R418" s="401"/>
      <c r="S418" s="401"/>
      <c r="T418" s="402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06"/>
      <c r="P419" s="403" t="s">
        <v>43</v>
      </c>
      <c r="Q419" s="404"/>
      <c r="R419" s="404"/>
      <c r="S419" s="404"/>
      <c r="T419" s="404"/>
      <c r="U419" s="404"/>
      <c r="V419" s="405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06"/>
      <c r="P420" s="403" t="s">
        <v>43</v>
      </c>
      <c r="Q420" s="404"/>
      <c r="R420" s="404"/>
      <c r="S420" s="404"/>
      <c r="T420" s="404"/>
      <c r="U420" s="404"/>
      <c r="V420" s="405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hidden="1" customHeight="1" x14ac:dyDescent="0.25">
      <c r="A421" s="398" t="s">
        <v>181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67"/>
      <c r="AB421" s="67"/>
      <c r="AC421" s="81"/>
    </row>
    <row r="422" spans="1:68" ht="27" hidden="1" customHeight="1" x14ac:dyDescent="0.25">
      <c r="A422" s="64" t="s">
        <v>542</v>
      </c>
      <c r="B422" s="64" t="s">
        <v>543</v>
      </c>
      <c r="C422" s="37">
        <v>4301060377</v>
      </c>
      <c r="D422" s="399">
        <v>4607091389357</v>
      </c>
      <c r="E422" s="399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idden="1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06"/>
      <c r="P423" s="403" t="s">
        <v>43</v>
      </c>
      <c r="Q423" s="404"/>
      <c r="R423" s="404"/>
      <c r="S423" s="404"/>
      <c r="T423" s="404"/>
      <c r="U423" s="404"/>
      <c r="V423" s="405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hidden="1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06"/>
      <c r="P424" s="403" t="s">
        <v>43</v>
      </c>
      <c r="Q424" s="404"/>
      <c r="R424" s="404"/>
      <c r="S424" s="404"/>
      <c r="T424" s="404"/>
      <c r="U424" s="404"/>
      <c r="V424" s="405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hidden="1" customHeight="1" x14ac:dyDescent="0.2">
      <c r="A425" s="435" t="s">
        <v>544</v>
      </c>
      <c r="B425" s="435"/>
      <c r="C425" s="435"/>
      <c r="D425" s="435"/>
      <c r="E425" s="435"/>
      <c r="F425" s="435"/>
      <c r="G425" s="435"/>
      <c r="H425" s="435"/>
      <c r="I425" s="435"/>
      <c r="J425" s="435"/>
      <c r="K425" s="435"/>
      <c r="L425" s="435"/>
      <c r="M425" s="435"/>
      <c r="N425" s="435"/>
      <c r="O425" s="435"/>
      <c r="P425" s="435"/>
      <c r="Q425" s="435"/>
      <c r="R425" s="435"/>
      <c r="S425" s="435"/>
      <c r="T425" s="435"/>
      <c r="U425" s="435"/>
      <c r="V425" s="435"/>
      <c r="W425" s="435"/>
      <c r="X425" s="435"/>
      <c r="Y425" s="435"/>
      <c r="Z425" s="435"/>
      <c r="AA425" s="55"/>
      <c r="AB425" s="55"/>
      <c r="AC425" s="55"/>
    </row>
    <row r="426" spans="1:68" ht="16.5" hidden="1" customHeight="1" x14ac:dyDescent="0.25">
      <c r="A426" s="412" t="s">
        <v>545</v>
      </c>
      <c r="B426" s="412"/>
      <c r="C426" s="412"/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2"/>
      <c r="O426" s="412"/>
      <c r="P426" s="412"/>
      <c r="Q426" s="412"/>
      <c r="R426" s="412"/>
      <c r="S426" s="412"/>
      <c r="T426" s="412"/>
      <c r="U426" s="412"/>
      <c r="V426" s="412"/>
      <c r="W426" s="412"/>
      <c r="X426" s="412"/>
      <c r="Y426" s="412"/>
      <c r="Z426" s="412"/>
      <c r="AA426" s="66"/>
      <c r="AB426" s="66"/>
      <c r="AC426" s="80"/>
    </row>
    <row r="427" spans="1:68" ht="14.25" hidden="1" customHeight="1" x14ac:dyDescent="0.25">
      <c r="A427" s="398" t="s">
        <v>124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67"/>
      <c r="AB427" s="67"/>
      <c r="AC427" s="81"/>
    </row>
    <row r="428" spans="1:68" ht="27" hidden="1" customHeight="1" x14ac:dyDescent="0.25">
      <c r="A428" s="64" t="s">
        <v>546</v>
      </c>
      <c r="B428" s="64" t="s">
        <v>547</v>
      </c>
      <c r="C428" s="37">
        <v>4301011428</v>
      </c>
      <c r="D428" s="399">
        <v>4607091389708</v>
      </c>
      <c r="E428" s="399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4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01"/>
      <c r="R428" s="401"/>
      <c r="S428" s="401"/>
      <c r="T428" s="402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06"/>
      <c r="P429" s="403" t="s">
        <v>43</v>
      </c>
      <c r="Q429" s="404"/>
      <c r="R429" s="404"/>
      <c r="S429" s="404"/>
      <c r="T429" s="404"/>
      <c r="U429" s="404"/>
      <c r="V429" s="405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hidden="1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06"/>
      <c r="P430" s="403" t="s">
        <v>43</v>
      </c>
      <c r="Q430" s="404"/>
      <c r="R430" s="404"/>
      <c r="S430" s="404"/>
      <c r="T430" s="404"/>
      <c r="U430" s="404"/>
      <c r="V430" s="405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hidden="1" customHeight="1" x14ac:dyDescent="0.25">
      <c r="A431" s="398" t="s">
        <v>81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67"/>
      <c r="AB431" s="67"/>
      <c r="AC431" s="81"/>
    </row>
    <row r="432" spans="1:68" ht="27" hidden="1" customHeight="1" x14ac:dyDescent="0.25">
      <c r="A432" s="64" t="s">
        <v>548</v>
      </c>
      <c r="B432" s="64" t="s">
        <v>549</v>
      </c>
      <c r="C432" s="37">
        <v>4301031322</v>
      </c>
      <c r="D432" s="399">
        <v>4607091389753</v>
      </c>
      <c r="E432" s="399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01"/>
      <c r="R432" s="401"/>
      <c r="S432" s="401"/>
      <c r="T432" s="402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hidden="1" customHeight="1" x14ac:dyDescent="0.25">
      <c r="A433" s="64" t="s">
        <v>548</v>
      </c>
      <c r="B433" s="64" t="s">
        <v>550</v>
      </c>
      <c r="C433" s="37">
        <v>4301031355</v>
      </c>
      <c r="D433" s="399">
        <v>4607091389753</v>
      </c>
      <c r="E433" s="399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hidden="1" customHeight="1" x14ac:dyDescent="0.25">
      <c r="A434" s="64" t="s">
        <v>551</v>
      </c>
      <c r="B434" s="64" t="s">
        <v>552</v>
      </c>
      <c r="C434" s="37">
        <v>4301031323</v>
      </c>
      <c r="D434" s="399">
        <v>4607091389760</v>
      </c>
      <c r="E434" s="399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01"/>
      <c r="R434" s="401"/>
      <c r="S434" s="401"/>
      <c r="T434" s="402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hidden="1" customHeight="1" x14ac:dyDescent="0.25">
      <c r="A435" s="64" t="s">
        <v>553</v>
      </c>
      <c r="B435" s="64" t="s">
        <v>554</v>
      </c>
      <c r="C435" s="37">
        <v>4301031325</v>
      </c>
      <c r="D435" s="399">
        <v>4607091389746</v>
      </c>
      <c r="E435" s="399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01"/>
      <c r="R435" s="401"/>
      <c r="S435" s="401"/>
      <c r="T435" s="402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hidden="1" customHeight="1" x14ac:dyDescent="0.25">
      <c r="A436" s="64" t="s">
        <v>553</v>
      </c>
      <c r="B436" s="64" t="s">
        <v>555</v>
      </c>
      <c r="C436" s="37">
        <v>4301031356</v>
      </c>
      <c r="D436" s="399">
        <v>4607091389746</v>
      </c>
      <c r="E436" s="399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01"/>
      <c r="R436" s="401"/>
      <c r="S436" s="401"/>
      <c r="T436" s="402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hidden="1" customHeight="1" x14ac:dyDescent="0.25">
      <c r="A437" s="64" t="s">
        <v>556</v>
      </c>
      <c r="B437" s="64" t="s">
        <v>557</v>
      </c>
      <c r="C437" s="37">
        <v>4301031335</v>
      </c>
      <c r="D437" s="399">
        <v>4680115883147</v>
      </c>
      <c r="E437" s="399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556</v>
      </c>
      <c r="B438" s="64" t="s">
        <v>558</v>
      </c>
      <c r="C438" s="37">
        <v>4301031257</v>
      </c>
      <c r="D438" s="399">
        <v>4680115883147</v>
      </c>
      <c r="E438" s="399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559</v>
      </c>
      <c r="B439" s="64" t="s">
        <v>560</v>
      </c>
      <c r="C439" s="37">
        <v>4301031330</v>
      </c>
      <c r="D439" s="399">
        <v>4607091384338</v>
      </c>
      <c r="E439" s="399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4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559</v>
      </c>
      <c r="B440" s="64" t="s">
        <v>561</v>
      </c>
      <c r="C440" s="37">
        <v>4301031178</v>
      </c>
      <c r="D440" s="399">
        <v>4607091384338</v>
      </c>
      <c r="E440" s="399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hidden="1" customHeight="1" x14ac:dyDescent="0.25">
      <c r="A441" s="64" t="s">
        <v>562</v>
      </c>
      <c r="B441" s="64" t="s">
        <v>563</v>
      </c>
      <c r="C441" s="37">
        <v>4301031336</v>
      </c>
      <c r="D441" s="399">
        <v>4680115883154</v>
      </c>
      <c r="E441" s="399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hidden="1" customHeight="1" x14ac:dyDescent="0.25">
      <c r="A442" s="64" t="s">
        <v>562</v>
      </c>
      <c r="B442" s="64" t="s">
        <v>564</v>
      </c>
      <c r="C442" s="37">
        <v>4301031254</v>
      </c>
      <c r="D442" s="399">
        <v>4680115883154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hidden="1" customHeight="1" x14ac:dyDescent="0.25">
      <c r="A443" s="64" t="s">
        <v>565</v>
      </c>
      <c r="B443" s="64" t="s">
        <v>566</v>
      </c>
      <c r="C443" s="37">
        <v>4301031331</v>
      </c>
      <c r="D443" s="399">
        <v>4607091389524</v>
      </c>
      <c r="E443" s="399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hidden="1" customHeight="1" x14ac:dyDescent="0.25">
      <c r="A444" s="64" t="s">
        <v>565</v>
      </c>
      <c r="B444" s="64" t="s">
        <v>567</v>
      </c>
      <c r="C444" s="37">
        <v>4301031361</v>
      </c>
      <c r="D444" s="399">
        <v>4607091389524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74" t="s">
        <v>568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hidden="1" customHeight="1" x14ac:dyDescent="0.25">
      <c r="A445" s="64" t="s">
        <v>569</v>
      </c>
      <c r="B445" s="64" t="s">
        <v>570</v>
      </c>
      <c r="C445" s="37">
        <v>4301031337</v>
      </c>
      <c r="D445" s="399">
        <v>4680115883161</v>
      </c>
      <c r="E445" s="399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hidden="1" customHeight="1" x14ac:dyDescent="0.25">
      <c r="A446" s="64" t="s">
        <v>569</v>
      </c>
      <c r="B446" s="64" t="s">
        <v>571</v>
      </c>
      <c r="C446" s="37">
        <v>4301031258</v>
      </c>
      <c r="D446" s="399">
        <v>4680115883161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hidden="1" customHeight="1" x14ac:dyDescent="0.25">
      <c r="A447" s="64" t="s">
        <v>572</v>
      </c>
      <c r="B447" s="64" t="s">
        <v>573</v>
      </c>
      <c r="C447" s="37">
        <v>4301031333</v>
      </c>
      <c r="D447" s="399">
        <v>4607091389531</v>
      </c>
      <c r="E447" s="399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7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hidden="1" customHeight="1" x14ac:dyDescent="0.25">
      <c r="A448" s="64" t="s">
        <v>572</v>
      </c>
      <c r="B448" s="64" t="s">
        <v>574</v>
      </c>
      <c r="C448" s="37">
        <v>4301031358</v>
      </c>
      <c r="D448" s="399">
        <v>4607091389531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hidden="1" customHeight="1" x14ac:dyDescent="0.25">
      <c r="A449" s="64" t="s">
        <v>575</v>
      </c>
      <c r="B449" s="64" t="s">
        <v>576</v>
      </c>
      <c r="C449" s="37">
        <v>4301031360</v>
      </c>
      <c r="D449" s="399">
        <v>4607091384345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577</v>
      </c>
      <c r="B450" s="64" t="s">
        <v>578</v>
      </c>
      <c r="C450" s="37">
        <v>4301031338</v>
      </c>
      <c r="D450" s="399">
        <v>4680115883185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577</v>
      </c>
      <c r="B451" s="64" t="s">
        <v>579</v>
      </c>
      <c r="C451" s="37">
        <v>4301031255</v>
      </c>
      <c r="D451" s="399">
        <v>4680115883185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hidden="1" customHeight="1" x14ac:dyDescent="0.25">
      <c r="A452" s="64" t="s">
        <v>580</v>
      </c>
      <c r="B452" s="64" t="s">
        <v>581</v>
      </c>
      <c r="C452" s="37">
        <v>4301031236</v>
      </c>
      <c r="D452" s="399">
        <v>4680115882928</v>
      </c>
      <c r="E452" s="399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idden="1" x14ac:dyDescent="0.2">
      <c r="A453" s="393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06"/>
      <c r="P453" s="403" t="s">
        <v>43</v>
      </c>
      <c r="Q453" s="404"/>
      <c r="R453" s="404"/>
      <c r="S453" s="404"/>
      <c r="T453" s="404"/>
      <c r="U453" s="404"/>
      <c r="V453" s="405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hidden="1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6"/>
      <c r="P454" s="403" t="s">
        <v>43</v>
      </c>
      <c r="Q454" s="404"/>
      <c r="R454" s="404"/>
      <c r="S454" s="404"/>
      <c r="T454" s="404"/>
      <c r="U454" s="404"/>
      <c r="V454" s="405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hidden="1" customHeight="1" x14ac:dyDescent="0.25">
      <c r="A455" s="398" t="s">
        <v>86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67"/>
      <c r="AB455" s="67"/>
      <c r="AC455" s="81"/>
    </row>
    <row r="456" spans="1:68" ht="27" hidden="1" customHeight="1" x14ac:dyDescent="0.25">
      <c r="A456" s="64" t="s">
        <v>582</v>
      </c>
      <c r="B456" s="64" t="s">
        <v>583</v>
      </c>
      <c r="C456" s="37">
        <v>4301051284</v>
      </c>
      <c r="D456" s="399">
        <v>4607091384352</v>
      </c>
      <c r="E456" s="399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hidden="1" customHeight="1" x14ac:dyDescent="0.25">
      <c r="A457" s="64" t="s">
        <v>584</v>
      </c>
      <c r="B457" s="64" t="s">
        <v>585</v>
      </c>
      <c r="C457" s="37">
        <v>4301051431</v>
      </c>
      <c r="D457" s="399">
        <v>4607091389654</v>
      </c>
      <c r="E457" s="399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idden="1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06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06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hidden="1" customHeight="1" x14ac:dyDescent="0.25">
      <c r="A460" s="398" t="s">
        <v>110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hidden="1" customHeight="1" x14ac:dyDescent="0.25">
      <c r="A461" s="64" t="s">
        <v>586</v>
      </c>
      <c r="B461" s="64" t="s">
        <v>587</v>
      </c>
      <c r="C461" s="37">
        <v>4301032047</v>
      </c>
      <c r="D461" s="399">
        <v>4680115884342</v>
      </c>
      <c r="E461" s="399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06"/>
      <c r="P462" s="403" t="s">
        <v>43</v>
      </c>
      <c r="Q462" s="404"/>
      <c r="R462" s="404"/>
      <c r="S462" s="404"/>
      <c r="T462" s="404"/>
      <c r="U462" s="404"/>
      <c r="V462" s="405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hidden="1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6"/>
      <c r="P463" s="403" t="s">
        <v>43</v>
      </c>
      <c r="Q463" s="404"/>
      <c r="R463" s="404"/>
      <c r="S463" s="404"/>
      <c r="T463" s="404"/>
      <c r="U463" s="404"/>
      <c r="V463" s="405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hidden="1" customHeight="1" x14ac:dyDescent="0.25">
      <c r="A464" s="412" t="s">
        <v>590</v>
      </c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2"/>
      <c r="O464" s="412"/>
      <c r="P464" s="412"/>
      <c r="Q464" s="412"/>
      <c r="R464" s="412"/>
      <c r="S464" s="412"/>
      <c r="T464" s="412"/>
      <c r="U464" s="412"/>
      <c r="V464" s="412"/>
      <c r="W464" s="412"/>
      <c r="X464" s="412"/>
      <c r="Y464" s="412"/>
      <c r="Z464" s="412"/>
      <c r="AA464" s="66"/>
      <c r="AB464" s="66"/>
      <c r="AC464" s="80"/>
    </row>
    <row r="465" spans="1:68" ht="14.25" hidden="1" customHeight="1" x14ac:dyDescent="0.25">
      <c r="A465" s="398" t="s">
        <v>160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hidden="1" customHeight="1" x14ac:dyDescent="0.25">
      <c r="A466" s="64" t="s">
        <v>591</v>
      </c>
      <c r="B466" s="64" t="s">
        <v>592</v>
      </c>
      <c r="C466" s="37">
        <v>4301020315</v>
      </c>
      <c r="D466" s="399">
        <v>4607091389364</v>
      </c>
      <c r="E466" s="399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4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39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6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6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hidden="1" customHeight="1" x14ac:dyDescent="0.25">
      <c r="A469" s="398" t="s">
        <v>81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67"/>
      <c r="AB469" s="67"/>
      <c r="AC469" s="81"/>
    </row>
    <row r="470" spans="1:68" ht="27" hidden="1" customHeight="1" x14ac:dyDescent="0.25">
      <c r="A470" s="64" t="s">
        <v>593</v>
      </c>
      <c r="B470" s="64" t="s">
        <v>594</v>
      </c>
      <c r="C470" s="37">
        <v>4301031324</v>
      </c>
      <c r="D470" s="399">
        <v>4607091389739</v>
      </c>
      <c r="E470" s="399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46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01"/>
      <c r="R470" s="401"/>
      <c r="S470" s="401"/>
      <c r="T470" s="402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hidden="1" customHeight="1" x14ac:dyDescent="0.25">
      <c r="A471" s="64" t="s">
        <v>593</v>
      </c>
      <c r="B471" s="64" t="s">
        <v>595</v>
      </c>
      <c r="C471" s="37">
        <v>4301031212</v>
      </c>
      <c r="D471" s="399">
        <v>4607091389739</v>
      </c>
      <c r="E471" s="399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hidden="1" customHeight="1" x14ac:dyDescent="0.25">
      <c r="A472" s="64" t="s">
        <v>596</v>
      </c>
      <c r="B472" s="64" t="s">
        <v>597</v>
      </c>
      <c r="C472" s="37">
        <v>4301031363</v>
      </c>
      <c r="D472" s="399">
        <v>4607091389425</v>
      </c>
      <c r="E472" s="399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46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01"/>
      <c r="R472" s="401"/>
      <c r="S472" s="401"/>
      <c r="T472" s="402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hidden="1" customHeight="1" x14ac:dyDescent="0.25">
      <c r="A473" s="64" t="s">
        <v>598</v>
      </c>
      <c r="B473" s="64" t="s">
        <v>599</v>
      </c>
      <c r="C473" s="37">
        <v>4301031334</v>
      </c>
      <c r="D473" s="399">
        <v>4680115880771</v>
      </c>
      <c r="E473" s="399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46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1"/>
      <c r="R473" s="401"/>
      <c r="S473" s="401"/>
      <c r="T473" s="402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hidden="1" customHeight="1" x14ac:dyDescent="0.25">
      <c r="A474" s="64" t="s">
        <v>600</v>
      </c>
      <c r="B474" s="64" t="s">
        <v>601</v>
      </c>
      <c r="C474" s="37">
        <v>4301031327</v>
      </c>
      <c r="D474" s="399">
        <v>4607091389500</v>
      </c>
      <c r="E474" s="399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01"/>
      <c r="R474" s="401"/>
      <c r="S474" s="401"/>
      <c r="T474" s="402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hidden="1" customHeight="1" x14ac:dyDescent="0.25">
      <c r="A475" s="64" t="s">
        <v>600</v>
      </c>
      <c r="B475" s="64" t="s">
        <v>602</v>
      </c>
      <c r="C475" s="37">
        <v>4301031173</v>
      </c>
      <c r="D475" s="399">
        <v>4607091389500</v>
      </c>
      <c r="E475" s="399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idden="1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06"/>
      <c r="P476" s="403" t="s">
        <v>43</v>
      </c>
      <c r="Q476" s="404"/>
      <c r="R476" s="404"/>
      <c r="S476" s="404"/>
      <c r="T476" s="404"/>
      <c r="U476" s="404"/>
      <c r="V476" s="405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hidden="1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06"/>
      <c r="P477" s="403" t="s">
        <v>43</v>
      </c>
      <c r="Q477" s="404"/>
      <c r="R477" s="404"/>
      <c r="S477" s="404"/>
      <c r="T477" s="404"/>
      <c r="U477" s="404"/>
      <c r="V477" s="405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hidden="1" customHeight="1" x14ac:dyDescent="0.25">
      <c r="A478" s="398" t="s">
        <v>119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67"/>
      <c r="AB478" s="67"/>
      <c r="AC478" s="81"/>
    </row>
    <row r="479" spans="1:68" ht="27" hidden="1" customHeight="1" x14ac:dyDescent="0.25">
      <c r="A479" s="64" t="s">
        <v>603</v>
      </c>
      <c r="B479" s="64" t="s">
        <v>604</v>
      </c>
      <c r="C479" s="37">
        <v>4301170010</v>
      </c>
      <c r="D479" s="399">
        <v>4680115884090</v>
      </c>
      <c r="E479" s="399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6"/>
      <c r="P480" s="403" t="s">
        <v>43</v>
      </c>
      <c r="Q480" s="404"/>
      <c r="R480" s="404"/>
      <c r="S480" s="404"/>
      <c r="T480" s="404"/>
      <c r="U480" s="404"/>
      <c r="V480" s="405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hidden="1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06"/>
      <c r="P481" s="403" t="s">
        <v>43</v>
      </c>
      <c r="Q481" s="404"/>
      <c r="R481" s="404"/>
      <c r="S481" s="404"/>
      <c r="T481" s="404"/>
      <c r="U481" s="404"/>
      <c r="V481" s="405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hidden="1" customHeight="1" x14ac:dyDescent="0.25">
      <c r="A482" s="412" t="s">
        <v>605</v>
      </c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2"/>
      <c r="O482" s="412"/>
      <c r="P482" s="412"/>
      <c r="Q482" s="412"/>
      <c r="R482" s="412"/>
      <c r="S482" s="412"/>
      <c r="T482" s="412"/>
      <c r="U482" s="412"/>
      <c r="V482" s="412"/>
      <c r="W482" s="412"/>
      <c r="X482" s="412"/>
      <c r="Y482" s="412"/>
      <c r="Z482" s="412"/>
      <c r="AA482" s="66"/>
      <c r="AB482" s="66"/>
      <c r="AC482" s="80"/>
    </row>
    <row r="483" spans="1:68" ht="14.25" hidden="1" customHeight="1" x14ac:dyDescent="0.25">
      <c r="A483" s="398" t="s">
        <v>81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hidden="1" customHeight="1" x14ac:dyDescent="0.25">
      <c r="A484" s="64" t="s">
        <v>606</v>
      </c>
      <c r="B484" s="64" t="s">
        <v>607</v>
      </c>
      <c r="C484" s="37">
        <v>4301031294</v>
      </c>
      <c r="D484" s="399">
        <v>4680115885189</v>
      </c>
      <c r="E484" s="399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hidden="1" customHeight="1" x14ac:dyDescent="0.25">
      <c r="A485" s="64" t="s">
        <v>608</v>
      </c>
      <c r="B485" s="64" t="s">
        <v>609</v>
      </c>
      <c r="C485" s="37">
        <v>4301031293</v>
      </c>
      <c r="D485" s="399">
        <v>4680115885172</v>
      </c>
      <c r="E485" s="399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01"/>
      <c r="R485" s="401"/>
      <c r="S485" s="401"/>
      <c r="T485" s="402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hidden="1" customHeight="1" x14ac:dyDescent="0.25">
      <c r="A486" s="64" t="s">
        <v>610</v>
      </c>
      <c r="B486" s="64" t="s">
        <v>611</v>
      </c>
      <c r="C486" s="37">
        <v>4301031291</v>
      </c>
      <c r="D486" s="399">
        <v>4680115885110</v>
      </c>
      <c r="E486" s="399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01"/>
      <c r="R486" s="401"/>
      <c r="S486" s="401"/>
      <c r="T486" s="402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06"/>
      <c r="P487" s="403" t="s">
        <v>43</v>
      </c>
      <c r="Q487" s="404"/>
      <c r="R487" s="404"/>
      <c r="S487" s="404"/>
      <c r="T487" s="404"/>
      <c r="U487" s="404"/>
      <c r="V487" s="405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06"/>
      <c r="P488" s="403" t="s">
        <v>43</v>
      </c>
      <c r="Q488" s="404"/>
      <c r="R488" s="404"/>
      <c r="S488" s="404"/>
      <c r="T488" s="404"/>
      <c r="U488" s="404"/>
      <c r="V488" s="405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hidden="1" customHeight="1" x14ac:dyDescent="0.25">
      <c r="A489" s="412" t="s">
        <v>612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412"/>
      <c r="AA489" s="66"/>
      <c r="AB489" s="66"/>
      <c r="AC489" s="80"/>
    </row>
    <row r="490" spans="1:68" ht="14.25" hidden="1" customHeight="1" x14ac:dyDescent="0.25">
      <c r="A490" s="398" t="s">
        <v>81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67"/>
      <c r="AB490" s="67"/>
      <c r="AC490" s="81"/>
    </row>
    <row r="491" spans="1:68" ht="27" hidden="1" customHeight="1" x14ac:dyDescent="0.25">
      <c r="A491" s="64" t="s">
        <v>613</v>
      </c>
      <c r="B491" s="64" t="s">
        <v>614</v>
      </c>
      <c r="C491" s="37">
        <v>4301031261</v>
      </c>
      <c r="D491" s="399">
        <v>4680115885103</v>
      </c>
      <c r="E491" s="399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idden="1" x14ac:dyDescent="0.2">
      <c r="A492" s="39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6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6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hidden="1" customHeight="1" x14ac:dyDescent="0.2">
      <c r="A494" s="435" t="s">
        <v>615</v>
      </c>
      <c r="B494" s="435"/>
      <c r="C494" s="435"/>
      <c r="D494" s="435"/>
      <c r="E494" s="435"/>
      <c r="F494" s="435"/>
      <c r="G494" s="435"/>
      <c r="H494" s="435"/>
      <c r="I494" s="435"/>
      <c r="J494" s="435"/>
      <c r="K494" s="435"/>
      <c r="L494" s="435"/>
      <c r="M494" s="435"/>
      <c r="N494" s="435"/>
      <c r="O494" s="435"/>
      <c r="P494" s="435"/>
      <c r="Q494" s="435"/>
      <c r="R494" s="435"/>
      <c r="S494" s="435"/>
      <c r="T494" s="435"/>
      <c r="U494" s="435"/>
      <c r="V494" s="435"/>
      <c r="W494" s="435"/>
      <c r="X494" s="435"/>
      <c r="Y494" s="435"/>
      <c r="Z494" s="435"/>
      <c r="AA494" s="55"/>
      <c r="AB494" s="55"/>
      <c r="AC494" s="55"/>
    </row>
    <row r="495" spans="1:68" ht="16.5" hidden="1" customHeight="1" x14ac:dyDescent="0.25">
      <c r="A495" s="412" t="s">
        <v>615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412"/>
      <c r="Z495" s="412"/>
      <c r="AA495" s="66"/>
      <c r="AB495" s="66"/>
      <c r="AC495" s="80"/>
    </row>
    <row r="496" spans="1:68" ht="14.25" hidden="1" customHeight="1" x14ac:dyDescent="0.25">
      <c r="A496" s="398" t="s">
        <v>124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67"/>
      <c r="AB496" s="67"/>
      <c r="AC496" s="81"/>
    </row>
    <row r="497" spans="1:68" ht="27" hidden="1" customHeight="1" x14ac:dyDescent="0.25">
      <c r="A497" s="64" t="s">
        <v>616</v>
      </c>
      <c r="B497" s="64" t="s">
        <v>617</v>
      </c>
      <c r="C497" s="37">
        <v>4301011795</v>
      </c>
      <c r="D497" s="399">
        <v>4607091389067</v>
      </c>
      <c r="E497" s="399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01"/>
      <c r="R497" s="401"/>
      <c r="S497" s="401"/>
      <c r="T497" s="402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hidden="1" customHeight="1" x14ac:dyDescent="0.25">
      <c r="A498" s="64" t="s">
        <v>618</v>
      </c>
      <c r="B498" s="64" t="s">
        <v>619</v>
      </c>
      <c r="C498" s="37">
        <v>4301011961</v>
      </c>
      <c r="D498" s="399">
        <v>4680115885271</v>
      </c>
      <c r="E498" s="399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01"/>
      <c r="R498" s="401"/>
      <c r="S498" s="401"/>
      <c r="T498" s="402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hidden="1" customHeight="1" x14ac:dyDescent="0.25">
      <c r="A499" s="64" t="s">
        <v>620</v>
      </c>
      <c r="B499" s="64" t="s">
        <v>621</v>
      </c>
      <c r="C499" s="37">
        <v>4301011774</v>
      </c>
      <c r="D499" s="399">
        <v>4680115884502</v>
      </c>
      <c r="E499" s="399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01"/>
      <c r="R499" s="401"/>
      <c r="S499" s="401"/>
      <c r="T499" s="402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hidden="1" customHeight="1" x14ac:dyDescent="0.25">
      <c r="A500" s="64" t="s">
        <v>622</v>
      </c>
      <c r="B500" s="64" t="s">
        <v>623</v>
      </c>
      <c r="C500" s="37">
        <v>4301011771</v>
      </c>
      <c r="D500" s="399">
        <v>4607091389104</v>
      </c>
      <c r="E500" s="399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01"/>
      <c r="R500" s="401"/>
      <c r="S500" s="401"/>
      <c r="T500" s="402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hidden="1" customHeight="1" x14ac:dyDescent="0.25">
      <c r="A501" s="64" t="s">
        <v>624</v>
      </c>
      <c r="B501" s="64" t="s">
        <v>625</v>
      </c>
      <c r="C501" s="37">
        <v>4301011799</v>
      </c>
      <c r="D501" s="399">
        <v>4680115884519</v>
      </c>
      <c r="E501" s="399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01"/>
      <c r="R501" s="401"/>
      <c r="S501" s="401"/>
      <c r="T501" s="402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hidden="1" customHeight="1" x14ac:dyDescent="0.25">
      <c r="A502" s="64" t="s">
        <v>626</v>
      </c>
      <c r="B502" s="64" t="s">
        <v>627</v>
      </c>
      <c r="C502" s="37">
        <v>4301011376</v>
      </c>
      <c r="D502" s="399">
        <v>4680115885226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hidden="1" customHeight="1" x14ac:dyDescent="0.25">
      <c r="A503" s="64" t="s">
        <v>628</v>
      </c>
      <c r="B503" s="64" t="s">
        <v>629</v>
      </c>
      <c r="C503" s="37">
        <v>4301011778</v>
      </c>
      <c r="D503" s="399">
        <v>4680115880603</v>
      </c>
      <c r="E503" s="399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hidden="1" customHeight="1" x14ac:dyDescent="0.25">
      <c r="A504" s="64" t="s">
        <v>630</v>
      </c>
      <c r="B504" s="64" t="s">
        <v>631</v>
      </c>
      <c r="C504" s="37">
        <v>4301011784</v>
      </c>
      <c r="D504" s="399">
        <v>4607091389982</v>
      </c>
      <c r="E504" s="399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06"/>
      <c r="P505" s="403" t="s">
        <v>43</v>
      </c>
      <c r="Q505" s="404"/>
      <c r="R505" s="404"/>
      <c r="S505" s="404"/>
      <c r="T505" s="404"/>
      <c r="U505" s="404"/>
      <c r="V505" s="405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6"/>
      <c r="P506" s="403" t="s">
        <v>43</v>
      </c>
      <c r="Q506" s="404"/>
      <c r="R506" s="404"/>
      <c r="S506" s="404"/>
      <c r="T506" s="404"/>
      <c r="U506" s="404"/>
      <c r="V506" s="405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hidden="1" customHeight="1" x14ac:dyDescent="0.25">
      <c r="A507" s="398" t="s">
        <v>160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67"/>
      <c r="AB507" s="67"/>
      <c r="AC507" s="81"/>
    </row>
    <row r="508" spans="1:68" ht="16.5" hidden="1" customHeight="1" x14ac:dyDescent="0.25">
      <c r="A508" s="64" t="s">
        <v>632</v>
      </c>
      <c r="B508" s="64" t="s">
        <v>633</v>
      </c>
      <c r="C508" s="37">
        <v>4301020222</v>
      </c>
      <c r="D508" s="399">
        <v>4607091388930</v>
      </c>
      <c r="E508" s="399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hidden="1" customHeight="1" x14ac:dyDescent="0.25">
      <c r="A509" s="64" t="s">
        <v>634</v>
      </c>
      <c r="B509" s="64" t="s">
        <v>635</v>
      </c>
      <c r="C509" s="37">
        <v>4301020206</v>
      </c>
      <c r="D509" s="399">
        <v>4680115880054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idden="1" x14ac:dyDescent="0.2">
      <c r="A510" s="393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06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hidden="1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06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hidden="1" customHeight="1" x14ac:dyDescent="0.25">
      <c r="A512" s="398" t="s">
        <v>81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27" hidden="1" customHeight="1" x14ac:dyDescent="0.25">
      <c r="A513" s="64" t="s">
        <v>636</v>
      </c>
      <c r="B513" s="64" t="s">
        <v>637</v>
      </c>
      <c r="C513" s="37">
        <v>4301031252</v>
      </c>
      <c r="D513" s="399">
        <v>4680115883116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hidden="1" customHeight="1" x14ac:dyDescent="0.25">
      <c r="A514" s="64" t="s">
        <v>638</v>
      </c>
      <c r="B514" s="64" t="s">
        <v>639</v>
      </c>
      <c r="C514" s="37">
        <v>4301031248</v>
      </c>
      <c r="D514" s="399">
        <v>4680115883093</v>
      </c>
      <c r="E514" s="399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hidden="1" customHeight="1" x14ac:dyDescent="0.25">
      <c r="A515" s="64" t="s">
        <v>640</v>
      </c>
      <c r="B515" s="64" t="s">
        <v>641</v>
      </c>
      <c r="C515" s="37">
        <v>4301031250</v>
      </c>
      <c r="D515" s="399">
        <v>4680115883109</v>
      </c>
      <c r="E515" s="399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01"/>
      <c r="R515" s="401"/>
      <c r="S515" s="401"/>
      <c r="T515" s="402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hidden="1" customHeight="1" x14ac:dyDescent="0.25">
      <c r="A516" s="64" t="s">
        <v>642</v>
      </c>
      <c r="B516" s="64" t="s">
        <v>643</v>
      </c>
      <c r="C516" s="37">
        <v>4301031249</v>
      </c>
      <c r="D516" s="399">
        <v>4680115882072</v>
      </c>
      <c r="E516" s="399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01"/>
      <c r="R516" s="401"/>
      <c r="S516" s="401"/>
      <c r="T516" s="402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hidden="1" customHeight="1" x14ac:dyDescent="0.25">
      <c r="A517" s="64" t="s">
        <v>644</v>
      </c>
      <c r="B517" s="64" t="s">
        <v>645</v>
      </c>
      <c r="C517" s="37">
        <v>4301031251</v>
      </c>
      <c r="D517" s="399">
        <v>4680115882102</v>
      </c>
      <c r="E517" s="399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01"/>
      <c r="R517" s="401"/>
      <c r="S517" s="401"/>
      <c r="T517" s="402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hidden="1" customHeight="1" x14ac:dyDescent="0.25">
      <c r="A518" s="64" t="s">
        <v>646</v>
      </c>
      <c r="B518" s="64" t="s">
        <v>647</v>
      </c>
      <c r="C518" s="37">
        <v>4301031253</v>
      </c>
      <c r="D518" s="399">
        <v>4680115882096</v>
      </c>
      <c r="E518" s="399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idden="1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06"/>
      <c r="P519" s="403" t="s">
        <v>43</v>
      </c>
      <c r="Q519" s="404"/>
      <c r="R519" s="404"/>
      <c r="S519" s="404"/>
      <c r="T519" s="404"/>
      <c r="U519" s="404"/>
      <c r="V519" s="405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06"/>
      <c r="P520" s="403" t="s">
        <v>43</v>
      </c>
      <c r="Q520" s="404"/>
      <c r="R520" s="404"/>
      <c r="S520" s="404"/>
      <c r="T520" s="404"/>
      <c r="U520" s="404"/>
      <c r="V520" s="405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hidden="1" customHeight="1" x14ac:dyDescent="0.25">
      <c r="A521" s="398" t="s">
        <v>86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67"/>
      <c r="AB521" s="67"/>
      <c r="AC521" s="81"/>
    </row>
    <row r="522" spans="1:68" ht="16.5" hidden="1" customHeight="1" x14ac:dyDescent="0.25">
      <c r="A522" s="64" t="s">
        <v>648</v>
      </c>
      <c r="B522" s="64" t="s">
        <v>649</v>
      </c>
      <c r="C522" s="37">
        <v>4301051230</v>
      </c>
      <c r="D522" s="399">
        <v>4607091383409</v>
      </c>
      <c r="E522" s="399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hidden="1" customHeight="1" x14ac:dyDescent="0.25">
      <c r="A523" s="64" t="s">
        <v>650</v>
      </c>
      <c r="B523" s="64" t="s">
        <v>651</v>
      </c>
      <c r="C523" s="37">
        <v>4301051231</v>
      </c>
      <c r="D523" s="399">
        <v>4607091383416</v>
      </c>
      <c r="E523" s="399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hidden="1" customHeight="1" x14ac:dyDescent="0.25">
      <c r="A524" s="64" t="s">
        <v>652</v>
      </c>
      <c r="B524" s="64" t="s">
        <v>653</v>
      </c>
      <c r="C524" s="37">
        <v>4301051058</v>
      </c>
      <c r="D524" s="399">
        <v>4680115883536</v>
      </c>
      <c r="E524" s="399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01"/>
      <c r="R524" s="401"/>
      <c r="S524" s="401"/>
      <c r="T524" s="402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idden="1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06"/>
      <c r="P525" s="403" t="s">
        <v>43</v>
      </c>
      <c r="Q525" s="404"/>
      <c r="R525" s="404"/>
      <c r="S525" s="404"/>
      <c r="T525" s="404"/>
      <c r="U525" s="404"/>
      <c r="V525" s="405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hidden="1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06"/>
      <c r="P526" s="403" t="s">
        <v>43</v>
      </c>
      <c r="Q526" s="404"/>
      <c r="R526" s="404"/>
      <c r="S526" s="404"/>
      <c r="T526" s="404"/>
      <c r="U526" s="404"/>
      <c r="V526" s="405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hidden="1" customHeight="1" x14ac:dyDescent="0.25">
      <c r="A527" s="398" t="s">
        <v>181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67"/>
      <c r="AB527" s="67"/>
      <c r="AC527" s="81"/>
    </row>
    <row r="528" spans="1:68" ht="16.5" hidden="1" customHeight="1" x14ac:dyDescent="0.25">
      <c r="A528" s="64" t="s">
        <v>654</v>
      </c>
      <c r="B528" s="64" t="s">
        <v>655</v>
      </c>
      <c r="C528" s="37">
        <v>4301060363</v>
      </c>
      <c r="D528" s="399">
        <v>4680115885035</v>
      </c>
      <c r="E528" s="399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idden="1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6"/>
      <c r="P529" s="403" t="s">
        <v>43</v>
      </c>
      <c r="Q529" s="404"/>
      <c r="R529" s="404"/>
      <c r="S529" s="404"/>
      <c r="T529" s="404"/>
      <c r="U529" s="404"/>
      <c r="V529" s="405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06"/>
      <c r="P530" s="403" t="s">
        <v>43</v>
      </c>
      <c r="Q530" s="404"/>
      <c r="R530" s="404"/>
      <c r="S530" s="404"/>
      <c r="T530" s="404"/>
      <c r="U530" s="404"/>
      <c r="V530" s="405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hidden="1" customHeight="1" x14ac:dyDescent="0.2">
      <c r="A531" s="435" t="s">
        <v>656</v>
      </c>
      <c r="B531" s="435"/>
      <c r="C531" s="435"/>
      <c r="D531" s="435"/>
      <c r="E531" s="435"/>
      <c r="F531" s="435"/>
      <c r="G531" s="435"/>
      <c r="H531" s="435"/>
      <c r="I531" s="435"/>
      <c r="J531" s="435"/>
      <c r="K531" s="435"/>
      <c r="L531" s="435"/>
      <c r="M531" s="435"/>
      <c r="N531" s="435"/>
      <c r="O531" s="435"/>
      <c r="P531" s="435"/>
      <c r="Q531" s="435"/>
      <c r="R531" s="435"/>
      <c r="S531" s="435"/>
      <c r="T531" s="435"/>
      <c r="U531" s="435"/>
      <c r="V531" s="435"/>
      <c r="W531" s="435"/>
      <c r="X531" s="435"/>
      <c r="Y531" s="435"/>
      <c r="Z531" s="435"/>
      <c r="AA531" s="55"/>
      <c r="AB531" s="55"/>
      <c r="AC531" s="55"/>
    </row>
    <row r="532" spans="1:68" ht="16.5" hidden="1" customHeight="1" x14ac:dyDescent="0.25">
      <c r="A532" s="412" t="s">
        <v>656</v>
      </c>
      <c r="B532" s="412"/>
      <c r="C532" s="412"/>
      <c r="D532" s="412"/>
      <c r="E532" s="412"/>
      <c r="F532" s="412"/>
      <c r="G532" s="412"/>
      <c r="H532" s="412"/>
      <c r="I532" s="412"/>
      <c r="J532" s="412"/>
      <c r="K532" s="412"/>
      <c r="L532" s="412"/>
      <c r="M532" s="412"/>
      <c r="N532" s="412"/>
      <c r="O532" s="412"/>
      <c r="P532" s="412"/>
      <c r="Q532" s="412"/>
      <c r="R532" s="412"/>
      <c r="S532" s="412"/>
      <c r="T532" s="412"/>
      <c r="U532" s="412"/>
      <c r="V532" s="412"/>
      <c r="W532" s="412"/>
      <c r="X532" s="412"/>
      <c r="Y532" s="412"/>
      <c r="Z532" s="412"/>
      <c r="AA532" s="66"/>
      <c r="AB532" s="66"/>
      <c r="AC532" s="80"/>
    </row>
    <row r="533" spans="1:68" ht="14.25" hidden="1" customHeight="1" x14ac:dyDescent="0.25">
      <c r="A533" s="398" t="s">
        <v>124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67"/>
      <c r="AB533" s="67"/>
      <c r="AC533" s="81"/>
    </row>
    <row r="534" spans="1:68" ht="27" hidden="1" customHeight="1" x14ac:dyDescent="0.25">
      <c r="A534" s="64" t="s">
        <v>657</v>
      </c>
      <c r="B534" s="64" t="s">
        <v>658</v>
      </c>
      <c r="C534" s="37">
        <v>4301011763</v>
      </c>
      <c r="D534" s="399">
        <v>4640242181011</v>
      </c>
      <c r="E534" s="399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436" t="s">
        <v>659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hidden="1" customHeight="1" x14ac:dyDescent="0.25">
      <c r="A535" s="64" t="s">
        <v>660</v>
      </c>
      <c r="B535" s="64" t="s">
        <v>661</v>
      </c>
      <c r="C535" s="37">
        <v>4301011585</v>
      </c>
      <c r="D535" s="399">
        <v>4640242180441</v>
      </c>
      <c r="E535" s="399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437" t="s">
        <v>662</v>
      </c>
      <c r="Q535" s="401"/>
      <c r="R535" s="401"/>
      <c r="S535" s="401"/>
      <c r="T535" s="402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hidden="1" customHeight="1" x14ac:dyDescent="0.25">
      <c r="A536" s="64" t="s">
        <v>663</v>
      </c>
      <c r="B536" s="64" t="s">
        <v>664</v>
      </c>
      <c r="C536" s="37">
        <v>4301011584</v>
      </c>
      <c r="D536" s="399">
        <v>4640242180564</v>
      </c>
      <c r="E536" s="399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438" t="s">
        <v>665</v>
      </c>
      <c r="Q536" s="401"/>
      <c r="R536" s="401"/>
      <c r="S536" s="401"/>
      <c r="T536" s="402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hidden="1" customHeight="1" x14ac:dyDescent="0.25">
      <c r="A537" s="64" t="s">
        <v>666</v>
      </c>
      <c r="B537" s="64" t="s">
        <v>667</v>
      </c>
      <c r="C537" s="37">
        <v>4301011762</v>
      </c>
      <c r="D537" s="399">
        <v>4640242180922</v>
      </c>
      <c r="E537" s="399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439" t="s">
        <v>668</v>
      </c>
      <c r="Q537" s="401"/>
      <c r="R537" s="401"/>
      <c r="S537" s="401"/>
      <c r="T537" s="402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hidden="1" customHeight="1" x14ac:dyDescent="0.25">
      <c r="A538" s="64" t="s">
        <v>669</v>
      </c>
      <c r="B538" s="64" t="s">
        <v>670</v>
      </c>
      <c r="C538" s="37">
        <v>4301011764</v>
      </c>
      <c r="D538" s="399">
        <v>4640242181189</v>
      </c>
      <c r="E538" s="399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427" t="s">
        <v>671</v>
      </c>
      <c r="Q538" s="401"/>
      <c r="R538" s="401"/>
      <c r="S538" s="401"/>
      <c r="T538" s="402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hidden="1" customHeight="1" x14ac:dyDescent="0.25">
      <c r="A539" s="64" t="s">
        <v>672</v>
      </c>
      <c r="B539" s="64" t="s">
        <v>673</v>
      </c>
      <c r="C539" s="37">
        <v>4301011551</v>
      </c>
      <c r="D539" s="399">
        <v>4640242180038</v>
      </c>
      <c r="E539" s="399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428" t="s">
        <v>674</v>
      </c>
      <c r="Q539" s="401"/>
      <c r="R539" s="401"/>
      <c r="S539" s="401"/>
      <c r="T539" s="402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hidden="1" customHeight="1" x14ac:dyDescent="0.25">
      <c r="A540" s="64" t="s">
        <v>675</v>
      </c>
      <c r="B540" s="64" t="s">
        <v>676</v>
      </c>
      <c r="C540" s="37">
        <v>4301011765</v>
      </c>
      <c r="D540" s="399">
        <v>4640242181172</v>
      </c>
      <c r="E540" s="399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429" t="s">
        <v>677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06"/>
      <c r="P541" s="403" t="s">
        <v>43</v>
      </c>
      <c r="Q541" s="404"/>
      <c r="R541" s="404"/>
      <c r="S541" s="404"/>
      <c r="T541" s="404"/>
      <c r="U541" s="404"/>
      <c r="V541" s="405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hidden="1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06"/>
      <c r="P542" s="403" t="s">
        <v>43</v>
      </c>
      <c r="Q542" s="404"/>
      <c r="R542" s="404"/>
      <c r="S542" s="404"/>
      <c r="T542" s="404"/>
      <c r="U542" s="404"/>
      <c r="V542" s="405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hidden="1" customHeight="1" x14ac:dyDescent="0.25">
      <c r="A543" s="398" t="s">
        <v>160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67"/>
      <c r="AB543" s="67"/>
      <c r="AC543" s="81"/>
    </row>
    <row r="544" spans="1:68" ht="16.5" hidden="1" customHeight="1" x14ac:dyDescent="0.25">
      <c r="A544" s="64" t="s">
        <v>678</v>
      </c>
      <c r="B544" s="64" t="s">
        <v>679</v>
      </c>
      <c r="C544" s="37">
        <v>4301020269</v>
      </c>
      <c r="D544" s="399">
        <v>4640242180519</v>
      </c>
      <c r="E544" s="399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430" t="s">
        <v>680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hidden="1" customHeight="1" x14ac:dyDescent="0.25">
      <c r="A545" s="64" t="s">
        <v>681</v>
      </c>
      <c r="B545" s="64" t="s">
        <v>682</v>
      </c>
      <c r="C545" s="37">
        <v>4301020260</v>
      </c>
      <c r="D545" s="399">
        <v>4640242180526</v>
      </c>
      <c r="E545" s="399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431" t="s">
        <v>683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hidden="1" customHeight="1" x14ac:dyDescent="0.25">
      <c r="A546" s="64" t="s">
        <v>684</v>
      </c>
      <c r="B546" s="64" t="s">
        <v>685</v>
      </c>
      <c r="C546" s="37">
        <v>4301020309</v>
      </c>
      <c r="D546" s="399">
        <v>4640242180090</v>
      </c>
      <c r="E546" s="399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432" t="s">
        <v>686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hidden="1" customHeight="1" x14ac:dyDescent="0.25">
      <c r="A547" s="64" t="s">
        <v>687</v>
      </c>
      <c r="B547" s="64" t="s">
        <v>688</v>
      </c>
      <c r="C547" s="37">
        <v>4301020295</v>
      </c>
      <c r="D547" s="399">
        <v>4640242181363</v>
      </c>
      <c r="E547" s="399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433" t="s">
        <v>689</v>
      </c>
      <c r="Q547" s="401"/>
      <c r="R547" s="401"/>
      <c r="S547" s="401"/>
      <c r="T547" s="402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06"/>
      <c r="P548" s="403" t="s">
        <v>43</v>
      </c>
      <c r="Q548" s="404"/>
      <c r="R548" s="404"/>
      <c r="S548" s="404"/>
      <c r="T548" s="404"/>
      <c r="U548" s="404"/>
      <c r="V548" s="405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hidden="1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06"/>
      <c r="P549" s="403" t="s">
        <v>43</v>
      </c>
      <c r="Q549" s="404"/>
      <c r="R549" s="404"/>
      <c r="S549" s="404"/>
      <c r="T549" s="404"/>
      <c r="U549" s="404"/>
      <c r="V549" s="405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hidden="1" customHeight="1" x14ac:dyDescent="0.25">
      <c r="A550" s="398" t="s">
        <v>81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67"/>
      <c r="AB550" s="67"/>
      <c r="AC550" s="81"/>
    </row>
    <row r="551" spans="1:68" ht="27" hidden="1" customHeight="1" x14ac:dyDescent="0.25">
      <c r="A551" s="64" t="s">
        <v>690</v>
      </c>
      <c r="B551" s="64" t="s">
        <v>691</v>
      </c>
      <c r="C551" s="37">
        <v>4301031280</v>
      </c>
      <c r="D551" s="399">
        <v>4640242180816</v>
      </c>
      <c r="E551" s="399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420" t="s">
        <v>692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hidden="1" customHeight="1" x14ac:dyDescent="0.25">
      <c r="A552" s="64" t="s">
        <v>693</v>
      </c>
      <c r="B552" s="64" t="s">
        <v>694</v>
      </c>
      <c r="C552" s="37">
        <v>4301031244</v>
      </c>
      <c r="D552" s="399">
        <v>4640242180595</v>
      </c>
      <c r="E552" s="399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421" t="s">
        <v>695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hidden="1" customHeight="1" x14ac:dyDescent="0.25">
      <c r="A553" s="64" t="s">
        <v>696</v>
      </c>
      <c r="B553" s="64" t="s">
        <v>697</v>
      </c>
      <c r="C553" s="37">
        <v>4301031289</v>
      </c>
      <c r="D553" s="399">
        <v>4640242181615</v>
      </c>
      <c r="E553" s="399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422" t="s">
        <v>698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hidden="1" customHeight="1" x14ac:dyDescent="0.25">
      <c r="A554" s="64" t="s">
        <v>699</v>
      </c>
      <c r="B554" s="64" t="s">
        <v>700</v>
      </c>
      <c r="C554" s="37">
        <v>4301031285</v>
      </c>
      <c r="D554" s="399">
        <v>4640242181639</v>
      </c>
      <c r="E554" s="399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423" t="s">
        <v>701</v>
      </c>
      <c r="Q554" s="401"/>
      <c r="R554" s="401"/>
      <c r="S554" s="401"/>
      <c r="T554" s="402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hidden="1" customHeight="1" x14ac:dyDescent="0.25">
      <c r="A555" s="64" t="s">
        <v>702</v>
      </c>
      <c r="B555" s="64" t="s">
        <v>703</v>
      </c>
      <c r="C555" s="37">
        <v>4301031287</v>
      </c>
      <c r="D555" s="399">
        <v>4640242181622</v>
      </c>
      <c r="E555" s="399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424" t="s">
        <v>704</v>
      </c>
      <c r="Q555" s="401"/>
      <c r="R555" s="401"/>
      <c r="S555" s="401"/>
      <c r="T555" s="402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hidden="1" customHeight="1" x14ac:dyDescent="0.25">
      <c r="A556" s="64" t="s">
        <v>705</v>
      </c>
      <c r="B556" s="64" t="s">
        <v>706</v>
      </c>
      <c r="C556" s="37">
        <v>4301031203</v>
      </c>
      <c r="D556" s="399">
        <v>4640242180908</v>
      </c>
      <c r="E556" s="399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425" t="s">
        <v>707</v>
      </c>
      <c r="Q556" s="401"/>
      <c r="R556" s="401"/>
      <c r="S556" s="401"/>
      <c r="T556" s="402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hidden="1" customHeight="1" x14ac:dyDescent="0.25">
      <c r="A557" s="64" t="s">
        <v>708</v>
      </c>
      <c r="B557" s="64" t="s">
        <v>709</v>
      </c>
      <c r="C557" s="37">
        <v>4301031200</v>
      </c>
      <c r="D557" s="399">
        <v>4640242180489</v>
      </c>
      <c r="E557" s="399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426" t="s">
        <v>710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idden="1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06"/>
      <c r="P558" s="403" t="s">
        <v>43</v>
      </c>
      <c r="Q558" s="404"/>
      <c r="R558" s="404"/>
      <c r="S558" s="404"/>
      <c r="T558" s="404"/>
      <c r="U558" s="404"/>
      <c r="V558" s="405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hidden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6"/>
      <c r="P559" s="403" t="s">
        <v>43</v>
      </c>
      <c r="Q559" s="404"/>
      <c r="R559" s="404"/>
      <c r="S559" s="404"/>
      <c r="T559" s="404"/>
      <c r="U559" s="404"/>
      <c r="V559" s="405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hidden="1" customHeight="1" x14ac:dyDescent="0.25">
      <c r="A560" s="398" t="s">
        <v>86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67"/>
      <c r="AB560" s="67"/>
      <c r="AC560" s="81"/>
    </row>
    <row r="561" spans="1:68" ht="27" hidden="1" customHeight="1" x14ac:dyDescent="0.25">
      <c r="A561" s="64" t="s">
        <v>711</v>
      </c>
      <c r="B561" s="64" t="s">
        <v>712</v>
      </c>
      <c r="C561" s="37">
        <v>4301051746</v>
      </c>
      <c r="D561" s="399">
        <v>4640242180533</v>
      </c>
      <c r="E561" s="399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415" t="s">
        <v>713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hidden="1" customHeight="1" x14ac:dyDescent="0.25">
      <c r="A562" s="64" t="s">
        <v>714</v>
      </c>
      <c r="B562" s="64" t="s">
        <v>715</v>
      </c>
      <c r="C562" s="37">
        <v>4301051510</v>
      </c>
      <c r="D562" s="399">
        <v>4640242180540</v>
      </c>
      <c r="E562" s="399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416" t="s">
        <v>716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hidden="1" customHeight="1" x14ac:dyDescent="0.25">
      <c r="A563" s="64" t="s">
        <v>717</v>
      </c>
      <c r="B563" s="64" t="s">
        <v>718</v>
      </c>
      <c r="C563" s="37">
        <v>4301051390</v>
      </c>
      <c r="D563" s="399">
        <v>4640242181233</v>
      </c>
      <c r="E563" s="399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417" t="s">
        <v>719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hidden="1" customHeight="1" x14ac:dyDescent="0.25">
      <c r="A564" s="64" t="s">
        <v>720</v>
      </c>
      <c r="B564" s="64" t="s">
        <v>721</v>
      </c>
      <c r="C564" s="37">
        <v>4301051448</v>
      </c>
      <c r="D564" s="399">
        <v>4640242181226</v>
      </c>
      <c r="E564" s="399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418" t="s">
        <v>722</v>
      </c>
      <c r="Q564" s="401"/>
      <c r="R564" s="401"/>
      <c r="S564" s="401"/>
      <c r="T564" s="402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idden="1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6"/>
      <c r="P565" s="403" t="s">
        <v>43</v>
      </c>
      <c r="Q565" s="404"/>
      <c r="R565" s="404"/>
      <c r="S565" s="404"/>
      <c r="T565" s="404"/>
      <c r="U565" s="404"/>
      <c r="V565" s="405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hidden="1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6"/>
      <c r="P566" s="403" t="s">
        <v>43</v>
      </c>
      <c r="Q566" s="404"/>
      <c r="R566" s="404"/>
      <c r="S566" s="404"/>
      <c r="T566" s="404"/>
      <c r="U566" s="404"/>
      <c r="V566" s="405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hidden="1" customHeight="1" x14ac:dyDescent="0.25">
      <c r="A567" s="398" t="s">
        <v>181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67"/>
      <c r="AB567" s="67"/>
      <c r="AC567" s="81"/>
    </row>
    <row r="568" spans="1:68" ht="27" hidden="1" customHeight="1" x14ac:dyDescent="0.25">
      <c r="A568" s="64" t="s">
        <v>723</v>
      </c>
      <c r="B568" s="64" t="s">
        <v>724</v>
      </c>
      <c r="C568" s="37">
        <v>4301060408</v>
      </c>
      <c r="D568" s="399">
        <v>4640242180120</v>
      </c>
      <c r="E568" s="399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419" t="s">
        <v>725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hidden="1" customHeight="1" x14ac:dyDescent="0.25">
      <c r="A569" s="64" t="s">
        <v>723</v>
      </c>
      <c r="B569" s="64" t="s">
        <v>726</v>
      </c>
      <c r="C569" s="37">
        <v>4301060354</v>
      </c>
      <c r="D569" s="399">
        <v>4640242180120</v>
      </c>
      <c r="E569" s="399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409" t="s">
        <v>727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hidden="1" customHeight="1" x14ac:dyDescent="0.25">
      <c r="A570" s="64" t="s">
        <v>728</v>
      </c>
      <c r="B570" s="64" t="s">
        <v>729</v>
      </c>
      <c r="C570" s="37">
        <v>4301060407</v>
      </c>
      <c r="D570" s="399">
        <v>4640242180137</v>
      </c>
      <c r="E570" s="399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410" t="s">
        <v>730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hidden="1" customHeight="1" x14ac:dyDescent="0.25">
      <c r="A571" s="64" t="s">
        <v>728</v>
      </c>
      <c r="B571" s="64" t="s">
        <v>731</v>
      </c>
      <c r="C571" s="37">
        <v>4301060355</v>
      </c>
      <c r="D571" s="399">
        <v>4640242180137</v>
      </c>
      <c r="E571" s="399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411" t="s">
        <v>732</v>
      </c>
      <c r="Q571" s="401"/>
      <c r="R571" s="401"/>
      <c r="S571" s="401"/>
      <c r="T571" s="402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06"/>
      <c r="P572" s="403" t="s">
        <v>43</v>
      </c>
      <c r="Q572" s="404"/>
      <c r="R572" s="404"/>
      <c r="S572" s="404"/>
      <c r="T572" s="404"/>
      <c r="U572" s="404"/>
      <c r="V572" s="405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hidden="1" x14ac:dyDescent="0.2">
      <c r="A573" s="39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6"/>
      <c r="P573" s="403" t="s">
        <v>43</v>
      </c>
      <c r="Q573" s="404"/>
      <c r="R573" s="404"/>
      <c r="S573" s="404"/>
      <c r="T573" s="404"/>
      <c r="U573" s="404"/>
      <c r="V573" s="405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hidden="1" customHeight="1" x14ac:dyDescent="0.25">
      <c r="A574" s="412" t="s">
        <v>733</v>
      </c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12"/>
      <c r="O574" s="412"/>
      <c r="P574" s="412"/>
      <c r="Q574" s="412"/>
      <c r="R574" s="412"/>
      <c r="S574" s="412"/>
      <c r="T574" s="412"/>
      <c r="U574" s="412"/>
      <c r="V574" s="412"/>
      <c r="W574" s="412"/>
      <c r="X574" s="412"/>
      <c r="Y574" s="412"/>
      <c r="Z574" s="412"/>
      <c r="AA574" s="66"/>
      <c r="AB574" s="66"/>
      <c r="AC574" s="80"/>
    </row>
    <row r="575" spans="1:68" ht="14.25" hidden="1" customHeight="1" x14ac:dyDescent="0.25">
      <c r="A575" s="398" t="s">
        <v>124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67"/>
      <c r="AB575" s="67"/>
      <c r="AC575" s="81"/>
    </row>
    <row r="576" spans="1:68" ht="27" hidden="1" customHeight="1" x14ac:dyDescent="0.25">
      <c r="A576" s="64" t="s">
        <v>734</v>
      </c>
      <c r="B576" s="64" t="s">
        <v>735</v>
      </c>
      <c r="C576" s="37">
        <v>4301011951</v>
      </c>
      <c r="D576" s="399">
        <v>4640242180045</v>
      </c>
      <c r="E576" s="399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413" t="s">
        <v>736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737</v>
      </c>
      <c r="B577" s="64" t="s">
        <v>738</v>
      </c>
      <c r="C577" s="37">
        <v>4301011950</v>
      </c>
      <c r="D577" s="399">
        <v>4640242180601</v>
      </c>
      <c r="E577" s="399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414" t="s">
        <v>739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6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06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hidden="1" customHeight="1" x14ac:dyDescent="0.25">
      <c r="A580" s="398" t="s">
        <v>160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67"/>
      <c r="AB580" s="67"/>
      <c r="AC580" s="81"/>
    </row>
    <row r="581" spans="1:68" ht="27" hidden="1" customHeight="1" x14ac:dyDescent="0.25">
      <c r="A581" s="64" t="s">
        <v>740</v>
      </c>
      <c r="B581" s="64" t="s">
        <v>741</v>
      </c>
      <c r="C581" s="37">
        <v>4301020314</v>
      </c>
      <c r="D581" s="399">
        <v>4640242180090</v>
      </c>
      <c r="E581" s="399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400" t="s">
        <v>742</v>
      </c>
      <c r="Q581" s="401"/>
      <c r="R581" s="401"/>
      <c r="S581" s="401"/>
      <c r="T581" s="402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idden="1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06"/>
      <c r="P582" s="403" t="s">
        <v>43</v>
      </c>
      <c r="Q582" s="404"/>
      <c r="R582" s="404"/>
      <c r="S582" s="404"/>
      <c r="T582" s="404"/>
      <c r="U582" s="404"/>
      <c r="V582" s="405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06"/>
      <c r="P583" s="403" t="s">
        <v>43</v>
      </c>
      <c r="Q583" s="404"/>
      <c r="R583" s="404"/>
      <c r="S583" s="404"/>
      <c r="T583" s="404"/>
      <c r="U583" s="404"/>
      <c r="V583" s="405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hidden="1" customHeight="1" x14ac:dyDescent="0.25">
      <c r="A584" s="398" t="s">
        <v>81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67"/>
      <c r="AB584" s="67"/>
      <c r="AC584" s="81"/>
    </row>
    <row r="585" spans="1:68" ht="27" hidden="1" customHeight="1" x14ac:dyDescent="0.25">
      <c r="A585" s="64" t="s">
        <v>743</v>
      </c>
      <c r="B585" s="64" t="s">
        <v>744</v>
      </c>
      <c r="C585" s="37">
        <v>4301031321</v>
      </c>
      <c r="D585" s="399">
        <v>4640242180076</v>
      </c>
      <c r="E585" s="399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407" t="s">
        <v>745</v>
      </c>
      <c r="Q585" s="401"/>
      <c r="R585" s="401"/>
      <c r="S585" s="401"/>
      <c r="T585" s="402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hidden="1" x14ac:dyDescent="0.2">
      <c r="A586" s="393"/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406"/>
      <c r="P586" s="403" t="s">
        <v>43</v>
      </c>
      <c r="Q586" s="404"/>
      <c r="R586" s="404"/>
      <c r="S586" s="404"/>
      <c r="T586" s="404"/>
      <c r="U586" s="404"/>
      <c r="V586" s="405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hidden="1" x14ac:dyDescent="0.2">
      <c r="A587" s="393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06"/>
      <c r="P587" s="403" t="s">
        <v>43</v>
      </c>
      <c r="Q587" s="404"/>
      <c r="R587" s="404"/>
      <c r="S587" s="404"/>
      <c r="T587" s="404"/>
      <c r="U587" s="404"/>
      <c r="V587" s="405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hidden="1" customHeight="1" x14ac:dyDescent="0.25">
      <c r="A588" s="398" t="s">
        <v>86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67"/>
      <c r="AB588" s="67"/>
      <c r="AC588" s="81"/>
    </row>
    <row r="589" spans="1:68" ht="27" hidden="1" customHeight="1" x14ac:dyDescent="0.25">
      <c r="A589" s="64" t="s">
        <v>746</v>
      </c>
      <c r="B589" s="64" t="s">
        <v>747</v>
      </c>
      <c r="C589" s="37">
        <v>4301051780</v>
      </c>
      <c r="D589" s="399">
        <v>4640242180106</v>
      </c>
      <c r="E589" s="399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408" t="s">
        <v>748</v>
      </c>
      <c r="Q589" s="401"/>
      <c r="R589" s="401"/>
      <c r="S589" s="401"/>
      <c r="T589" s="402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idden="1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06"/>
      <c r="P590" s="403" t="s">
        <v>43</v>
      </c>
      <c r="Q590" s="404"/>
      <c r="R590" s="404"/>
      <c r="S590" s="404"/>
      <c r="T590" s="404"/>
      <c r="U590" s="404"/>
      <c r="V590" s="405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hidden="1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06"/>
      <c r="P591" s="403" t="s">
        <v>43</v>
      </c>
      <c r="Q591" s="404"/>
      <c r="R591" s="404"/>
      <c r="S591" s="404"/>
      <c r="T591" s="404"/>
      <c r="U591" s="404"/>
      <c r="V591" s="405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90" t="s">
        <v>36</v>
      </c>
      <c r="Q592" s="391"/>
      <c r="R592" s="391"/>
      <c r="S592" s="391"/>
      <c r="T592" s="391"/>
      <c r="U592" s="391"/>
      <c r="V592" s="392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4000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4014.6</v>
      </c>
      <c r="Z592" s="43"/>
      <c r="AA592" s="68"/>
      <c r="AB592" s="68"/>
      <c r="AC592" s="68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90" t="s">
        <v>37</v>
      </c>
      <c r="Q593" s="391"/>
      <c r="R593" s="391"/>
      <c r="S593" s="391"/>
      <c r="T593" s="391"/>
      <c r="U593" s="391"/>
      <c r="V593" s="392"/>
      <c r="W593" s="43" t="s">
        <v>0</v>
      </c>
      <c r="X593" s="44">
        <f>IFERROR(SUM(BM22:BM589),"0")</f>
        <v>4207.0769230769238</v>
      </c>
      <c r="Y593" s="44">
        <f>IFERROR(SUM(BN22:BN589),"0")</f>
        <v>4222.326</v>
      </c>
      <c r="Z593" s="43"/>
      <c r="AA593" s="68"/>
      <c r="AB593" s="68"/>
      <c r="AC593" s="68"/>
    </row>
    <row r="594" spans="1:32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4"/>
      <c r="P594" s="390" t="s">
        <v>38</v>
      </c>
      <c r="Q594" s="391"/>
      <c r="R594" s="391"/>
      <c r="S594" s="391"/>
      <c r="T594" s="391"/>
      <c r="U594" s="391"/>
      <c r="V594" s="392"/>
      <c r="W594" s="43" t="s">
        <v>23</v>
      </c>
      <c r="X594" s="45">
        <f>ROUNDUP(SUM(BO22:BO589),0)</f>
        <v>8</v>
      </c>
      <c r="Y594" s="45">
        <f>ROUNDUP(SUM(BP22:BP589),0)</f>
        <v>8</v>
      </c>
      <c r="Z594" s="43"/>
      <c r="AA594" s="68"/>
      <c r="AB594" s="68"/>
      <c r="AC594" s="68"/>
    </row>
    <row r="595" spans="1:32" x14ac:dyDescent="0.2">
      <c r="A595" s="393"/>
      <c r="B595" s="393"/>
      <c r="C595" s="393"/>
      <c r="D595" s="393"/>
      <c r="E595" s="393"/>
      <c r="F595" s="393"/>
      <c r="G595" s="393"/>
      <c r="H595" s="393"/>
      <c r="I595" s="393"/>
      <c r="J595" s="393"/>
      <c r="K595" s="393"/>
      <c r="L595" s="393"/>
      <c r="M595" s="393"/>
      <c r="N595" s="393"/>
      <c r="O595" s="394"/>
      <c r="P595" s="390" t="s">
        <v>39</v>
      </c>
      <c r="Q595" s="391"/>
      <c r="R595" s="391"/>
      <c r="S595" s="391"/>
      <c r="T595" s="391"/>
      <c r="U595" s="391"/>
      <c r="V595" s="392"/>
      <c r="W595" s="43" t="s">
        <v>0</v>
      </c>
      <c r="X595" s="44">
        <f>GrossWeightTotal+PalletQtyTotal*25</f>
        <v>4407.0769230769238</v>
      </c>
      <c r="Y595" s="44">
        <f>GrossWeightTotalR+PalletQtyTotalR*25</f>
        <v>4422.326</v>
      </c>
      <c r="Z595" s="43"/>
      <c r="AA595" s="68"/>
      <c r="AB595" s="68"/>
      <c r="AC595" s="68"/>
    </row>
    <row r="596" spans="1:32" x14ac:dyDescent="0.2">
      <c r="A596" s="393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90" t="s">
        <v>40</v>
      </c>
      <c r="Q596" s="391"/>
      <c r="R596" s="391"/>
      <c r="S596" s="391"/>
      <c r="T596" s="391"/>
      <c r="U596" s="391"/>
      <c r="V596" s="392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389.74358974358978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391</v>
      </c>
      <c r="Z596" s="43"/>
      <c r="AA596" s="68"/>
      <c r="AB596" s="68"/>
      <c r="AC596" s="68"/>
    </row>
    <row r="597" spans="1:32" ht="14.25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90" t="s">
        <v>41</v>
      </c>
      <c r="Q597" s="391"/>
      <c r="R597" s="391"/>
      <c r="S597" s="391"/>
      <c r="T597" s="391"/>
      <c r="U597" s="391"/>
      <c r="V597" s="392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8.504249999999999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389" t="s">
        <v>122</v>
      </c>
      <c r="D599" s="389" t="s">
        <v>122</v>
      </c>
      <c r="E599" s="389" t="s">
        <v>122</v>
      </c>
      <c r="F599" s="389" t="s">
        <v>122</v>
      </c>
      <c r="G599" s="389" t="s">
        <v>122</v>
      </c>
      <c r="H599" s="389" t="s">
        <v>122</v>
      </c>
      <c r="I599" s="389" t="s">
        <v>270</v>
      </c>
      <c r="J599" s="389" t="s">
        <v>270</v>
      </c>
      <c r="K599" s="389" t="s">
        <v>270</v>
      </c>
      <c r="L599" s="395"/>
      <c r="M599" s="389" t="s">
        <v>270</v>
      </c>
      <c r="N599" s="395"/>
      <c r="O599" s="389" t="s">
        <v>270</v>
      </c>
      <c r="P599" s="389" t="s">
        <v>270</v>
      </c>
      <c r="Q599" s="389" t="s">
        <v>270</v>
      </c>
      <c r="R599" s="389" t="s">
        <v>270</v>
      </c>
      <c r="S599" s="389" t="s">
        <v>270</v>
      </c>
      <c r="T599" s="389" t="s">
        <v>270</v>
      </c>
      <c r="U599" s="389" t="s">
        <v>270</v>
      </c>
      <c r="V599" s="389" t="s">
        <v>270</v>
      </c>
      <c r="W599" s="389" t="s">
        <v>490</v>
      </c>
      <c r="X599" s="389" t="s">
        <v>490</v>
      </c>
      <c r="Y599" s="389" t="s">
        <v>544</v>
      </c>
      <c r="Z599" s="389" t="s">
        <v>544</v>
      </c>
      <c r="AA599" s="389" t="s">
        <v>544</v>
      </c>
      <c r="AB599" s="389" t="s">
        <v>544</v>
      </c>
      <c r="AC599" s="83" t="s">
        <v>615</v>
      </c>
      <c r="AD599" s="389" t="s">
        <v>656</v>
      </c>
      <c r="AE599" s="389" t="s">
        <v>656</v>
      </c>
      <c r="AF599" s="1"/>
    </row>
    <row r="600" spans="1:32" ht="14.25" customHeight="1" thickTop="1" x14ac:dyDescent="0.2">
      <c r="A600" s="396" t="s">
        <v>10</v>
      </c>
      <c r="B600" s="389" t="s">
        <v>80</v>
      </c>
      <c r="C600" s="389" t="s">
        <v>123</v>
      </c>
      <c r="D600" s="389" t="s">
        <v>143</v>
      </c>
      <c r="E600" s="389" t="s">
        <v>187</v>
      </c>
      <c r="F600" s="389" t="s">
        <v>203</v>
      </c>
      <c r="G600" s="389" t="s">
        <v>238</v>
      </c>
      <c r="H600" s="389" t="s">
        <v>122</v>
      </c>
      <c r="I600" s="389" t="s">
        <v>271</v>
      </c>
      <c r="J600" s="389" t="s">
        <v>288</v>
      </c>
      <c r="K600" s="389" t="s">
        <v>344</v>
      </c>
      <c r="L600" s="1"/>
      <c r="M600" s="389" t="s">
        <v>359</v>
      </c>
      <c r="N600" s="1"/>
      <c r="O600" s="389" t="s">
        <v>375</v>
      </c>
      <c r="P600" s="389" t="s">
        <v>388</v>
      </c>
      <c r="Q600" s="389" t="s">
        <v>391</v>
      </c>
      <c r="R600" s="389" t="s">
        <v>398</v>
      </c>
      <c r="S600" s="389" t="s">
        <v>409</v>
      </c>
      <c r="T600" s="389" t="s">
        <v>412</v>
      </c>
      <c r="U600" s="389" t="s">
        <v>419</v>
      </c>
      <c r="V600" s="389" t="s">
        <v>481</v>
      </c>
      <c r="W600" s="389" t="s">
        <v>491</v>
      </c>
      <c r="X600" s="389" t="s">
        <v>519</v>
      </c>
      <c r="Y600" s="389" t="s">
        <v>545</v>
      </c>
      <c r="Z600" s="389" t="s">
        <v>590</v>
      </c>
      <c r="AA600" s="389" t="s">
        <v>605</v>
      </c>
      <c r="AB600" s="389" t="s">
        <v>612</v>
      </c>
      <c r="AC600" s="389" t="s">
        <v>615</v>
      </c>
      <c r="AD600" s="389" t="s">
        <v>656</v>
      </c>
      <c r="AE600" s="389" t="s">
        <v>733</v>
      </c>
      <c r="AF600" s="1"/>
    </row>
    <row r="601" spans="1:32" ht="13.5" thickBot="1" x14ac:dyDescent="0.25">
      <c r="A601" s="397"/>
      <c r="B601" s="389"/>
      <c r="C601" s="389"/>
      <c r="D601" s="389"/>
      <c r="E601" s="389"/>
      <c r="F601" s="389"/>
      <c r="G601" s="389"/>
      <c r="H601" s="389"/>
      <c r="I601" s="389"/>
      <c r="J601" s="389"/>
      <c r="K601" s="389"/>
      <c r="L601" s="1"/>
      <c r="M601" s="389"/>
      <c r="N601" s="1"/>
      <c r="O601" s="389"/>
      <c r="P601" s="389"/>
      <c r="Q601" s="389"/>
      <c r="R601" s="389"/>
      <c r="S601" s="389"/>
      <c r="T601" s="389"/>
      <c r="U601" s="389"/>
      <c r="V601" s="389"/>
      <c r="W601" s="389"/>
      <c r="X601" s="389"/>
      <c r="Y601" s="389"/>
      <c r="Z601" s="389"/>
      <c r="AA601" s="389"/>
      <c r="AB601" s="389"/>
      <c r="AC601" s="389"/>
      <c r="AD601" s="389"/>
      <c r="AE601" s="389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2010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2 000,00"/>
        <filter val="256,41"/>
        <filter val="389,74"/>
        <filter val="4 000,00"/>
        <filter val="4 207,08"/>
        <filter val="4 407,08"/>
        <filter val="66,67"/>
        <filter val="8"/>
      </filters>
    </filterColumn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