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D99841-C8E3-4C3A-B5FF-006EED711A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BP352" i="1" s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Z62" i="1" l="1"/>
  <c r="BN62" i="1"/>
  <c r="Y65" i="1"/>
  <c r="D608" i="1"/>
  <c r="Z78" i="1"/>
  <c r="BN78" i="1"/>
  <c r="Z79" i="1"/>
  <c r="BN79" i="1"/>
  <c r="Y82" i="1"/>
  <c r="Z115" i="1"/>
  <c r="BN115" i="1"/>
  <c r="Z156" i="1"/>
  <c r="BN156" i="1"/>
  <c r="Z216" i="1"/>
  <c r="BN216" i="1"/>
  <c r="Z255" i="1"/>
  <c r="BN255" i="1"/>
  <c r="Z297" i="1"/>
  <c r="BN297" i="1"/>
  <c r="Z333" i="1"/>
  <c r="BN333" i="1"/>
  <c r="Z509" i="1"/>
  <c r="BN509" i="1"/>
  <c r="Z34" i="1"/>
  <c r="BN34" i="1"/>
  <c r="C608" i="1"/>
  <c r="Y99" i="1"/>
  <c r="Z140" i="1"/>
  <c r="BN140" i="1"/>
  <c r="Z141" i="1"/>
  <c r="BN141" i="1"/>
  <c r="Z173" i="1"/>
  <c r="BN173" i="1"/>
  <c r="Z197" i="1"/>
  <c r="BN197" i="1"/>
  <c r="Z226" i="1"/>
  <c r="BN226" i="1"/>
  <c r="Z244" i="1"/>
  <c r="BN244" i="1"/>
  <c r="Z268" i="1"/>
  <c r="BN268" i="1"/>
  <c r="Z278" i="1"/>
  <c r="BN278" i="1"/>
  <c r="Z347" i="1"/>
  <c r="BN347" i="1"/>
  <c r="Z352" i="1"/>
  <c r="BN352" i="1"/>
  <c r="Z353" i="1"/>
  <c r="BN353" i="1"/>
  <c r="Z386" i="1"/>
  <c r="BN386" i="1"/>
  <c r="Z414" i="1"/>
  <c r="BN414" i="1"/>
  <c r="Z448" i="1"/>
  <c r="BN448" i="1"/>
  <c r="Z449" i="1"/>
  <c r="BN449" i="1"/>
  <c r="Z490" i="1"/>
  <c r="BN490" i="1"/>
  <c r="Z523" i="1"/>
  <c r="BN523" i="1"/>
  <c r="BP290" i="1"/>
  <c r="BN290" i="1"/>
  <c r="S608" i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Y245" i="1"/>
  <c r="Z251" i="1"/>
  <c r="BN251" i="1"/>
  <c r="Z264" i="1"/>
  <c r="BN264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R608" i="1"/>
  <c r="Y316" i="1"/>
  <c r="U608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X598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Y137" i="1"/>
  <c r="Z133" i="1"/>
  <c r="BN133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Z171" i="1"/>
  <c r="BN171" i="1"/>
  <c r="Z177" i="1"/>
  <c r="BN177" i="1"/>
  <c r="BP177" i="1"/>
  <c r="Z181" i="1"/>
  <c r="BN181" i="1"/>
  <c r="Y189" i="1"/>
  <c r="Z187" i="1"/>
  <c r="BN187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Y246" i="1"/>
  <c r="Z242" i="1"/>
  <c r="BN242" i="1"/>
  <c r="Z249" i="1"/>
  <c r="BN249" i="1"/>
  <c r="Y258" i="1"/>
  <c r="Z253" i="1"/>
  <c r="BN253" i="1"/>
  <c r="Z262" i="1"/>
  <c r="BN262" i="1"/>
  <c r="Z266" i="1"/>
  <c r="BN266" i="1"/>
  <c r="Z273" i="1"/>
  <c r="BN273" i="1"/>
  <c r="Y279" i="1"/>
  <c r="Z276" i="1"/>
  <c r="BN276" i="1"/>
  <c r="Z283" i="1"/>
  <c r="Z284" i="1" s="1"/>
  <c r="BN283" i="1"/>
  <c r="BP283" i="1"/>
  <c r="Y284" i="1"/>
  <c r="Z288" i="1"/>
  <c r="BN288" i="1"/>
  <c r="Y291" i="1"/>
  <c r="Z295" i="1"/>
  <c r="BN295" i="1"/>
  <c r="BP295" i="1"/>
  <c r="Y300" i="1"/>
  <c r="Z299" i="1"/>
  <c r="BN299" i="1"/>
  <c r="Y315" i="1"/>
  <c r="Z320" i="1"/>
  <c r="BN320" i="1"/>
  <c r="Z323" i="1"/>
  <c r="BN323" i="1"/>
  <c r="Z331" i="1"/>
  <c r="BN331" i="1"/>
  <c r="Z337" i="1"/>
  <c r="BN337" i="1"/>
  <c r="Z341" i="1"/>
  <c r="BN341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Y362" i="1"/>
  <c r="Y39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Y136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BN155" i="1"/>
  <c r="BP155" i="1"/>
  <c r="Y158" i="1"/>
  <c r="Z161" i="1"/>
  <c r="Z162" i="1" s="1"/>
  <c r="BN161" i="1"/>
  <c r="Y162" i="1"/>
  <c r="Z165" i="1"/>
  <c r="Z167" i="1" s="1"/>
  <c r="BN165" i="1"/>
  <c r="BP165" i="1"/>
  <c r="Y168" i="1"/>
  <c r="H608" i="1"/>
  <c r="Z172" i="1"/>
  <c r="BN172" i="1"/>
  <c r="Y175" i="1"/>
  <c r="Z178" i="1"/>
  <c r="BN178" i="1"/>
  <c r="Z180" i="1"/>
  <c r="BN180" i="1"/>
  <c r="Y183" i="1"/>
  <c r="Y188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Y237" i="1"/>
  <c r="BP227" i="1"/>
  <c r="BN227" i="1"/>
  <c r="Z227" i="1"/>
  <c r="BP231" i="1"/>
  <c r="BN231" i="1"/>
  <c r="Z231" i="1"/>
  <c r="H9" i="1"/>
  <c r="Y24" i="1"/>
  <c r="Y59" i="1"/>
  <c r="Y75" i="1"/>
  <c r="Y112" i="1"/>
  <c r="Y129" i="1"/>
  <c r="Y157" i="1"/>
  <c r="Y174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I608" i="1"/>
  <c r="Y201" i="1"/>
  <c r="Z233" i="1"/>
  <c r="BN233" i="1"/>
  <c r="Z235" i="1"/>
  <c r="BN235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BP274" i="1"/>
  <c r="Z275" i="1"/>
  <c r="BN275" i="1"/>
  <c r="Z277" i="1"/>
  <c r="BN277" i="1"/>
  <c r="Y280" i="1"/>
  <c r="Y285" i="1"/>
  <c r="Q608" i="1"/>
  <c r="Z289" i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16" i="1" l="1"/>
  <c r="Z207" i="1"/>
  <c r="Z157" i="1"/>
  <c r="Z362" i="1"/>
  <c r="Z571" i="1"/>
  <c r="Z554" i="1"/>
  <c r="Z524" i="1"/>
  <c r="Z510" i="1"/>
  <c r="Z398" i="1"/>
  <c r="Z530" i="1"/>
  <c r="Z327" i="1"/>
  <c r="Z300" i="1"/>
  <c r="Z291" i="1"/>
  <c r="Z279" i="1"/>
  <c r="Z146" i="1"/>
  <c r="Z136" i="1"/>
  <c r="Z128" i="1"/>
  <c r="Z119" i="1"/>
  <c r="Z111" i="1"/>
  <c r="Z104" i="1"/>
  <c r="Z98" i="1"/>
  <c r="Z90" i="1"/>
  <c r="Z59" i="1"/>
  <c r="Z257" i="1"/>
  <c r="Z201" i="1"/>
  <c r="Z182" i="1"/>
  <c r="Z515" i="1"/>
  <c r="Z411" i="1"/>
  <c r="Z387" i="1"/>
  <c r="Z343" i="1"/>
  <c r="Z334" i="1"/>
  <c r="Z403" i="1"/>
  <c r="Z373" i="1"/>
  <c r="Z245" i="1"/>
  <c r="Z188" i="1"/>
  <c r="Z237" i="1"/>
  <c r="Z174" i="1"/>
  <c r="Z36" i="1"/>
  <c r="Z584" i="1"/>
  <c r="Z578" i="1"/>
  <c r="Z564" i="1"/>
  <c r="Z458" i="1"/>
  <c r="Y598" i="1"/>
  <c r="Y602" i="1"/>
  <c r="Y599" i="1"/>
  <c r="Z547" i="1"/>
  <c r="Z492" i="1"/>
  <c r="Z481" i="1"/>
  <c r="Z424" i="1"/>
  <c r="Z269" i="1"/>
  <c r="Z223" i="1"/>
  <c r="Z75" i="1"/>
  <c r="Y600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<sst xmlns="http://schemas.openxmlformats.org/spreadsheetml/2006/main" count="2479" uniqueCount="785">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</sst>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784</v>
      </c>
      <c r="I5" s="677"/>
      <c r="J5" s="677"/>
      <c r="K5" s="677"/>
      <c r="L5" s="677"/>
      <c r="M5" s="479"/>
      <c r="N5" s="58"/>
      <c r="P5" s="24" t="s">
        <v>10</v>
      </c>
      <c r="Q5" s="757">
        <v>45562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320</v>
      </c>
      <c r="Y56" s="387">
        <f t="shared" si="6"/>
        <v>320</v>
      </c>
      <c r="Z56" s="36">
        <f>IFERROR(IF(Y56=0,"",ROUNDUP(Y56/H56,0)*0.00937),"")</f>
        <v>0.74960000000000004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339.20000000000005</v>
      </c>
      <c r="BN56" s="64">
        <f t="shared" si="8"/>
        <v>339.20000000000005</v>
      </c>
      <c r="BO56" s="64">
        <f t="shared" si="9"/>
        <v>0.66666666666666663</v>
      </c>
      <c r="BP56" s="64">
        <f t="shared" si="10"/>
        <v>0.66666666666666663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80</v>
      </c>
      <c r="Y59" s="388">
        <f>IFERROR(Y53/H53,"0")+IFERROR(Y54/H54,"0")+IFERROR(Y55/H55,"0")+IFERROR(Y56/H56,"0")+IFERROR(Y57/H57,"0")+IFERROR(Y58/H58,"0")</f>
        <v>80</v>
      </c>
      <c r="Z59" s="388">
        <f>IFERROR(IF(Z53="",0,Z53),"0")+IFERROR(IF(Z54="",0,Z54),"0")+IFERROR(IF(Z55="",0,Z55),"0")+IFERROR(IF(Z56="",0,Z56),"0")+IFERROR(IF(Z57="",0,Z57),"0")+IFERROR(IF(Z58="",0,Z58),"0")</f>
        <v>0.74960000000000004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320</v>
      </c>
      <c r="Y60" s="388">
        <f>IFERROR(SUM(Y53:Y58),"0")</f>
        <v>320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225</v>
      </c>
      <c r="Y74" s="387">
        <f t="shared" si="11"/>
        <v>225</v>
      </c>
      <c r="Z74" s="36">
        <f>IFERROR(IF(Y74=0,"",ROUNDUP(Y74/H74,0)*0.00937),"")</f>
        <v>0.46849999999999997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237</v>
      </c>
      <c r="BN74" s="64">
        <f t="shared" si="13"/>
        <v>237</v>
      </c>
      <c r="BO74" s="64">
        <f t="shared" si="14"/>
        <v>0.41666666666666669</v>
      </c>
      <c r="BP74" s="64">
        <f t="shared" si="15"/>
        <v>0.41666666666666669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68.518518518518519</v>
      </c>
      <c r="Y75" s="388">
        <f>IFERROR(Y68/H68,"0")+IFERROR(Y69/H69,"0")+IFERROR(Y70/H70,"0")+IFERROR(Y71/H71,"0")+IFERROR(Y72/H72,"0")+IFERROR(Y73/H73,"0")+IFERROR(Y74/H74,"0")</f>
        <v>69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0.88174999999999992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425</v>
      </c>
      <c r="Y76" s="388">
        <f>IFERROR(SUM(Y68:Y74),"0")</f>
        <v>430.20000000000005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270</v>
      </c>
      <c r="Y80" s="387">
        <f>IFERROR(IF(X80="",0,CEILING((X80/$H80),1)*$H80),"")</f>
        <v>270</v>
      </c>
      <c r="Z80" s="36">
        <f>IFERROR(IF(Y80=0,"",ROUNDUP(Y80/H80,0)*0.00753),"")</f>
        <v>0.753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290</v>
      </c>
      <c r="BN80" s="64">
        <f>IFERROR(Y80*I80/H80,"0")</f>
        <v>290</v>
      </c>
      <c r="BO80" s="64">
        <f>IFERROR(1/J80*(X80/H80),"0")</f>
        <v>0.64102564102564097</v>
      </c>
      <c r="BP80" s="64">
        <f>IFERROR(1/J80*(Y80/H80),"0")</f>
        <v>0.64102564102564097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100</v>
      </c>
      <c r="Y81" s="388">
        <f>IFERROR(Y78/H78,"0")+IFERROR(Y79/H79,"0")+IFERROR(Y80/H80,"0")</f>
        <v>100</v>
      </c>
      <c r="Z81" s="388">
        <f>IFERROR(IF(Z78="",0,Z78),"0")+IFERROR(IF(Z79="",0,Z79),"0")+IFERROR(IF(Z80="",0,Z80),"0")</f>
        <v>0.753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270</v>
      </c>
      <c r="Y82" s="388">
        <f>IFERROR(SUM(Y78:Y80),"0")</f>
        <v>270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20</v>
      </c>
      <c r="Y102" s="387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2.3809523809523809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6.5250000000000002E-2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20</v>
      </c>
      <c r="Y105" s="388">
        <f>IFERROR(SUM(Y101:Y103),"0")</f>
        <v>25.200000000000003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150</v>
      </c>
      <c r="Y108" s="387">
        <f>IFERROR(IF(X108="",0,CEILING((X108/$H108),1)*$H108),"")</f>
        <v>151.20000000000002</v>
      </c>
      <c r="Z108" s="36">
        <f>IFERROR(IF(Y108=0,"",ROUNDUP(Y108/H108,0)*0.02175),"")</f>
        <v>0.30449999999999999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156.66666666666666</v>
      </c>
      <c r="BN108" s="64">
        <f>IFERROR(Y108*I108/H108,"0")</f>
        <v>157.91999999999999</v>
      </c>
      <c r="BO108" s="64">
        <f>IFERROR(1/J108*(X108/H108),"0")</f>
        <v>0.24801587301587297</v>
      </c>
      <c r="BP108" s="64">
        <f>IFERROR(1/J108*(Y108/H108),"0")</f>
        <v>0.25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225</v>
      </c>
      <c r="Y110" s="387">
        <f>IFERROR(IF(X110="",0,CEILING((X110/$H110),1)*$H110),"")</f>
        <v>225</v>
      </c>
      <c r="Z110" s="36">
        <f>IFERROR(IF(Y110=0,"",ROUNDUP(Y110/H110,0)*0.00937),"")</f>
        <v>0.46849999999999997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235.5</v>
      </c>
      <c r="BN110" s="64">
        <f>IFERROR(Y110*I110/H110,"0")</f>
        <v>235.5</v>
      </c>
      <c r="BO110" s="64">
        <f>IFERROR(1/J110*(X110/H110),"0")</f>
        <v>0.41666666666666669</v>
      </c>
      <c r="BP110" s="64">
        <f>IFERROR(1/J110*(Y110/H110),"0")</f>
        <v>0.41666666666666669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63.888888888888886</v>
      </c>
      <c r="Y111" s="388">
        <f>IFERROR(Y108/H108,"0")+IFERROR(Y109/H109,"0")+IFERROR(Y110/H110,"0")</f>
        <v>64</v>
      </c>
      <c r="Z111" s="388">
        <f>IFERROR(IF(Z108="",0,Z108),"0")+IFERROR(IF(Z109="",0,Z109),"0")+IFERROR(IF(Z110="",0,Z110),"0")</f>
        <v>0.77299999999999991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375</v>
      </c>
      <c r="Y112" s="388">
        <f>IFERROR(SUM(Y108:Y110),"0")</f>
        <v>376.20000000000005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135</v>
      </c>
      <c r="Y116" s="387">
        <f>IFERROR(IF(X116="",0,CEILING((X116/$H116),1)*$H116),"")</f>
        <v>135</v>
      </c>
      <c r="Z116" s="36">
        <f>IFERROR(IF(Y116=0,"",ROUNDUP(Y116/H116,0)*0.00753),"")</f>
        <v>0.3765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148.59999999999997</v>
      </c>
      <c r="BN116" s="64">
        <f>IFERROR(Y116*I116/H116,"0")</f>
        <v>148.59999999999997</v>
      </c>
      <c r="BO116" s="64">
        <f>IFERROR(1/J116*(X116/H116),"0")</f>
        <v>0.32051282051282048</v>
      </c>
      <c r="BP116" s="64">
        <f>IFERROR(1/J116*(Y116/H116),"0")</f>
        <v>0.32051282051282048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67.857142857142861</v>
      </c>
      <c r="Y119" s="388">
        <f>IFERROR(Y114/H114,"0")+IFERROR(Y115/H115,"0")+IFERROR(Y116/H116,"0")+IFERROR(Y117/H117,"0")+IFERROR(Y118/H118,"0")</f>
        <v>68</v>
      </c>
      <c r="Z119" s="388">
        <f>IFERROR(IF(Z114="",0,Z114),"0")+IFERROR(IF(Z115="",0,Z115),"0")+IFERROR(IF(Z116="",0,Z116),"0")+IFERROR(IF(Z117="",0,Z117),"0")+IFERROR(IF(Z118="",0,Z118),"0")</f>
        <v>0.76800000000000002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285</v>
      </c>
      <c r="Y120" s="388">
        <f>IFERROR(SUM(Y114:Y118),"0")</f>
        <v>286.20000000000005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855</v>
      </c>
      <c r="Y126" s="387">
        <f>IFERROR(IF(X126="",0,CEILING((X126/$H126),1)*$H126),"")</f>
        <v>855</v>
      </c>
      <c r="Z126" s="36">
        <f>IFERROR(IF(Y126=0,"",ROUNDUP(Y126/H126,0)*0.00937),"")</f>
        <v>1.7803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900.6</v>
      </c>
      <c r="BN126" s="64">
        <f>IFERROR(Y126*I126/H126,"0")</f>
        <v>900.6</v>
      </c>
      <c r="BO126" s="64">
        <f>IFERROR(1/J126*(X126/H126),"0")</f>
        <v>1.5833333333333333</v>
      </c>
      <c r="BP126" s="64">
        <f>IFERROR(1/J126*(Y126/H126),"0")</f>
        <v>1.5833333333333333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190</v>
      </c>
      <c r="Y128" s="388">
        <f>IFERROR(Y123/H123,"0")+IFERROR(Y124/H124,"0")+IFERROR(Y125/H125,"0")+IFERROR(Y126/H126,"0")+IFERROR(Y127/H127,"0")</f>
        <v>190</v>
      </c>
      <c r="Z128" s="388">
        <f>IFERROR(IF(Z123="",0,Z123),"0")+IFERROR(IF(Z124="",0,Z124),"0")+IFERROR(IF(Z125="",0,Z125),"0")+IFERROR(IF(Z126="",0,Z126),"0")+IFERROR(IF(Z127="",0,Z127),"0")</f>
        <v>1.7803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855</v>
      </c>
      <c r="Y129" s="388">
        <f>IFERROR(SUM(Y123:Y127),"0")</f>
        <v>855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57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225</v>
      </c>
      <c r="Y143" s="387">
        <f t="shared" si="21"/>
        <v>226.8</v>
      </c>
      <c r="Z143" s="36">
        <f>IFERROR(IF(Y143=0,"",ROUNDUP(Y143/H143,0)*0.00753),"")</f>
        <v>0.63251999999999997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247.66666666666666</v>
      </c>
      <c r="BN143" s="64">
        <f t="shared" si="23"/>
        <v>249.648</v>
      </c>
      <c r="BO143" s="64">
        <f t="shared" si="24"/>
        <v>0.53418803418803418</v>
      </c>
      <c r="BP143" s="64">
        <f t="shared" si="25"/>
        <v>0.53846153846153844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83.333333333333329</v>
      </c>
      <c r="Y146" s="388">
        <f>IFERROR(Y139/H139,"0")+IFERROR(Y140/H140,"0")+IFERROR(Y141/H141,"0")+IFERROR(Y142/H142,"0")+IFERROR(Y143/H143,"0")+IFERROR(Y144/H144,"0")+IFERROR(Y145/H145,"0")</f>
        <v>84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0.63251999999999997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225</v>
      </c>
      <c r="Y147" s="388">
        <f>IFERROR(SUM(Y139:Y145),"0")</f>
        <v>226.8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49.5</v>
      </c>
      <c r="Y150" s="387">
        <f>IFERROR(IF(X150="",0,CEILING((X150/$H150),1)*$H150),"")</f>
        <v>49.5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56.45</v>
      </c>
      <c r="BN150" s="64">
        <f>IFERROR(Y150*I150/H150,"0")</f>
        <v>56.45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25</v>
      </c>
      <c r="Y151" s="388">
        <f>IFERROR(Y149/H149,"0")+IFERROR(Y150/H150,"0")</f>
        <v>25</v>
      </c>
      <c r="Z151" s="388">
        <f>IFERROR(IF(Z149="",0,Z149),"0")+IFERROR(IF(Z150="",0,Z150),"0")</f>
        <v>0.18825</v>
      </c>
      <c r="AA151" s="389"/>
      <c r="AB151" s="389"/>
      <c r="AC151" s="389"/>
    </row>
    <row r="152" spans="1:68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49.5</v>
      </c>
      <c r="Y152" s="388">
        <f>IFERROR(SUM(Y149:Y150),"0")</f>
        <v>49.5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70</v>
      </c>
      <c r="Y185" s="387">
        <f>IFERROR(IF(X185="",0,CEILING((X185/$H185),1)*$H185),"")</f>
        <v>75.600000000000009</v>
      </c>
      <c r="Z185" s="36">
        <f>IFERROR(IF(Y185=0,"",ROUNDUP(Y185/H185,0)*0.02175),"")</f>
        <v>0.19574999999999998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74.7</v>
      </c>
      <c r="BN185" s="64">
        <f>IFERROR(Y185*I185/H185,"0")</f>
        <v>80.676000000000016</v>
      </c>
      <c r="BO185" s="64">
        <f>IFERROR(1/J185*(X185/H185),"0")</f>
        <v>0.14880952380952378</v>
      </c>
      <c r="BP185" s="64">
        <f>IFERROR(1/J185*(Y185/H185),"0")</f>
        <v>0.1607142857142857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35</v>
      </c>
      <c r="Y187" s="387">
        <f>IFERROR(IF(X187="",0,CEILING((X187/$H187),1)*$H187),"")</f>
        <v>36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38.173333333333332</v>
      </c>
      <c r="BN187" s="64">
        <f>IFERROR(Y187*I187/H187,"0")</f>
        <v>39.263999999999996</v>
      </c>
      <c r="BO187" s="64">
        <f>IFERROR(1/J187*(X187/H187),"0")</f>
        <v>7.4786324786324784E-2</v>
      </c>
      <c r="BP187" s="64">
        <f>IFERROR(1/J187*(Y187/H187),"0")</f>
        <v>7.6923076923076927E-2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20</v>
      </c>
      <c r="Y188" s="388">
        <f>IFERROR(Y185/H185,"0")+IFERROR(Y186/H186,"0")+IFERROR(Y187/H187,"0")</f>
        <v>21</v>
      </c>
      <c r="Z188" s="388">
        <f>IFERROR(IF(Z185="",0,Z185),"0")+IFERROR(IF(Z186="",0,Z186),"0")+IFERROR(IF(Z187="",0,Z187),"0")</f>
        <v>0.28610999999999998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105</v>
      </c>
      <c r="Y189" s="388">
        <f>IFERROR(SUM(Y185:Y187),"0")</f>
        <v>111.60000000000001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52.5</v>
      </c>
      <c r="Y196" s="387">
        <f t="shared" si="26"/>
        <v>52.5</v>
      </c>
      <c r="Z196" s="36">
        <f>IFERROR(IF(Y196=0,"",ROUNDUP(Y196/H196,0)*0.00502),"")</f>
        <v>0.1255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55.75</v>
      </c>
      <c r="BN196" s="64">
        <f t="shared" si="28"/>
        <v>55.75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87.5</v>
      </c>
      <c r="Y197" s="387">
        <f t="shared" si="26"/>
        <v>88.2</v>
      </c>
      <c r="Z197" s="36">
        <f>IFERROR(IF(Y197=0,"",ROUNDUP(Y197/H197,0)*0.00502),"")</f>
        <v>0.21084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92.916666666666657</v>
      </c>
      <c r="BN197" s="64">
        <f t="shared" si="28"/>
        <v>93.66</v>
      </c>
      <c r="BO197" s="64">
        <f t="shared" si="29"/>
        <v>0.17806267806267806</v>
      </c>
      <c r="BP197" s="64">
        <f t="shared" si="30"/>
        <v>0.17948717948717952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122.5</v>
      </c>
      <c r="Y198" s="387">
        <f t="shared" si="26"/>
        <v>123.9</v>
      </c>
      <c r="Z198" s="36">
        <f>IFERROR(IF(Y198=0,"",ROUNDUP(Y198/H198,0)*0.00502),"")</f>
        <v>0.29618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128.33333333333331</v>
      </c>
      <c r="BN198" s="64">
        <f t="shared" si="28"/>
        <v>129.80000000000001</v>
      </c>
      <c r="BO198" s="64">
        <f t="shared" si="29"/>
        <v>0.2492877492877493</v>
      </c>
      <c r="BP198" s="64">
        <f t="shared" si="30"/>
        <v>0.25213675213675218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124.99999999999999</v>
      </c>
      <c r="Y201" s="388">
        <f>IFERROR(Y193/H193,"0")+IFERROR(Y194/H194,"0")+IFERROR(Y195/H195,"0")+IFERROR(Y196/H196,"0")+IFERROR(Y197/H197,"0")+IFERROR(Y198/H198,"0")+IFERROR(Y199/H199,"0")+IFERROR(Y200/H200,"0")</f>
        <v>126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0.63251999999999997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262.5</v>
      </c>
      <c r="Y202" s="388">
        <f>IFERROR(SUM(Y193:Y200),"0")</f>
        <v>264.60000000000002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160</v>
      </c>
      <c r="Y230" s="387">
        <f t="shared" si="36"/>
        <v>160.79999999999998</v>
      </c>
      <c r="Z230" s="36">
        <f t="shared" ref="Z230:Z236" si="41">IFERROR(IF(Y230=0,"",ROUNDUP(Y230/H230,0)*0.00753),"")</f>
        <v>0.50451000000000001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179.33333333333334</v>
      </c>
      <c r="BN230" s="64">
        <f t="shared" si="38"/>
        <v>180.23</v>
      </c>
      <c r="BO230" s="64">
        <f t="shared" si="39"/>
        <v>0.42735042735042739</v>
      </c>
      <c r="BP230" s="64">
        <f t="shared" si="40"/>
        <v>0.42948717948717946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80</v>
      </c>
      <c r="Y235" s="387">
        <f t="shared" si="36"/>
        <v>81.599999999999994</v>
      </c>
      <c r="Z235" s="36">
        <f t="shared" si="41"/>
        <v>0.25602000000000003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89.066666666666677</v>
      </c>
      <c r="BN235" s="64">
        <f t="shared" si="38"/>
        <v>90.847999999999999</v>
      </c>
      <c r="BO235" s="64">
        <f t="shared" si="39"/>
        <v>0.21367521367521369</v>
      </c>
      <c r="BP235" s="64">
        <f t="shared" si="40"/>
        <v>0.21794871794871795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101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0.76053000000000004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240</v>
      </c>
      <c r="Y238" s="388">
        <f>IFERROR(SUM(Y226:Y236),"0")</f>
        <v>242.39999999999998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4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120</v>
      </c>
      <c r="Y297" s="387">
        <f>IFERROR(IF(X297="",0,CEILING((X297/$H297),1)*$H297),"")</f>
        <v>120</v>
      </c>
      <c r="Z297" s="36">
        <f>IFERROR(IF(Y297=0,"",ROUNDUP(Y297/H297,0)*0.00753),"")</f>
        <v>0.3765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133.60000000000002</v>
      </c>
      <c r="BN297" s="64">
        <f>IFERROR(Y297*I297/H297,"0")</f>
        <v>133.60000000000002</v>
      </c>
      <c r="BO297" s="64">
        <f>IFERROR(1/J297*(X297/H297),"0")</f>
        <v>0.32051282051282048</v>
      </c>
      <c r="BP297" s="64">
        <f>IFERROR(1/J297*(Y297/H297),"0")</f>
        <v>0.32051282051282048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120</v>
      </c>
      <c r="Y298" s="387">
        <f>IFERROR(IF(X298="",0,CEILING((X298/$H298),1)*$H298),"")</f>
        <v>120</v>
      </c>
      <c r="Z298" s="36">
        <f>IFERROR(IF(Y298=0,"",ROUNDUP(Y298/H298,0)*0.00753),"")</f>
        <v>0.3765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130</v>
      </c>
      <c r="BN298" s="64">
        <f>IFERROR(Y298*I298/H298,"0")</f>
        <v>130</v>
      </c>
      <c r="BO298" s="64">
        <f>IFERROR(1/J298*(X298/H298),"0")</f>
        <v>0.32051282051282048</v>
      </c>
      <c r="BP298" s="64">
        <f>IFERROR(1/J298*(Y298/H298),"0")</f>
        <v>0.32051282051282048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100</v>
      </c>
      <c r="Y300" s="388">
        <f>IFERROR(Y295/H295,"0")+IFERROR(Y296/H296,"0")+IFERROR(Y297/H297,"0")+IFERROR(Y298/H298,"0")+IFERROR(Y299/H299,"0")</f>
        <v>100</v>
      </c>
      <c r="Z300" s="388">
        <f>IFERROR(IF(Z295="",0,Z295),"0")+IFERROR(IF(Z296="",0,Z296),"0")+IFERROR(IF(Z297="",0,Z297),"0")+IFERROR(IF(Z298="",0,Z298),"0")+IFERROR(IF(Z299="",0,Z299),"0")</f>
        <v>0.753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240</v>
      </c>
      <c r="Y301" s="388">
        <f>IFERROR(SUM(Y295:Y299),"0")</f>
        <v>240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245</v>
      </c>
      <c r="Y313" s="387">
        <f>IFERROR(IF(X313="",0,CEILING((X313/$H313),1)*$H313),"")</f>
        <v>245.70000000000002</v>
      </c>
      <c r="Z313" s="36">
        <f>IFERROR(IF(Y313=0,"",ROUNDUP(Y313/H313,0)*0.00502),"")</f>
        <v>0.58733999999999997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256.66666666666663</v>
      </c>
      <c r="BN313" s="64">
        <f>IFERROR(Y313*I313/H313,"0")</f>
        <v>257.40000000000003</v>
      </c>
      <c r="BO313" s="64">
        <f>IFERROR(1/J313*(X313/H313),"0")</f>
        <v>0.4985754985754986</v>
      </c>
      <c r="BP313" s="64">
        <f>IFERROR(1/J313*(Y313/H313),"0")</f>
        <v>0.5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116.66666666666666</v>
      </c>
      <c r="Y315" s="388">
        <f>IFERROR(Y313/H313,"0")+IFERROR(Y314/H314,"0")</f>
        <v>117</v>
      </c>
      <c r="Z315" s="388">
        <f>IFERROR(IF(Z313="",0,Z313),"0")+IFERROR(IF(Z314="",0,Z314),"0")</f>
        <v>0.58733999999999997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245</v>
      </c>
      <c r="Y316" s="388">
        <f>IFERROR(SUM(Y313:Y314),"0")</f>
        <v>245.70000000000002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7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350</v>
      </c>
      <c r="Y347" s="387">
        <f>IFERROR(IF(X347="",0,CEILING((X347/$H347),1)*$H347),"")</f>
        <v>351</v>
      </c>
      <c r="Z347" s="36">
        <f>IFERROR(IF(Y347=0,"",ROUNDUP(Y347/H347,0)*0.02175),"")</f>
        <v>0.9787499999999999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375.30769230769232</v>
      </c>
      <c r="BN347" s="64">
        <f>IFERROR(Y347*I347/H347,"0")</f>
        <v>376.38000000000005</v>
      </c>
      <c r="BO347" s="64">
        <f>IFERROR(1/J347*(X347/H347),"0")</f>
        <v>0.80128205128205132</v>
      </c>
      <c r="BP347" s="64">
        <f>IFERROR(1/J347*(Y347/H347),"0")</f>
        <v>0.80357142857142849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40</v>
      </c>
      <c r="Y348" s="387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42.685714285714283</v>
      </c>
      <c r="BN348" s="64">
        <f>IFERROR(Y348*I348/H348,"0")</f>
        <v>44.82</v>
      </c>
      <c r="BO348" s="64">
        <f>IFERROR(1/J348*(X348/H348),"0")</f>
        <v>8.5034013605442174E-2</v>
      </c>
      <c r="BP348" s="64">
        <f>IFERROR(1/J348*(Y348/H348),"0")</f>
        <v>8.9285714285714274E-2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49.633699633699635</v>
      </c>
      <c r="Y349" s="388">
        <f>IFERROR(Y346/H346,"0")+IFERROR(Y347/H347,"0")+IFERROR(Y348/H348,"0")</f>
        <v>50</v>
      </c>
      <c r="Z349" s="388">
        <f>IFERROR(IF(Z346="",0,Z346),"0")+IFERROR(IF(Z347="",0,Z347),"0")+IFERROR(IF(Z348="",0,Z348),"0")</f>
        <v>1.0874999999999999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390</v>
      </c>
      <c r="Y350" s="388">
        <f>IFERROR(SUM(Y346:Y348),"0")</f>
        <v>393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9</v>
      </c>
      <c r="Y366" s="387">
        <f>IFERROR(IF(X366="",0,CEILING((X366/$H366),1)*$H366),"")</f>
        <v>9</v>
      </c>
      <c r="Z366" s="36">
        <f>IFERROR(IF(Y366=0,"",ROUNDUP(Y366/H366,0)*0.00753),"")</f>
        <v>3.7650000000000003E-2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10.24</v>
      </c>
      <c r="BN366" s="64">
        <f>IFERROR(Y366*I366/H366,"0")</f>
        <v>10.24</v>
      </c>
      <c r="BO366" s="64">
        <f>IFERROR(1/J366*(X366/H366),"0")</f>
        <v>3.2051282051282048E-2</v>
      </c>
      <c r="BP366" s="64">
        <f>IFERROR(1/J366*(Y366/H366),"0")</f>
        <v>3.2051282051282048E-2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5</v>
      </c>
      <c r="Y367" s="388">
        <f>IFERROR(Y366/H366,"0")</f>
        <v>5</v>
      </c>
      <c r="Z367" s="388">
        <f>IFERROR(IF(Z366="",0,Z366),"0")</f>
        <v>3.7650000000000003E-2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9</v>
      </c>
      <c r="Y368" s="388">
        <f>IFERROR(SUM(Y366:Y366),"0")</f>
        <v>9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909.99999999999989</v>
      </c>
      <c r="Y371" s="387">
        <f>IFERROR(IF(X371="",0,CEILING((X371/$H371),1)*$H371),"")</f>
        <v>911.40000000000009</v>
      </c>
      <c r="Z371" s="36">
        <f>IFERROR(IF(Y371=0,"",ROUNDUP(Y371/H371,0)*0.00753),"")</f>
        <v>3.2680199999999999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1027.8666666666663</v>
      </c>
      <c r="BN371" s="64">
        <f>IFERROR(Y371*I371/H371,"0")</f>
        <v>1029.4479999999999</v>
      </c>
      <c r="BO371" s="64">
        <f>IFERROR(1/J371*(X371/H371),"0")</f>
        <v>2.7777777777777772</v>
      </c>
      <c r="BP371" s="64">
        <f>IFERROR(1/J371*(Y371/H371),"0")</f>
        <v>2.7820512820512819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599.99999999999989</v>
      </c>
      <c r="Y373" s="388">
        <f>IFERROR(Y370/H370,"0")+IFERROR(Y371/H371,"0")+IFERROR(Y372/H372,"0")</f>
        <v>601</v>
      </c>
      <c r="Z373" s="388">
        <f>IFERROR(IF(Z370="",0,Z370),"0")+IFERROR(IF(Z371="",0,Z371),"0")+IFERROR(IF(Z372="",0,Z372),"0")</f>
        <v>4.5255299999999998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1260</v>
      </c>
      <c r="Y374" s="388">
        <f>IFERROR(SUM(Y370:Y372),"0")</f>
        <v>1262.1000000000001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1900</v>
      </c>
      <c r="Y379" s="387">
        <f t="shared" si="67"/>
        <v>1905</v>
      </c>
      <c r="Z379" s="36">
        <f>IFERROR(IF(Y379=0,"",ROUNDUP(Y379/H379,0)*0.02175),"")</f>
        <v>2.7622499999999999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1960.8</v>
      </c>
      <c r="BN379" s="64">
        <f t="shared" si="69"/>
        <v>1965.96</v>
      </c>
      <c r="BO379" s="64">
        <f t="shared" si="70"/>
        <v>2.6388888888888888</v>
      </c>
      <c r="BP379" s="64">
        <f t="shared" si="71"/>
        <v>2.645833333333333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1900</v>
      </c>
      <c r="Y381" s="387">
        <f t="shared" si="67"/>
        <v>1905</v>
      </c>
      <c r="Z381" s="36">
        <f>IFERROR(IF(Y381=0,"",ROUNDUP(Y381/H381,0)*0.02175),"")</f>
        <v>2.7622499999999999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1960.8</v>
      </c>
      <c r="BN381" s="64">
        <f t="shared" si="69"/>
        <v>1965.96</v>
      </c>
      <c r="BO381" s="64">
        <f t="shared" si="70"/>
        <v>2.6388888888888888</v>
      </c>
      <c r="BP381" s="64">
        <f t="shared" si="71"/>
        <v>2.645833333333333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50</v>
      </c>
      <c r="Y386" s="387">
        <f t="shared" si="67"/>
        <v>50</v>
      </c>
      <c r="Z386" s="36">
        <f>IFERROR(IF(Y386=0,"",ROUNDUP(Y386/H386,0)*0.00937),"")</f>
        <v>9.3700000000000006E-2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52.1</v>
      </c>
      <c r="BN386" s="64">
        <f t="shared" si="69"/>
        <v>52.1</v>
      </c>
      <c r="BO386" s="64">
        <f t="shared" si="70"/>
        <v>8.3333333333333329E-2</v>
      </c>
      <c r="BP386" s="64">
        <f t="shared" si="71"/>
        <v>8.3333333333333329E-2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376.66666666666669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378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8.0976999999999997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5550</v>
      </c>
      <c r="Y388" s="388">
        <f>IFERROR(SUM(Y378:Y386),"0")</f>
        <v>5570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2</v>
      </c>
      <c r="Y392" s="388">
        <f>IFERROR(Y390/H390,"0")+IFERROR(Y391/H391,"0")</f>
        <v>2</v>
      </c>
      <c r="Z392" s="388">
        <f>IFERROR(IF(Z390="",0,Z390),"0")+IFERROR(IF(Z391="",0,Z391),"0")</f>
        <v>1.874E-2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8</v>
      </c>
      <c r="Y393" s="388">
        <f>IFERROR(SUM(Y390:Y391),"0")</f>
        <v>8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70</v>
      </c>
      <c r="Y419" s="387">
        <f>IFERROR(IF(X419="",0,CEILING((X419/$H419),1)*$H419),"")</f>
        <v>70.2</v>
      </c>
      <c r="Z419" s="36">
        <f>IFERROR(IF(Y419=0,"",ROUNDUP(Y419/H419,0)*0.02175),"")</f>
        <v>0.19574999999999998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75.061538461538461</v>
      </c>
      <c r="BN419" s="64">
        <f>IFERROR(Y419*I419/H419,"0")</f>
        <v>75.27600000000001</v>
      </c>
      <c r="BO419" s="64">
        <f>IFERROR(1/J419*(X419/H419),"0")</f>
        <v>0.16025641025641024</v>
      </c>
      <c r="BP419" s="64">
        <f>IFERROR(1/J419*(Y419/H419),"0")</f>
        <v>0.1607142857142857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8.9743589743589745</v>
      </c>
      <c r="Y424" s="388">
        <f>IFERROR(Y419/H419,"0")+IFERROR(Y420/H420,"0")+IFERROR(Y421/H421,"0")+IFERROR(Y422/H422,"0")+IFERROR(Y423/H423,"0")</f>
        <v>9</v>
      </c>
      <c r="Z424" s="388">
        <f>IFERROR(IF(Z419="",0,Z419),"0")+IFERROR(IF(Z420="",0,Z420),"0")+IFERROR(IF(Z421="",0,Z421),"0")+IFERROR(IF(Z422="",0,Z422),"0")+IFERROR(IF(Z423="",0,Z423),"0")</f>
        <v>0.19574999999999998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70</v>
      </c>
      <c r="Y425" s="388">
        <f>IFERROR(SUM(Y419:Y423),"0")</f>
        <v>70.2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70</v>
      </c>
      <c r="Y444" s="387">
        <f t="shared" si="72"/>
        <v>71.400000000000006</v>
      </c>
      <c r="Z444" s="36">
        <f t="shared" si="77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74.333333333333329</v>
      </c>
      <c r="BN444" s="64">
        <f t="shared" si="74"/>
        <v>75.820000000000007</v>
      </c>
      <c r="BO444" s="64">
        <f t="shared" si="75"/>
        <v>0.14245014245014245</v>
      </c>
      <c r="BP444" s="64">
        <f t="shared" si="76"/>
        <v>0.14529914529914531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70</v>
      </c>
      <c r="Y453" s="387">
        <f t="shared" si="72"/>
        <v>71.400000000000006</v>
      </c>
      <c r="Z453" s="36">
        <f t="shared" si="77"/>
        <v>0.17068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74.333333333333329</v>
      </c>
      <c r="BN453" s="64">
        <f t="shared" si="74"/>
        <v>75.820000000000007</v>
      </c>
      <c r="BO453" s="64">
        <f t="shared" si="75"/>
        <v>0.14245014245014245</v>
      </c>
      <c r="BP453" s="64">
        <f t="shared" si="76"/>
        <v>0.14529914529914531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84.000000000000014</v>
      </c>
      <c r="Y457" s="387">
        <f t="shared" si="72"/>
        <v>84</v>
      </c>
      <c r="Z457" s="36">
        <f>IFERROR(IF(Y457=0,"",ROUNDUP(Y457/H457,0)*0.00753),"")</f>
        <v>0.3765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130.00000000000003</v>
      </c>
      <c r="BN457" s="64">
        <f t="shared" si="74"/>
        <v>130</v>
      </c>
      <c r="BO457" s="64">
        <f t="shared" si="75"/>
        <v>0.32051282051282054</v>
      </c>
      <c r="BP457" s="64">
        <f t="shared" si="76"/>
        <v>0.32051282051282048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116.66666666666666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0.71785999999999994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224</v>
      </c>
      <c r="Y459" s="388">
        <f>IFERROR(SUM(Y437:Y457),"0")</f>
        <v>226.8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50</v>
      </c>
      <c r="Y476" s="387">
        <f t="shared" si="78"/>
        <v>50.400000000000006</v>
      </c>
      <c r="Z476" s="36">
        <f>IFERROR(IF(Y476=0,"",ROUNDUP(Y476/H476,0)*0.00753),"")</f>
        <v>9.0359999999999996E-2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52.738095238095234</v>
      </c>
      <c r="BN476" s="64">
        <f t="shared" si="80"/>
        <v>53.160000000000004</v>
      </c>
      <c r="BO476" s="64">
        <f t="shared" si="81"/>
        <v>7.6312576312576319E-2</v>
      </c>
      <c r="BP476" s="64">
        <f t="shared" si="82"/>
        <v>7.6923076923076927E-2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11.904761904761905</v>
      </c>
      <c r="Y481" s="388">
        <f>IFERROR(Y475/H475,"0")+IFERROR(Y476/H476,"0")+IFERROR(Y477/H477,"0")+IFERROR(Y478/H478,"0")+IFERROR(Y479/H479,"0")+IFERROR(Y480/H480,"0")</f>
        <v>12</v>
      </c>
      <c r="Z481" s="388">
        <f>IFERROR(IF(Z475="",0,Z475),"0")+IFERROR(IF(Z476="",0,Z476),"0")+IFERROR(IF(Z477="",0,Z477),"0")+IFERROR(IF(Z478="",0,Z478),"0")+IFERROR(IF(Z479="",0,Z479),"0")+IFERROR(IF(Z480="",0,Z480),"0")</f>
        <v>9.0359999999999996E-2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50</v>
      </c>
      <c r="Y482" s="388">
        <f>IFERROR(SUM(Y475:Y480),"0")</f>
        <v>50.400000000000006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50</v>
      </c>
      <c r="Y505" s="387">
        <f t="shared" si="83"/>
        <v>52.800000000000004</v>
      </c>
      <c r="Z505" s="36">
        <f t="shared" si="84"/>
        <v>0.1196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53.409090909090907</v>
      </c>
      <c r="BN505" s="64">
        <f t="shared" si="86"/>
        <v>56.400000000000006</v>
      </c>
      <c r="BO505" s="64">
        <f t="shared" si="87"/>
        <v>9.1054778554778545E-2</v>
      </c>
      <c r="BP505" s="64">
        <f t="shared" si="88"/>
        <v>9.6153846153846159E-2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36</v>
      </c>
      <c r="Y508" s="387">
        <f t="shared" si="83"/>
        <v>36</v>
      </c>
      <c r="Z508" s="36">
        <f>IFERROR(IF(Y508=0,"",ROUNDUP(Y508/H508,0)*0.00937),"")</f>
        <v>9.3700000000000006E-2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38.4</v>
      </c>
      <c r="BN508" s="64">
        <f t="shared" si="86"/>
        <v>38.4</v>
      </c>
      <c r="BO508" s="64">
        <f t="shared" si="87"/>
        <v>8.3333333333333329E-2</v>
      </c>
      <c r="BP508" s="64">
        <f t="shared" si="88"/>
        <v>8.3333333333333329E-2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19.469696969696969</v>
      </c>
      <c r="Y510" s="388">
        <f>IFERROR(Y502/H502,"0")+IFERROR(Y503/H503,"0")+IFERROR(Y504/H504,"0")+IFERROR(Y505/H505,"0")+IFERROR(Y506/H506,"0")+IFERROR(Y507/H507,"0")+IFERROR(Y508/H508,"0")+IFERROR(Y509/H509,"0")</f>
        <v>20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0.21329999999999999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86</v>
      </c>
      <c r="Y511" s="388">
        <f>IFERROR(SUM(Y502:Y509),"0")</f>
        <v>88.800000000000011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</v>
      </c>
      <c r="Y518" s="387">
        <f t="shared" ref="Y518:Y523" si="89"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53.409090909090907</v>
      </c>
      <c r="BN518" s="64">
        <f t="shared" ref="BN518:BN523" si="91">IFERROR(Y518*I518/H518,"0")</f>
        <v>56.400000000000006</v>
      </c>
      <c r="BO518" s="64">
        <f t="shared" ref="BO518:BO523" si="92">IFERROR(1/J518*(X518/H518),"0")</f>
        <v>9.1054778554778545E-2</v>
      </c>
      <c r="BP518" s="64">
        <f t="shared" ref="BP518:BP523" si="93">IFERROR(1/J518*(Y518/H518),"0")</f>
        <v>9.6153846153846159E-2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78</v>
      </c>
      <c r="Y523" s="387">
        <f t="shared" si="89"/>
        <v>79.2</v>
      </c>
      <c r="Z523" s="36">
        <f>IFERROR(IF(Y523=0,"",ROUNDUP(Y523/H523,0)*0.00937),"")</f>
        <v>0.20613999999999999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82.55</v>
      </c>
      <c r="BN523" s="64">
        <f t="shared" si="91"/>
        <v>83.820000000000007</v>
      </c>
      <c r="BO523" s="64">
        <f t="shared" si="92"/>
        <v>0.18055555555555555</v>
      </c>
      <c r="BP523" s="64">
        <f t="shared" si="93"/>
        <v>0.18333333333333332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31.136363636363637</v>
      </c>
      <c r="Y524" s="388">
        <f>IFERROR(Y518/H518,"0")+IFERROR(Y519/H519,"0")+IFERROR(Y520/H520,"0")+IFERROR(Y521/H521,"0")+IFERROR(Y522/H522,"0")+IFERROR(Y523/H523,"0")</f>
        <v>32</v>
      </c>
      <c r="Z524" s="388">
        <f>IFERROR(IF(Z518="",0,Z518),"0")+IFERROR(IF(Z519="",0,Z519),"0")+IFERROR(IF(Z520="",0,Z520),"0")+IFERROR(IF(Z521="",0,Z521),"0")+IFERROR(IF(Z522="",0,Z522),"0")+IFERROR(IF(Z523="",0,Z523),"0")</f>
        <v>0.32573999999999997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128</v>
      </c>
      <c r="Y525" s="388">
        <f>IFERROR(SUM(Y518:Y523),"0")</f>
        <v>132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12485.099999999999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12561.179999999998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13259.574396714394</v>
      </c>
      <c r="Y599" s="388">
        <f>IFERROR(SUM(BN22:BN595),"0")</f>
        <v>13340.833999999997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24</v>
      </c>
      <c r="Y600" s="38">
        <f>ROUNDUP(SUM(BP22:BP595),0)</f>
        <v>25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13859.574396714394</v>
      </c>
      <c r="Y601" s="388">
        <f>GrossWeightTotalR+PalletQtyTotalR*25</f>
        <v>13965.833999999997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2534.7643837643832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2549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27.19218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725.40000000000009</v>
      </c>
      <c r="E608" s="46">
        <f>IFERROR(Y108*1,"0")+IFERROR(Y109*1,"0")+IFERROR(Y110*1,"0")+IFERROR(Y114*1,"0")+IFERROR(Y115*1,"0")+IFERROR(Y116*1,"0")+IFERROR(Y117*1,"0")+IFERROR(Y118*1,"0")</f>
        <v>662.40000000000009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1131.3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111.60000000000001</v>
      </c>
      <c r="I608" s="46">
        <f>IFERROR(Y193*1,"0")+IFERROR(Y194*1,"0")+IFERROR(Y195*1,"0")+IFERROR(Y196*1,"0")+IFERROR(Y197*1,"0")+IFERROR(Y198*1,"0")+IFERROR(Y199*1,"0")+IFERROR(Y200*1,"0")</f>
        <v>264.60000000000002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362.4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240</v>
      </c>
      <c r="S608" s="46">
        <f>IFERROR(Y304*1,"0")</f>
        <v>0</v>
      </c>
      <c r="T608" s="46">
        <f>IFERROR(Y309*1,"0")+IFERROR(Y313*1,"0")+IFERROR(Y314*1,"0")</f>
        <v>245.70000000000002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393</v>
      </c>
      <c r="V608" s="46">
        <f>IFERROR(Y366*1,"0")+IFERROR(Y370*1,"0")+IFERROR(Y371*1,"0")+IFERROR(Y372*1,"0")</f>
        <v>1271.1000000000001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5601.4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70.2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229.20000000000002</v>
      </c>
      <c r="Z608" s="46">
        <f>IFERROR(Y471*1,"0")+IFERROR(Y475*1,"0")+IFERROR(Y476*1,"0")+IFERROR(Y477*1,"0")+IFERROR(Y478*1,"0")+IFERROR(Y479*1,"0")+IFERROR(Y480*1,"0")+IFERROR(Y484*1,"0")</f>
        <v>54.360000000000007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220.8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60,00"/>
        <filter val="1 700,00"/>
        <filter val="1 900,00"/>
        <filter val="1,50"/>
        <filter val="1,80"/>
        <filter val="100,00"/>
        <filter val="105,00"/>
        <filter val="11,90"/>
        <filter val="116,67"/>
        <filter val="12 485,10"/>
        <filter val="12,50"/>
        <filter val="120,00"/>
        <filter val="122,50"/>
        <filter val="125,00"/>
        <filter val="128,00"/>
        <filter val="13 259,57"/>
        <filter val="13 859,57"/>
        <filter val="135,00"/>
        <filter val="150,00"/>
        <filter val="160,00"/>
        <filter val="19,47"/>
        <filter val="190,00"/>
        <filter val="2 534,76"/>
        <filter val="2,00"/>
        <filter val="2,38"/>
        <filter val="2,50"/>
        <filter val="2,56"/>
        <filter val="20,00"/>
        <filter val="200,00"/>
        <filter val="224,00"/>
        <filter val="225,00"/>
        <filter val="24"/>
        <filter val="240,00"/>
        <filter val="245,00"/>
        <filter val="25,00"/>
        <filter val="262,50"/>
        <filter val="270,00"/>
        <filter val="285,00"/>
        <filter val="3,30"/>
        <filter val="31,14"/>
        <filter val="320,00"/>
        <filter val="33,00"/>
        <filter val="35,00"/>
        <filter val="350,00"/>
        <filter val="36,00"/>
        <filter val="375,00"/>
        <filter val="376,67"/>
        <filter val="390,00"/>
        <filter val="40,00"/>
        <filter val="425,00"/>
        <filter val="49,50"/>
        <filter val="49,63"/>
        <filter val="5 550,00"/>
        <filter val="5,00"/>
        <filter val="50,00"/>
        <filter val="500,00"/>
        <filter val="52,50"/>
        <filter val="60,00"/>
        <filter val="600,00"/>
        <filter val="63,89"/>
        <filter val="64,10"/>
        <filter val="67,86"/>
        <filter val="68,52"/>
        <filter val="70,00"/>
        <filter val="78,00"/>
        <filter val="8,00"/>
        <filter val="8,97"/>
        <filter val="80,00"/>
        <filter val="83,33"/>
        <filter val="84,00"/>
        <filter val="855,00"/>
        <filter val="86,00"/>
        <filter val="87,50"/>
        <filter val="9,00"/>
        <filter val="91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