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7F0122-DC83-483A-8767-46DDA80BE1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N276" i="1"/>
  <c r="BM276" i="1"/>
  <c r="Z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95" i="1" l="1"/>
  <c r="BN295" i="1"/>
  <c r="Z295" i="1"/>
  <c r="BP321" i="1"/>
  <c r="BN321" i="1"/>
  <c r="Z321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2" i="1"/>
  <c r="Z23" i="1" s="1"/>
  <c r="BN22" i="1"/>
  <c r="BP22" i="1"/>
  <c r="Y36" i="1"/>
  <c r="Z35" i="1"/>
  <c r="BN35" i="1"/>
  <c r="Z63" i="1"/>
  <c r="BN63" i="1"/>
  <c r="Z86" i="1"/>
  <c r="BN86" i="1"/>
  <c r="Z97" i="1"/>
  <c r="BN97" i="1"/>
  <c r="Z110" i="1"/>
  <c r="BN110" i="1"/>
  <c r="Y120" i="1"/>
  <c r="Z123" i="1"/>
  <c r="BN123" i="1"/>
  <c r="Y128" i="1"/>
  <c r="Z139" i="1"/>
  <c r="BN139" i="1"/>
  <c r="Y147" i="1"/>
  <c r="Z142" i="1"/>
  <c r="BN142" i="1"/>
  <c r="Z161" i="1"/>
  <c r="BN161" i="1"/>
  <c r="Z181" i="1"/>
  <c r="BN181" i="1"/>
  <c r="Z193" i="1"/>
  <c r="BN193" i="1"/>
  <c r="Z199" i="1"/>
  <c r="BN199" i="1"/>
  <c r="Z220" i="1"/>
  <c r="BN220" i="1"/>
  <c r="Z230" i="1"/>
  <c r="BN230" i="1"/>
  <c r="Z240" i="1"/>
  <c r="BN240" i="1"/>
  <c r="Z251" i="1"/>
  <c r="BN251" i="1"/>
  <c r="Z264" i="1"/>
  <c r="BN264" i="1"/>
  <c r="BP320" i="1"/>
  <c r="BN320" i="1"/>
  <c r="Z320" i="1"/>
  <c r="BP333" i="1"/>
  <c r="BN333" i="1"/>
  <c r="Z333" i="1"/>
  <c r="BP352" i="1"/>
  <c r="BN352" i="1"/>
  <c r="Z352" i="1"/>
  <c r="Z356" i="1" s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188" i="1"/>
  <c r="BP206" i="1"/>
  <c r="BN206" i="1"/>
  <c r="Z206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V608" i="1"/>
  <c r="Y367" i="1"/>
  <c r="BP366" i="1"/>
  <c r="BN366" i="1"/>
  <c r="Z366" i="1"/>
  <c r="Z367" i="1" s="1"/>
  <c r="Y374" i="1"/>
  <c r="BP370" i="1"/>
  <c r="BN370" i="1"/>
  <c r="Z370" i="1"/>
  <c r="Y373" i="1"/>
  <c r="X602" i="1"/>
  <c r="X598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6" i="1"/>
  <c r="Z84" i="1"/>
  <c r="BN84" i="1"/>
  <c r="BP84" i="1"/>
  <c r="Y91" i="1"/>
  <c r="Z88" i="1"/>
  <c r="BN88" i="1"/>
  <c r="Z93" i="1"/>
  <c r="BN93" i="1"/>
  <c r="BP93" i="1"/>
  <c r="Z94" i="1"/>
  <c r="BN94" i="1"/>
  <c r="Z95" i="1"/>
  <c r="BN95" i="1"/>
  <c r="Y98" i="1"/>
  <c r="Z101" i="1"/>
  <c r="BN101" i="1"/>
  <c r="BP101" i="1"/>
  <c r="Y104" i="1"/>
  <c r="Z108" i="1"/>
  <c r="BN108" i="1"/>
  <c r="Y111" i="1"/>
  <c r="Z114" i="1"/>
  <c r="BN114" i="1"/>
  <c r="BP114" i="1"/>
  <c r="Y119" i="1"/>
  <c r="Z118" i="1"/>
  <c r="BN118" i="1"/>
  <c r="Z125" i="1"/>
  <c r="BN125" i="1"/>
  <c r="Y136" i="1"/>
  <c r="Z135" i="1"/>
  <c r="BN135" i="1"/>
  <c r="Y146" i="1"/>
  <c r="Z144" i="1"/>
  <c r="BN144" i="1"/>
  <c r="Z155" i="1"/>
  <c r="BN155" i="1"/>
  <c r="Y158" i="1"/>
  <c r="Z165" i="1"/>
  <c r="BN165" i="1"/>
  <c r="BP165" i="1"/>
  <c r="Y168" i="1"/>
  <c r="H608" i="1"/>
  <c r="Z178" i="1"/>
  <c r="BN178" i="1"/>
  <c r="Z179" i="1"/>
  <c r="BN179" i="1"/>
  <c r="Z185" i="1"/>
  <c r="BN185" i="1"/>
  <c r="BP185" i="1"/>
  <c r="BP197" i="1"/>
  <c r="BN197" i="1"/>
  <c r="Z197" i="1"/>
  <c r="BP218" i="1"/>
  <c r="BN218" i="1"/>
  <c r="Z218" i="1"/>
  <c r="Y237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BP278" i="1"/>
  <c r="BN278" i="1"/>
  <c r="Z278" i="1"/>
  <c r="BP297" i="1"/>
  <c r="BN297" i="1"/>
  <c r="Z297" i="1"/>
  <c r="BP323" i="1"/>
  <c r="BN323" i="1"/>
  <c r="Z323" i="1"/>
  <c r="BP337" i="1"/>
  <c r="BN337" i="1"/>
  <c r="Z337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02" i="1"/>
  <c r="Y246" i="1"/>
  <c r="R608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Y399" i="1"/>
  <c r="H9" i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BN85" i="1"/>
  <c r="BP85" i="1"/>
  <c r="Z87" i="1"/>
  <c r="BN87" i="1"/>
  <c r="Z89" i="1"/>
  <c r="BN89" i="1"/>
  <c r="Z96" i="1"/>
  <c r="Z98" i="1" s="1"/>
  <c r="BN96" i="1"/>
  <c r="BP96" i="1"/>
  <c r="Z102" i="1"/>
  <c r="BN102" i="1"/>
  <c r="BP102" i="1"/>
  <c r="E608" i="1"/>
  <c r="Z109" i="1"/>
  <c r="BN109" i="1"/>
  <c r="BP109" i="1"/>
  <c r="Y112" i="1"/>
  <c r="Z115" i="1"/>
  <c r="BN115" i="1"/>
  <c r="BP115" i="1"/>
  <c r="Z117" i="1"/>
  <c r="BN117" i="1"/>
  <c r="F608" i="1"/>
  <c r="Z124" i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BN160" i="1"/>
  <c r="BP160" i="1"/>
  <c r="Y163" i="1"/>
  <c r="Z166" i="1"/>
  <c r="BN166" i="1"/>
  <c r="BP166" i="1"/>
  <c r="Z171" i="1"/>
  <c r="BN171" i="1"/>
  <c r="BP171" i="1"/>
  <c r="Z173" i="1"/>
  <c r="BN173" i="1"/>
  <c r="Y174" i="1"/>
  <c r="Z177" i="1"/>
  <c r="BN177" i="1"/>
  <c r="BP177" i="1"/>
  <c r="Y182" i="1"/>
  <c r="BP186" i="1"/>
  <c r="BN186" i="1"/>
  <c r="Z186" i="1"/>
  <c r="Z188" i="1" s="1"/>
  <c r="BP196" i="1"/>
  <c r="BN196" i="1"/>
  <c r="Z196" i="1"/>
  <c r="BP200" i="1"/>
  <c r="BN200" i="1"/>
  <c r="Z200" i="1"/>
  <c r="J608" i="1"/>
  <c r="Y208" i="1"/>
  <c r="BP205" i="1"/>
  <c r="BN205" i="1"/>
  <c r="Z205" i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Y387" i="1"/>
  <c r="F9" i="1"/>
  <c r="J9" i="1"/>
  <c r="Y175" i="1"/>
  <c r="BP180" i="1"/>
  <c r="BN180" i="1"/>
  <c r="Z180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Y279" i="1"/>
  <c r="BP289" i="1"/>
  <c r="BN289" i="1"/>
  <c r="Z289" i="1"/>
  <c r="BP298" i="1"/>
  <c r="BN298" i="1"/>
  <c r="Z298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BP383" i="1"/>
  <c r="BN383" i="1"/>
  <c r="Z383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35" i="1" l="1"/>
  <c r="Z481" i="1"/>
  <c r="Z424" i="1"/>
  <c r="Z398" i="1"/>
  <c r="Z530" i="1"/>
  <c r="Z349" i="1"/>
  <c r="Z291" i="1"/>
  <c r="Z279" i="1"/>
  <c r="Z207" i="1"/>
  <c r="Z167" i="1"/>
  <c r="Z162" i="1"/>
  <c r="Z146" i="1"/>
  <c r="Z128" i="1"/>
  <c r="Z119" i="1"/>
  <c r="Z111" i="1"/>
  <c r="Z104" i="1"/>
  <c r="Z571" i="1"/>
  <c r="Z554" i="1"/>
  <c r="Z411" i="1"/>
  <c r="Z237" i="1"/>
  <c r="Z201" i="1"/>
  <c r="Z300" i="1"/>
  <c r="Z174" i="1"/>
  <c r="Z59" i="1"/>
  <c r="Z584" i="1"/>
  <c r="Z387" i="1"/>
  <c r="Y602" i="1"/>
  <c r="Z343" i="1"/>
  <c r="Y599" i="1"/>
  <c r="Y600" i="1"/>
  <c r="Z245" i="1"/>
  <c r="Z90" i="1"/>
  <c r="Z75" i="1"/>
  <c r="Z547" i="1"/>
  <c r="Z492" i="1"/>
  <c r="Z334" i="1"/>
  <c r="Z327" i="1"/>
  <c r="Z257" i="1"/>
  <c r="Z182" i="1"/>
  <c r="Y598" i="1"/>
  <c r="X601" i="1"/>
  <c r="Z524" i="1"/>
  <c r="Z510" i="1"/>
  <c r="Z578" i="1"/>
  <c r="Z564" i="1"/>
  <c r="Z458" i="1"/>
  <c r="Z269" i="1"/>
  <c r="Z136" i="1"/>
  <c r="Z81" i="1"/>
  <c r="Z36" i="1"/>
  <c r="Z603" i="1" s="1"/>
  <c r="Y601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<sst xmlns="http://schemas.openxmlformats.org/spreadsheetml/2006/main" count="2494" uniqueCount="798">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</sst>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topLeftCell="A440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45563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0.45833333333333331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829</v>
      </c>
      <c r="Y53" s="387">
        <f t="shared" ref="Y53:Y58" si="6">IFERROR(IF(X53="",0,CEILING((X53/$H53),1)*$H53),"")</f>
        <v>831.6</v>
      </c>
      <c r="Z53" s="36">
        <f>IFERROR(IF(Y53=0,"",ROUNDUP(Y53/H53,0)*0.02175),"")</f>
        <v>1.67475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865.84444444444432</v>
      </c>
      <c r="BN53" s="64">
        <f t="shared" ref="BN53:BN58" si="8">IFERROR(Y53*I53/H53,"0")</f>
        <v>868.56</v>
      </c>
      <c r="BO53" s="64">
        <f t="shared" ref="BO53:BO58" si="9">IFERROR(1/J53*(X53/H53),"0")</f>
        <v>1.3707010582010579</v>
      </c>
      <c r="BP53" s="64">
        <f t="shared" ref="BP53:BP58" si="10">IFERROR(1/J53*(Y53/H53),"0")</f>
        <v>1.375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65</v>
      </c>
      <c r="Y55" s="387">
        <f t="shared" si="6"/>
        <v>67.199999999999989</v>
      </c>
      <c r="Z55" s="36">
        <f>IFERROR(IF(Y55=0,"",ROUNDUP(Y55/H55,0)*0.02175),"")</f>
        <v>0.1305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67.785714285714278</v>
      </c>
      <c r="BN55" s="64">
        <f t="shared" si="8"/>
        <v>70.079999999999984</v>
      </c>
      <c r="BO55" s="64">
        <f t="shared" si="9"/>
        <v>0.10363520408163265</v>
      </c>
      <c r="BP55" s="64">
        <f t="shared" si="10"/>
        <v>0.10714285714285712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82.562830687830683</v>
      </c>
      <c r="Y59" s="388">
        <f>IFERROR(Y53/H53,"0")+IFERROR(Y54/H54,"0")+IFERROR(Y55/H55,"0")+IFERROR(Y56/H56,"0")+IFERROR(Y57/H57,"0")+IFERROR(Y58/H58,"0")</f>
        <v>83</v>
      </c>
      <c r="Z59" s="388">
        <f>IFERROR(IF(Z53="",0,Z53),"0")+IFERROR(IF(Z54="",0,Z54),"0")+IFERROR(IF(Z55="",0,Z55),"0")+IFERROR(IF(Z56="",0,Z56),"0")+IFERROR(IF(Z57="",0,Z57),"0")+IFERROR(IF(Z58="",0,Z58),"0")</f>
        <v>1.80525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894</v>
      </c>
      <c r="Y60" s="388">
        <f>IFERROR(SUM(Y53:Y58),"0")</f>
        <v>898.8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488</v>
      </c>
      <c r="Y68" s="387">
        <f t="shared" ref="Y68:Y74" si="11">IFERROR(IF(X68="",0,CEILING((X68/$H68),1)*$H68),"")</f>
        <v>496.8</v>
      </c>
      <c r="Z68" s="36">
        <f>IFERROR(IF(Y68=0,"",ROUNDUP(Y68/H68,0)*0.02175),"")</f>
        <v>1.0004999999999999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509.68888888888881</v>
      </c>
      <c r="BN68" s="64">
        <f t="shared" ref="BN68:BN74" si="13">IFERROR(Y68*I68/H68,"0")</f>
        <v>518.87999999999988</v>
      </c>
      <c r="BO68" s="64">
        <f t="shared" ref="BO68:BO74" si="14">IFERROR(1/J68*(X68/H68),"0")</f>
        <v>0.80687830687830675</v>
      </c>
      <c r="BP68" s="64">
        <f t="shared" ref="BP68:BP74" si="15">IFERROR(1/J68*(Y68/H68),"0")</f>
        <v>0.8214285714285714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45.185185185185183</v>
      </c>
      <c r="Y75" s="388">
        <f>IFERROR(Y68/H68,"0")+IFERROR(Y69/H69,"0")+IFERROR(Y70/H70,"0")+IFERROR(Y71/H71,"0")+IFERROR(Y72/H72,"0")+IFERROR(Y73/H73,"0")+IFERROR(Y74/H74,"0")</f>
        <v>46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1.0004999999999999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488</v>
      </c>
      <c r="Y76" s="388">
        <f>IFERROR(SUM(Y68:Y74),"0")</f>
        <v>496.8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699</v>
      </c>
      <c r="Y78" s="387">
        <f>IFERROR(IF(X78="",0,CEILING((X78/$H78),1)*$H78),"")</f>
        <v>702</v>
      </c>
      <c r="Z78" s="36">
        <f>IFERROR(IF(Y78=0,"",ROUNDUP(Y78/H78,0)*0.02175),"")</f>
        <v>1.4137499999999998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730.06666666666661</v>
      </c>
      <c r="BN78" s="64">
        <f>IFERROR(Y78*I78/H78,"0")</f>
        <v>733.19999999999993</v>
      </c>
      <c r="BO78" s="64">
        <f>IFERROR(1/J78*(X78/H78),"0")</f>
        <v>1.1557539682539681</v>
      </c>
      <c r="BP78" s="64">
        <f>IFERROR(1/J78*(Y78/H78),"0")</f>
        <v>1.1607142857142856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64.722222222222214</v>
      </c>
      <c r="Y81" s="388">
        <f>IFERROR(Y78/H78,"0")+IFERROR(Y79/H79,"0")+IFERROR(Y80/H80,"0")</f>
        <v>65</v>
      </c>
      <c r="Z81" s="388">
        <f>IFERROR(IF(Z78="",0,Z78),"0")+IFERROR(IF(Z79="",0,Z79),"0")+IFERROR(IF(Z80="",0,Z80),"0")</f>
        <v>1.4137499999999998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699</v>
      </c>
      <c r="Y82" s="388">
        <f>IFERROR(SUM(Y78:Y80),"0")</f>
        <v>702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268</v>
      </c>
      <c r="Y88" s="387">
        <f t="shared" si="16"/>
        <v>268.2</v>
      </c>
      <c r="Z88" s="36">
        <f>IFERROR(IF(Y88=0,"",ROUNDUP(Y88/H88,0)*0.00502),"")</f>
        <v>0.74797999999999998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282.88888888888886</v>
      </c>
      <c r="BN88" s="64">
        <f t="shared" si="18"/>
        <v>283.09999999999997</v>
      </c>
      <c r="BO88" s="64">
        <f t="shared" si="19"/>
        <v>0.63627730294396967</v>
      </c>
      <c r="BP88" s="64">
        <f t="shared" si="20"/>
        <v>0.63675213675213682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288</v>
      </c>
      <c r="Y89" s="387">
        <f t="shared" si="16"/>
        <v>288</v>
      </c>
      <c r="Z89" s="36">
        <f>IFERROR(IF(Y89=0,"",ROUNDUP(Y89/H89,0)*0.00502),"")</f>
        <v>0.80320000000000003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303.99999999999994</v>
      </c>
      <c r="BN89" s="64">
        <f t="shared" si="18"/>
        <v>303.99999999999994</v>
      </c>
      <c r="BO89" s="64">
        <f t="shared" si="19"/>
        <v>0.68376068376068377</v>
      </c>
      <c r="BP89" s="64">
        <f t="shared" si="20"/>
        <v>0.68376068376068377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308.88888888888891</v>
      </c>
      <c r="Y90" s="388">
        <f>IFERROR(Y84/H84,"0")+IFERROR(Y85/H85,"0")+IFERROR(Y86/H86,"0")+IFERROR(Y87/H87,"0")+IFERROR(Y88/H88,"0")+IFERROR(Y89/H89,"0")</f>
        <v>309</v>
      </c>
      <c r="Z90" s="388">
        <f>IFERROR(IF(Z84="",0,Z84),"0")+IFERROR(IF(Z85="",0,Z85),"0")+IFERROR(IF(Z86="",0,Z86),"0")+IFERROR(IF(Z87="",0,Z87),"0")+IFERROR(IF(Z88="",0,Z88),"0")+IFERROR(IF(Z89="",0,Z89),"0")</f>
        <v>1.55118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556</v>
      </c>
      <c r="Y91" s="388">
        <f>IFERROR(SUM(Y84:Y89),"0")</f>
        <v>556.20000000000005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9</v>
      </c>
      <c r="Y103" s="387">
        <f>IFERROR(IF(X103="",0,CEILING((X103/$H103),1)*$H103),"")</f>
        <v>9.6</v>
      </c>
      <c r="Z103" s="36">
        <f>IFERROR(IF(Y103=0,"",ROUNDUP(Y103/H103,0)*0.00753),"")</f>
        <v>3.0120000000000001E-2</v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9.7500000000000018</v>
      </c>
      <c r="BN103" s="64">
        <f>IFERROR(Y103*I103/H103,"0")</f>
        <v>10.4</v>
      </c>
      <c r="BO103" s="64">
        <f>IFERROR(1/J103*(X103/H103),"0")</f>
        <v>2.4038461538461536E-2</v>
      </c>
      <c r="BP103" s="64">
        <f>IFERROR(1/J103*(Y103/H103),"0")</f>
        <v>2.564102564102564E-2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3.75</v>
      </c>
      <c r="Y104" s="388">
        <f>IFERROR(Y101/H101,"0")+IFERROR(Y102/H102,"0")+IFERROR(Y103/H103,"0")</f>
        <v>4</v>
      </c>
      <c r="Z104" s="388">
        <f>IFERROR(IF(Z101="",0,Z101),"0")+IFERROR(IF(Z102="",0,Z102),"0")+IFERROR(IF(Z103="",0,Z103),"0")</f>
        <v>3.0120000000000001E-2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9</v>
      </c>
      <c r="Y105" s="388">
        <f>IFERROR(SUM(Y101:Y103),"0")</f>
        <v>9.6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338</v>
      </c>
      <c r="Y108" s="387">
        <f>IFERROR(IF(X108="",0,CEILING((X108/$H108),1)*$H108),"")</f>
        <v>345.6</v>
      </c>
      <c r="Z108" s="36">
        <f>IFERROR(IF(Y108=0,"",ROUNDUP(Y108/H108,0)*0.02175),"")</f>
        <v>0.69599999999999995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353.02222222222218</v>
      </c>
      <c r="BN108" s="64">
        <f>IFERROR(Y108*I108/H108,"0")</f>
        <v>360.96</v>
      </c>
      <c r="BO108" s="64">
        <f>IFERROR(1/J108*(X108/H108),"0")</f>
        <v>0.55886243386243384</v>
      </c>
      <c r="BP108" s="64">
        <f>IFERROR(1/J108*(Y108/H108),"0")</f>
        <v>0.5714285714285714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31.296296296296294</v>
      </c>
      <c r="Y111" s="388">
        <f>IFERROR(Y108/H108,"0")+IFERROR(Y109/H109,"0")+IFERROR(Y110/H110,"0")</f>
        <v>32</v>
      </c>
      <c r="Z111" s="388">
        <f>IFERROR(IF(Z108="",0,Z108),"0")+IFERROR(IF(Z109="",0,Z109),"0")+IFERROR(IF(Z110="",0,Z110),"0")</f>
        <v>0.69599999999999995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338</v>
      </c>
      <c r="Y112" s="388">
        <f>IFERROR(SUM(Y108:Y110),"0")</f>
        <v>345.6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381</v>
      </c>
      <c r="Y115" s="387">
        <f>IFERROR(IF(X115="",0,CEILING((X115/$H115),1)*$H115),"")</f>
        <v>386.40000000000003</v>
      </c>
      <c r="Z115" s="36">
        <f>IFERROR(IF(Y115=0,"",ROUNDUP(Y115/H115,0)*0.02175),"")</f>
        <v>1.0004999999999999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406.58142857142855</v>
      </c>
      <c r="BN115" s="64">
        <f>IFERROR(Y115*I115/H115,"0")</f>
        <v>412.34400000000005</v>
      </c>
      <c r="BO115" s="64">
        <f>IFERROR(1/J115*(X115/H115),"0")</f>
        <v>0.80994897959183665</v>
      </c>
      <c r="BP115" s="64">
        <f>IFERROR(1/J115*(Y115/H115),"0")</f>
        <v>0.8214285714285714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63</v>
      </c>
      <c r="Y116" s="387">
        <f>IFERROR(IF(X116="",0,CEILING((X116/$H116),1)*$H116),"")</f>
        <v>64.800000000000011</v>
      </c>
      <c r="Z116" s="36">
        <f>IFERROR(IF(Y116=0,"",ROUNDUP(Y116/H116,0)*0.00753),"")</f>
        <v>0.18071999999999999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69.346666666666664</v>
      </c>
      <c r="BN116" s="64">
        <f>IFERROR(Y116*I116/H116,"0")</f>
        <v>71.328000000000003</v>
      </c>
      <c r="BO116" s="64">
        <f>IFERROR(1/J116*(X116/H116),"0")</f>
        <v>0.14957264957264957</v>
      </c>
      <c r="BP116" s="64">
        <f>IFERROR(1/J116*(Y116/H116),"0")</f>
        <v>0.15384615384615385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15</v>
      </c>
      <c r="Y118" s="387">
        <f>IFERROR(IF(X118="",0,CEILING((X118/$H118),1)*$H118),"")</f>
        <v>16.200000000000003</v>
      </c>
      <c r="Z118" s="36">
        <f>IFERROR(IF(Y118=0,"",ROUNDUP(Y118/H118,0)*0.00937),"")</f>
        <v>5.6219999999999999E-2</v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16.599999999999998</v>
      </c>
      <c r="BN118" s="64">
        <f>IFERROR(Y118*I118/H118,"0")</f>
        <v>17.928000000000001</v>
      </c>
      <c r="BO118" s="64">
        <f>IFERROR(1/J118*(X118/H118),"0")</f>
        <v>4.6296296296296294E-2</v>
      </c>
      <c r="BP118" s="64">
        <f>IFERROR(1/J118*(Y118/H118),"0")</f>
        <v>5.000000000000001E-2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74.246031746031747</v>
      </c>
      <c r="Y119" s="388">
        <f>IFERROR(Y114/H114,"0")+IFERROR(Y115/H115,"0")+IFERROR(Y116/H116,"0")+IFERROR(Y117/H117,"0")+IFERROR(Y118/H118,"0")</f>
        <v>76</v>
      </c>
      <c r="Z119" s="388">
        <f>IFERROR(IF(Z114="",0,Z114),"0")+IFERROR(IF(Z115="",0,Z115),"0")+IFERROR(IF(Z116="",0,Z116),"0")+IFERROR(IF(Z117="",0,Z117),"0")+IFERROR(IF(Z118="",0,Z118),"0")</f>
        <v>1.2374399999999999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459</v>
      </c>
      <c r="Y120" s="388">
        <f>IFERROR(SUM(Y114:Y118),"0")</f>
        <v>467.40000000000003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418</v>
      </c>
      <c r="Y124" s="387">
        <f>IFERROR(IF(X124="",0,CEILING((X124/$H124),1)*$H124),"")</f>
        <v>425.59999999999997</v>
      </c>
      <c r="Z124" s="36">
        <f>IFERROR(IF(Y124=0,"",ROUNDUP(Y124/H124,0)*0.02175),"")</f>
        <v>0.8264999999999999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435.91428571428571</v>
      </c>
      <c r="BN124" s="64">
        <f>IFERROR(Y124*I124/H124,"0")</f>
        <v>443.84000000000003</v>
      </c>
      <c r="BO124" s="64">
        <f>IFERROR(1/J124*(X124/H124),"0")</f>
        <v>0.66645408163265307</v>
      </c>
      <c r="BP124" s="64">
        <f>IFERROR(1/J124*(Y124/H124),"0")</f>
        <v>0.67857142857142849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27</v>
      </c>
      <c r="Y126" s="387">
        <f>IFERROR(IF(X126="",0,CEILING((X126/$H126),1)*$H126),"")</f>
        <v>27</v>
      </c>
      <c r="Z126" s="36">
        <f>IFERROR(IF(Y126=0,"",ROUNDUP(Y126/H126,0)*0.00937),"")</f>
        <v>5.6219999999999999E-2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28.44</v>
      </c>
      <c r="BN126" s="64">
        <f>IFERROR(Y126*I126/H126,"0")</f>
        <v>28.44</v>
      </c>
      <c r="BO126" s="64">
        <f>IFERROR(1/J126*(X126/H126),"0")</f>
        <v>0.05</v>
      </c>
      <c r="BP126" s="64">
        <f>IFERROR(1/J126*(Y126/H126),"0")</f>
        <v>0.05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43.321428571428577</v>
      </c>
      <c r="Y128" s="388">
        <f>IFERROR(Y123/H123,"0")+IFERROR(Y124/H124,"0")+IFERROR(Y125/H125,"0")+IFERROR(Y126/H126,"0")+IFERROR(Y127/H127,"0")</f>
        <v>44</v>
      </c>
      <c r="Z128" s="388">
        <f>IFERROR(IF(Z123="",0,Z123),"0")+IFERROR(IF(Z124="",0,Z124),"0")+IFERROR(IF(Z125="",0,Z125),"0")+IFERROR(IF(Z126="",0,Z126),"0")+IFERROR(IF(Z127="",0,Z127),"0")</f>
        <v>0.88271999999999995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445</v>
      </c>
      <c r="Y129" s="388">
        <f>IFERROR(SUM(Y123:Y127),"0")</f>
        <v>452.59999999999997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639</v>
      </c>
      <c r="Y140" s="387">
        <f t="shared" si="21"/>
        <v>646.80000000000007</v>
      </c>
      <c r="Z140" s="36">
        <f>IFERROR(IF(Y140=0,"",ROUNDUP(Y140/H140,0)*0.02175),"")</f>
        <v>1.67475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681.44785714285717</v>
      </c>
      <c r="BN140" s="64">
        <f t="shared" si="23"/>
        <v>689.76600000000008</v>
      </c>
      <c r="BO140" s="64">
        <f t="shared" si="24"/>
        <v>1.3584183673469388</v>
      </c>
      <c r="BP140" s="64">
        <f t="shared" si="25"/>
        <v>1.375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60</v>
      </c>
      <c r="Y143" s="387">
        <f t="shared" si="21"/>
        <v>62.1</v>
      </c>
      <c r="Z143" s="36">
        <f>IFERROR(IF(Y143=0,"",ROUNDUP(Y143/H143,0)*0.00753),"")</f>
        <v>0.17319000000000001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66.044444444444437</v>
      </c>
      <c r="BN143" s="64">
        <f t="shared" si="23"/>
        <v>68.355999999999995</v>
      </c>
      <c r="BO143" s="64">
        <f t="shared" si="24"/>
        <v>0.14245014245014245</v>
      </c>
      <c r="BP143" s="64">
        <f t="shared" si="25"/>
        <v>0.14743589743589744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98.293650793650784</v>
      </c>
      <c r="Y146" s="388">
        <f>IFERROR(Y139/H139,"0")+IFERROR(Y140/H140,"0")+IFERROR(Y141/H141,"0")+IFERROR(Y142/H142,"0")+IFERROR(Y143/H143,"0")+IFERROR(Y144/H144,"0")+IFERROR(Y145/H145,"0")</f>
        <v>100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1.8479399999999999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699</v>
      </c>
      <c r="Y147" s="388">
        <f>IFERROR(SUM(Y139:Y145),"0")</f>
        <v>708.90000000000009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119</v>
      </c>
      <c r="Y185" s="387">
        <f>IFERROR(IF(X185="",0,CEILING((X185/$H185),1)*$H185),"")</f>
        <v>126</v>
      </c>
      <c r="Z185" s="36">
        <f>IFERROR(IF(Y185=0,"",ROUNDUP(Y185/H185,0)*0.02175),"")</f>
        <v>0.32624999999999998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126.99000000000001</v>
      </c>
      <c r="BN185" s="64">
        <f>IFERROR(Y185*I185/H185,"0")</f>
        <v>134.45999999999998</v>
      </c>
      <c r="BO185" s="64">
        <f>IFERROR(1/J185*(X185/H185),"0")</f>
        <v>0.25297619047619047</v>
      </c>
      <c r="BP185" s="64">
        <f>IFERROR(1/J185*(Y185/H185),"0")</f>
        <v>0.26785714285714285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14.166666666666666</v>
      </c>
      <c r="Y188" s="388">
        <f>IFERROR(Y185/H185,"0")+IFERROR(Y186/H186,"0")+IFERROR(Y187/H187,"0")</f>
        <v>15</v>
      </c>
      <c r="Z188" s="388">
        <f>IFERROR(IF(Z185="",0,Z185),"0")+IFERROR(IF(Z186="",0,Z186),"0")+IFERROR(IF(Z187="",0,Z187),"0")</f>
        <v>0.32624999999999998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119</v>
      </c>
      <c r="Y189" s="388">
        <f>IFERROR(SUM(Y185:Y187),"0")</f>
        <v>126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67</v>
      </c>
      <c r="Y195" s="387">
        <f t="shared" si="26"/>
        <v>67.2</v>
      </c>
      <c r="Z195" s="36">
        <f>IFERROR(IF(Y195=0,"",ROUNDUP(Y195/H195,0)*0.00753),"")</f>
        <v>0.12048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70.19047619047619</v>
      </c>
      <c r="BN195" s="64">
        <f t="shared" si="28"/>
        <v>70.400000000000006</v>
      </c>
      <c r="BO195" s="64">
        <f t="shared" si="29"/>
        <v>0.10225885225885226</v>
      </c>
      <c r="BP195" s="64">
        <f t="shared" si="30"/>
        <v>0.10256410256410256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164</v>
      </c>
      <c r="Y198" s="387">
        <f t="shared" si="26"/>
        <v>165.9</v>
      </c>
      <c r="Z198" s="36">
        <f>IFERROR(IF(Y198=0,"",ROUNDUP(Y198/H198,0)*0.00502),"")</f>
        <v>0.39657999999999999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171.8095238095238</v>
      </c>
      <c r="BN198" s="64">
        <f t="shared" si="28"/>
        <v>173.8</v>
      </c>
      <c r="BO198" s="64">
        <f t="shared" si="29"/>
        <v>0.33374033374033374</v>
      </c>
      <c r="BP198" s="64">
        <f t="shared" si="30"/>
        <v>0.33760683760683763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94.047619047619037</v>
      </c>
      <c r="Y201" s="388">
        <f>IFERROR(Y193/H193,"0")+IFERROR(Y194/H194,"0")+IFERROR(Y195/H195,"0")+IFERROR(Y196/H196,"0")+IFERROR(Y197/H197,"0")+IFERROR(Y198/H198,"0")+IFERROR(Y199/H199,"0")+IFERROR(Y200/H200,"0")</f>
        <v>95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0.51705999999999996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231</v>
      </c>
      <c r="Y202" s="388">
        <f>IFERROR(SUM(Y193:Y200),"0")</f>
        <v>233.10000000000002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281</v>
      </c>
      <c r="Y227" s="387">
        <f t="shared" si="36"/>
        <v>288.59999999999997</v>
      </c>
      <c r="Z227" s="36">
        <f>IFERROR(IF(Y227=0,"",ROUNDUP(Y227/H227,0)*0.02175),"")</f>
        <v>0.80474999999999997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301.31846153846158</v>
      </c>
      <c r="BN227" s="64">
        <f t="shared" si="38"/>
        <v>309.46799999999996</v>
      </c>
      <c r="BO227" s="64">
        <f t="shared" si="39"/>
        <v>0.64331501831501836</v>
      </c>
      <c r="BP227" s="64">
        <f t="shared" si="40"/>
        <v>0.6607142857142857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851</v>
      </c>
      <c r="Y229" s="387">
        <f t="shared" si="36"/>
        <v>852.59999999999991</v>
      </c>
      <c r="Z229" s="36">
        <f>IFERROR(IF(Y229=0,"",ROUNDUP(Y229/H229,0)*0.02175),"")</f>
        <v>2.1315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906.16827586206898</v>
      </c>
      <c r="BN229" s="64">
        <f t="shared" si="38"/>
        <v>907.87199999999996</v>
      </c>
      <c r="BO229" s="64">
        <f t="shared" si="39"/>
        <v>1.7467159277504105</v>
      </c>
      <c r="BP229" s="64">
        <f t="shared" si="40"/>
        <v>1.75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324</v>
      </c>
      <c r="Y230" s="387">
        <f t="shared" si="36"/>
        <v>324</v>
      </c>
      <c r="Z230" s="36">
        <f t="shared" ref="Z230:Z236" si="41">IFERROR(IF(Y230=0,"",ROUNDUP(Y230/H230,0)*0.00753),"")</f>
        <v>1.0165500000000001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363.15</v>
      </c>
      <c r="BN230" s="64">
        <f t="shared" si="38"/>
        <v>363.15</v>
      </c>
      <c r="BO230" s="64">
        <f t="shared" si="39"/>
        <v>0.86538461538461531</v>
      </c>
      <c r="BP230" s="64">
        <f t="shared" si="40"/>
        <v>0.86538461538461531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320</v>
      </c>
      <c r="Y232" s="387">
        <f t="shared" si="36"/>
        <v>321.59999999999997</v>
      </c>
      <c r="Z232" s="36">
        <f t="shared" si="41"/>
        <v>1.00902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356.26666666666671</v>
      </c>
      <c r="BN232" s="64">
        <f t="shared" si="38"/>
        <v>358.048</v>
      </c>
      <c r="BO232" s="64">
        <f t="shared" si="39"/>
        <v>0.85470085470085477</v>
      </c>
      <c r="BP232" s="64">
        <f t="shared" si="40"/>
        <v>0.85897435897435892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246</v>
      </c>
      <c r="Y233" s="387">
        <f t="shared" si="36"/>
        <v>247.2</v>
      </c>
      <c r="Z233" s="36">
        <f t="shared" si="41"/>
        <v>0.77559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273.88</v>
      </c>
      <c r="BN233" s="64">
        <f t="shared" si="38"/>
        <v>275.21600000000001</v>
      </c>
      <c r="BO233" s="64">
        <f t="shared" si="39"/>
        <v>0.65705128205128205</v>
      </c>
      <c r="BP233" s="64">
        <f t="shared" si="40"/>
        <v>0.66025641025641024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178</v>
      </c>
      <c r="Y235" s="387">
        <f t="shared" si="36"/>
        <v>180</v>
      </c>
      <c r="Z235" s="36">
        <f t="shared" si="41"/>
        <v>0.56474999999999997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198.17333333333335</v>
      </c>
      <c r="BN235" s="64">
        <f t="shared" si="38"/>
        <v>200.40000000000003</v>
      </c>
      <c r="BO235" s="64">
        <f t="shared" si="39"/>
        <v>0.47542735042735046</v>
      </c>
      <c r="BP235" s="64">
        <f t="shared" si="40"/>
        <v>0.48076923076923073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354</v>
      </c>
      <c r="Y236" s="387">
        <f t="shared" si="36"/>
        <v>355.2</v>
      </c>
      <c r="Z236" s="36">
        <f t="shared" si="41"/>
        <v>1.1144400000000001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395.005</v>
      </c>
      <c r="BN236" s="64">
        <f t="shared" si="38"/>
        <v>396.34399999999999</v>
      </c>
      <c r="BO236" s="64">
        <f t="shared" si="39"/>
        <v>0.94551282051282048</v>
      </c>
      <c r="BP236" s="64">
        <f t="shared" si="40"/>
        <v>0.94871794871794868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726.34173297966402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730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7.4165999999999999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2554</v>
      </c>
      <c r="Y238" s="388">
        <f>IFERROR(SUM(Y226:Y236),"0")</f>
        <v>2569.1999999999998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70</v>
      </c>
      <c r="Y243" s="387">
        <f>IFERROR(IF(X243="",0,CEILING((X243/$H243),1)*$H243),"")</f>
        <v>72</v>
      </c>
      <c r="Z243" s="36">
        <f>IFERROR(IF(Y243=0,"",ROUNDUP(Y243/H243,0)*0.00753),"")</f>
        <v>0.22590000000000002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77.933333333333351</v>
      </c>
      <c r="BN243" s="64">
        <f>IFERROR(Y243*I243/H243,"0")</f>
        <v>80.160000000000011</v>
      </c>
      <c r="BO243" s="64">
        <f>IFERROR(1/J243*(X243/H243),"0")</f>
        <v>0.18696581196581197</v>
      </c>
      <c r="BP243" s="64">
        <f>IFERROR(1/J243*(Y243/H243),"0")</f>
        <v>0.19230769230769229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72</v>
      </c>
      <c r="Y244" s="387">
        <f>IFERROR(IF(X244="",0,CEILING((X244/$H244),1)*$H244),"")</f>
        <v>72</v>
      </c>
      <c r="Z244" s="36">
        <f>IFERROR(IF(Y244=0,"",ROUNDUP(Y244/H244,0)*0.00753),"")</f>
        <v>0.22590000000000002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80.160000000000011</v>
      </c>
      <c r="BN244" s="64">
        <f>IFERROR(Y244*I244/H244,"0")</f>
        <v>80.160000000000011</v>
      </c>
      <c r="BO244" s="64">
        <f>IFERROR(1/J244*(X244/H244),"0")</f>
        <v>0.19230769230769229</v>
      </c>
      <c r="BP244" s="64">
        <f>IFERROR(1/J244*(Y244/H244),"0")</f>
        <v>0.19230769230769229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59.166666666666671</v>
      </c>
      <c r="Y245" s="388">
        <f>IFERROR(Y240/H240,"0")+IFERROR(Y241/H241,"0")+IFERROR(Y242/H242,"0")+IFERROR(Y243/H243,"0")+IFERROR(Y244/H244,"0")</f>
        <v>60</v>
      </c>
      <c r="Z245" s="388">
        <f>IFERROR(IF(Z240="",0,Z240),"0")+IFERROR(IF(Z241="",0,Z241),"0")+IFERROR(IF(Z242="",0,Z242),"0")+IFERROR(IF(Z243="",0,Z243),"0")+IFERROR(IF(Z244="",0,Z244),"0")</f>
        <v>0.45180000000000003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142</v>
      </c>
      <c r="Y246" s="388">
        <f>IFERROR(SUM(Y240:Y244),"0")</f>
        <v>144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125</v>
      </c>
      <c r="Y253" s="387">
        <f t="shared" si="42"/>
        <v>127.6</v>
      </c>
      <c r="Z253" s="36">
        <f>IFERROR(IF(Y253=0,"",ROUNDUP(Y253/H253,0)*0.02175),"")</f>
        <v>0.23924999999999999</v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130.17241379310346</v>
      </c>
      <c r="BN253" s="64">
        <f t="shared" si="44"/>
        <v>132.88</v>
      </c>
      <c r="BO253" s="64">
        <f t="shared" si="45"/>
        <v>0.19242610837438423</v>
      </c>
      <c r="BP253" s="64">
        <f t="shared" si="46"/>
        <v>0.19642857142857142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6</v>
      </c>
      <c r="Y256" s="387">
        <f t="shared" si="42"/>
        <v>8</v>
      </c>
      <c r="Z256" s="36">
        <f>IFERROR(IF(Y256=0,"",ROUNDUP(Y256/H256,0)*0.00937),"")</f>
        <v>1.874E-2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6.36</v>
      </c>
      <c r="BN256" s="64">
        <f t="shared" si="44"/>
        <v>8.48</v>
      </c>
      <c r="BO256" s="64">
        <f t="shared" si="45"/>
        <v>1.2500000000000001E-2</v>
      </c>
      <c r="BP256" s="64">
        <f t="shared" si="46"/>
        <v>1.6666666666666666E-2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12.275862068965518</v>
      </c>
      <c r="Y257" s="388">
        <f>IFERROR(Y249/H249,"0")+IFERROR(Y250/H250,"0")+IFERROR(Y251/H251,"0")+IFERROR(Y252/H252,"0")+IFERROR(Y253/H253,"0")+IFERROR(Y254/H254,"0")+IFERROR(Y255/H255,"0")+IFERROR(Y256/H256,"0")</f>
        <v>13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0.25799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131</v>
      </c>
      <c r="Y258" s="388">
        <f>IFERROR(SUM(Y249:Y256),"0")</f>
        <v>135.6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344</v>
      </c>
      <c r="Y297" s="387">
        <f>IFERROR(IF(X297="",0,CEILING((X297/$H297),1)*$H297),"")</f>
        <v>345.59999999999997</v>
      </c>
      <c r="Z297" s="36">
        <f>IFERROR(IF(Y297=0,"",ROUNDUP(Y297/H297,0)*0.00753),"")</f>
        <v>1.08432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382.98666666666668</v>
      </c>
      <c r="BN297" s="64">
        <f>IFERROR(Y297*I297/H297,"0")</f>
        <v>384.76799999999997</v>
      </c>
      <c r="BO297" s="64">
        <f>IFERROR(1/J297*(X297/H297),"0")</f>
        <v>0.91880341880341887</v>
      </c>
      <c r="BP297" s="64">
        <f>IFERROR(1/J297*(Y297/H297),"0")</f>
        <v>0.92307692307692302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226</v>
      </c>
      <c r="Y298" s="387">
        <f>IFERROR(IF(X298="",0,CEILING((X298/$H298),1)*$H298),"")</f>
        <v>228</v>
      </c>
      <c r="Z298" s="36">
        <f>IFERROR(IF(Y298=0,"",ROUNDUP(Y298/H298,0)*0.00753),"")</f>
        <v>0.71535000000000004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244.83333333333334</v>
      </c>
      <c r="BN298" s="64">
        <f>IFERROR(Y298*I298/H298,"0")</f>
        <v>247.00000000000003</v>
      </c>
      <c r="BO298" s="64">
        <f>IFERROR(1/J298*(X298/H298),"0")</f>
        <v>0.6036324786324786</v>
      </c>
      <c r="BP298" s="64">
        <f>IFERROR(1/J298*(Y298/H298),"0")</f>
        <v>0.60897435897435892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237.5</v>
      </c>
      <c r="Y300" s="388">
        <f>IFERROR(Y295/H295,"0")+IFERROR(Y296/H296,"0")+IFERROR(Y297/H297,"0")+IFERROR(Y298/H298,"0")+IFERROR(Y299/H299,"0")</f>
        <v>239</v>
      </c>
      <c r="Z300" s="388">
        <f>IFERROR(IF(Z295="",0,Z295),"0")+IFERROR(IF(Z296="",0,Z296),"0")+IFERROR(IF(Z297="",0,Z297),"0")+IFERROR(IF(Z298="",0,Z298),"0")+IFERROR(IF(Z299="",0,Z299),"0")</f>
        <v>1.7996699999999999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570</v>
      </c>
      <c r="Y301" s="388">
        <f>IFERROR(SUM(Y295:Y299),"0")</f>
        <v>573.59999999999991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174</v>
      </c>
      <c r="Y319" s="387">
        <f t="shared" ref="Y319:Y326" si="57">IFERROR(IF(X319="",0,CEILING((X319/$H319),1)*$H319),"")</f>
        <v>183.60000000000002</v>
      </c>
      <c r="Z319" s="36">
        <f>IFERROR(IF(Y319=0,"",ROUNDUP(Y319/H319,0)*0.02175),"")</f>
        <v>0.36974999999999997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181.73333333333329</v>
      </c>
      <c r="BN319" s="64">
        <f t="shared" ref="BN319:BN326" si="59">IFERROR(Y319*I319/H319,"0")</f>
        <v>191.76000000000002</v>
      </c>
      <c r="BO319" s="64">
        <f t="shared" ref="BO319:BO326" si="60">IFERROR(1/J319*(X319/H319),"0")</f>
        <v>0.28769841269841268</v>
      </c>
      <c r="BP319" s="64">
        <f t="shared" ref="BP319:BP326" si="61">IFERROR(1/J319*(Y319/H319),"0")</f>
        <v>0.30357142857142855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84</v>
      </c>
      <c r="Y320" s="387">
        <f t="shared" si="57"/>
        <v>86.4</v>
      </c>
      <c r="Z320" s="36">
        <f>IFERROR(IF(Y320=0,"",ROUNDUP(Y320/H320,0)*0.02175),"")</f>
        <v>0.17399999999999999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87.73333333333332</v>
      </c>
      <c r="BN320" s="64">
        <f t="shared" si="59"/>
        <v>90.24</v>
      </c>
      <c r="BO320" s="64">
        <f t="shared" si="60"/>
        <v>0.13888888888888887</v>
      </c>
      <c r="BP320" s="64">
        <f t="shared" si="61"/>
        <v>0.14285714285714285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135</v>
      </c>
      <c r="Y322" s="387">
        <f t="shared" si="57"/>
        <v>140.4</v>
      </c>
      <c r="Z322" s="36">
        <f>IFERROR(IF(Y322=0,"",ROUNDUP(Y322/H322,0)*0.02175),"")</f>
        <v>0.28275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141</v>
      </c>
      <c r="BN322" s="64">
        <f t="shared" si="59"/>
        <v>146.63999999999999</v>
      </c>
      <c r="BO322" s="64">
        <f t="shared" si="60"/>
        <v>0.2232142857142857</v>
      </c>
      <c r="BP322" s="64">
        <f t="shared" si="61"/>
        <v>0.23214285714285712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36.388888888888886</v>
      </c>
      <c r="Y327" s="388">
        <f>IFERROR(Y319/H319,"0")+IFERROR(Y320/H320,"0")+IFERROR(Y321/H321,"0")+IFERROR(Y322/H322,"0")+IFERROR(Y323/H323,"0")+IFERROR(Y324/H324,"0")+IFERROR(Y325/H325,"0")+IFERROR(Y326/H326,"0")</f>
        <v>38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0.82650000000000001</v>
      </c>
      <c r="AA327" s="389"/>
      <c r="AB327" s="389"/>
      <c r="AC327" s="389"/>
    </row>
    <row r="328" spans="1:68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393</v>
      </c>
      <c r="Y328" s="388">
        <f>IFERROR(SUM(Y319:Y326),"0")</f>
        <v>410.4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53</v>
      </c>
      <c r="Y337" s="387">
        <f t="shared" ref="Y337:Y342" si="62">IFERROR(IF(X337="",0,CEILING((X337/$H337),1)*$H337),"")</f>
        <v>54.6</v>
      </c>
      <c r="Z337" s="36">
        <f>IFERROR(IF(Y337=0,"",ROUNDUP(Y337/H337,0)*0.02175),"")</f>
        <v>0.15225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56.791538461538465</v>
      </c>
      <c r="BN337" s="64">
        <f t="shared" ref="BN337:BN342" si="64">IFERROR(Y337*I337/H337,"0")</f>
        <v>58.506000000000007</v>
      </c>
      <c r="BO337" s="64">
        <f t="shared" ref="BO337:BO342" si="65">IFERROR(1/J337*(X337/H337),"0")</f>
        <v>0.12133699633699632</v>
      </c>
      <c r="BP337" s="64">
        <f t="shared" ref="BP337:BP342" si="66">IFERROR(1/J337*(Y337/H337),"0")</f>
        <v>0.125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6.7948717948717947</v>
      </c>
      <c r="Y343" s="388">
        <f>IFERROR(Y337/H337,"0")+IFERROR(Y338/H338,"0")+IFERROR(Y339/H339,"0")+IFERROR(Y340/H340,"0")+IFERROR(Y341/H341,"0")+IFERROR(Y342/H342,"0")</f>
        <v>7</v>
      </c>
      <c r="Z343" s="388">
        <f>IFERROR(IF(Z337="",0,Z337),"0")+IFERROR(IF(Z338="",0,Z338),"0")+IFERROR(IF(Z339="",0,Z339),"0")+IFERROR(IF(Z340="",0,Z340),"0")+IFERROR(IF(Z341="",0,Z341),"0")+IFERROR(IF(Z342="",0,Z342),"0")</f>
        <v>0.15225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53</v>
      </c>
      <c r="Y344" s="388">
        <f>IFERROR(SUM(Y337:Y342),"0")</f>
        <v>54.6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66</v>
      </c>
      <c r="Y346" s="387">
        <f>IFERROR(IF(X346="",0,CEILING((X346/$H346),1)*$H346),"")</f>
        <v>67.2</v>
      </c>
      <c r="Z346" s="36">
        <f>IFERROR(IF(Y346=0,"",ROUNDUP(Y346/H346,0)*0.02175),"")</f>
        <v>0.17399999999999999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70.431428571428569</v>
      </c>
      <c r="BN346" s="64">
        <f>IFERROR(Y346*I346/H346,"0")</f>
        <v>71.712000000000003</v>
      </c>
      <c r="BO346" s="64">
        <f>IFERROR(1/J346*(X346/H346),"0")</f>
        <v>0.14030612244897958</v>
      </c>
      <c r="BP346" s="64">
        <f>IFERROR(1/J346*(Y346/H346),"0")</f>
        <v>0.14285714285714285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378</v>
      </c>
      <c r="Y347" s="387">
        <f>IFERROR(IF(X347="",0,CEILING((X347/$H347),1)*$H347),"")</f>
        <v>382.2</v>
      </c>
      <c r="Z347" s="36">
        <f>IFERROR(IF(Y347=0,"",ROUNDUP(Y347/H347,0)*0.02175),"")</f>
        <v>1.06575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405.33230769230772</v>
      </c>
      <c r="BN347" s="64">
        <f>IFERROR(Y347*I347/H347,"0")</f>
        <v>409.83600000000001</v>
      </c>
      <c r="BO347" s="64">
        <f>IFERROR(1/J347*(X347/H347),"0")</f>
        <v>0.86538461538461531</v>
      </c>
      <c r="BP347" s="64">
        <f>IFERROR(1/J347*(Y347/H347),"0")</f>
        <v>0.875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107</v>
      </c>
      <c r="Y348" s="387">
        <f>IFERROR(IF(X348="",0,CEILING((X348/$H348),1)*$H348),"")</f>
        <v>109.2</v>
      </c>
      <c r="Z348" s="36">
        <f>IFERROR(IF(Y348=0,"",ROUNDUP(Y348/H348,0)*0.02175),"")</f>
        <v>0.28275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114.18428571428571</v>
      </c>
      <c r="BN348" s="64">
        <f>IFERROR(Y348*I348/H348,"0")</f>
        <v>116.53200000000001</v>
      </c>
      <c r="BO348" s="64">
        <f>IFERROR(1/J348*(X348/H348),"0")</f>
        <v>0.22746598639455778</v>
      </c>
      <c r="BP348" s="64">
        <f>IFERROR(1/J348*(Y348/H348),"0")</f>
        <v>0.23214285714285712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69.056776556776555</v>
      </c>
      <c r="Y349" s="388">
        <f>IFERROR(Y346/H346,"0")+IFERROR(Y347/H347,"0")+IFERROR(Y348/H348,"0")</f>
        <v>70</v>
      </c>
      <c r="Z349" s="388">
        <f>IFERROR(IF(Z346="",0,Z346),"0")+IFERROR(IF(Z347="",0,Z347),"0")+IFERROR(IF(Z348="",0,Z348),"0")</f>
        <v>1.5225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551</v>
      </c>
      <c r="Y350" s="388">
        <f>IFERROR(SUM(Y346:Y348),"0")</f>
        <v>558.6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2</v>
      </c>
      <c r="Y354" s="387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2.3333333333333335</v>
      </c>
      <c r="BN354" s="64">
        <f>IFERROR(Y354*I354/H354,"0")</f>
        <v>2.9750000000000001</v>
      </c>
      <c r="BO354" s="64">
        <f>IFERROR(1/J354*(X354/H354),"0")</f>
        <v>5.0276520864756162E-3</v>
      </c>
      <c r="BP354" s="64">
        <f>IFERROR(1/J354*(Y354/H354),"0")</f>
        <v>6.41025641025641E-3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20</v>
      </c>
      <c r="Y355" s="387">
        <f>IFERROR(IF(X355="",0,CEILING((X355/$H355),1)*$H355),"")</f>
        <v>20.399999999999999</v>
      </c>
      <c r="Z355" s="36">
        <f>IFERROR(IF(Y355=0,"",ROUNDUP(Y355/H355,0)*0.00753),"")</f>
        <v>6.0240000000000002E-2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22.745098039215687</v>
      </c>
      <c r="BN355" s="64">
        <f>IFERROR(Y355*I355/H355,"0")</f>
        <v>23.2</v>
      </c>
      <c r="BO355" s="64">
        <f>IFERROR(1/J355*(X355/H355),"0")</f>
        <v>5.0276520864756161E-2</v>
      </c>
      <c r="BP355" s="64">
        <f>IFERROR(1/J355*(Y355/H355),"0")</f>
        <v>5.128205128205128E-2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8.6274509803921582</v>
      </c>
      <c r="Y356" s="388">
        <f>IFERROR(Y352/H352,"0")+IFERROR(Y353/H353,"0")+IFERROR(Y354/H354,"0")+IFERROR(Y355/H355,"0")</f>
        <v>9</v>
      </c>
      <c r="Z356" s="388">
        <f>IFERROR(IF(Z352="",0,Z352),"0")+IFERROR(IF(Z353="",0,Z353),"0")+IFERROR(IF(Z354="",0,Z354),"0")+IFERROR(IF(Z355="",0,Z355),"0")</f>
        <v>6.7769999999999997E-2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22</v>
      </c>
      <c r="Y357" s="388">
        <f>IFERROR(SUM(Y352:Y355),"0")</f>
        <v>22.95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18</v>
      </c>
      <c r="Y366" s="387">
        <f>IFERROR(IF(X366="",0,CEILING((X366/$H366),1)*$H366),"")</f>
        <v>18</v>
      </c>
      <c r="Z366" s="36">
        <f>IFERROR(IF(Y366=0,"",ROUNDUP(Y366/H366,0)*0.00753),"")</f>
        <v>7.5300000000000006E-2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20.48</v>
      </c>
      <c r="BN366" s="64">
        <f>IFERROR(Y366*I366/H366,"0")</f>
        <v>20.48</v>
      </c>
      <c r="BO366" s="64">
        <f>IFERROR(1/J366*(X366/H366),"0")</f>
        <v>6.4102564102564097E-2</v>
      </c>
      <c r="BP366" s="64">
        <f>IFERROR(1/J366*(Y366/H366),"0")</f>
        <v>6.4102564102564097E-2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10</v>
      </c>
      <c r="Y367" s="388">
        <f>IFERROR(Y366/H366,"0")</f>
        <v>10</v>
      </c>
      <c r="Z367" s="388">
        <f>IFERROR(IF(Z366="",0,Z366),"0")</f>
        <v>7.5300000000000006E-2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18</v>
      </c>
      <c r="Y368" s="388">
        <f>IFERROR(SUM(Y366:Y366),"0")</f>
        <v>18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1644</v>
      </c>
      <c r="Y379" s="387">
        <f t="shared" si="67"/>
        <v>1650</v>
      </c>
      <c r="Z379" s="36">
        <f>IFERROR(IF(Y379=0,"",ROUNDUP(Y379/H379,0)*0.02175),"")</f>
        <v>2.3924999999999996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1696.6079999999999</v>
      </c>
      <c r="BN379" s="64">
        <f t="shared" si="69"/>
        <v>1702.8</v>
      </c>
      <c r="BO379" s="64">
        <f t="shared" si="70"/>
        <v>2.2833333333333332</v>
      </c>
      <c r="BP379" s="64">
        <f t="shared" si="71"/>
        <v>2.2916666666666665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1422</v>
      </c>
      <c r="Y381" s="387">
        <f t="shared" si="67"/>
        <v>1425</v>
      </c>
      <c r="Z381" s="36">
        <f>IFERROR(IF(Y381=0,"",ROUNDUP(Y381/H381,0)*0.02175),"")</f>
        <v>2.0662499999999997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1467.5040000000001</v>
      </c>
      <c r="BN381" s="64">
        <f t="shared" si="69"/>
        <v>1470.6</v>
      </c>
      <c r="BO381" s="64">
        <f t="shared" si="70"/>
        <v>1.9749999999999999</v>
      </c>
      <c r="BP381" s="64">
        <f t="shared" si="71"/>
        <v>1.9791666666666665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756</v>
      </c>
      <c r="Y383" s="387">
        <f t="shared" si="67"/>
        <v>765</v>
      </c>
      <c r="Z383" s="36">
        <f>IFERROR(IF(Y383=0,"",ROUNDUP(Y383/H383,0)*0.02175),"")</f>
        <v>1.1092499999999998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780.19200000000012</v>
      </c>
      <c r="BN383" s="64">
        <f t="shared" si="69"/>
        <v>789.48</v>
      </c>
      <c r="BO383" s="64">
        <f t="shared" si="70"/>
        <v>1.0499999999999998</v>
      </c>
      <c r="BP383" s="64">
        <f t="shared" si="71"/>
        <v>1.0625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254.79999999999998</v>
      </c>
      <c r="Y387" s="388">
        <f>IFERROR(Y378/H378,"0")+IFERROR(Y379/H379,"0")+IFERROR(Y380/H380,"0")+IFERROR(Y381/H381,"0")+IFERROR(Y382/H382,"0")+IFERROR(Y383/H383,"0")+IFERROR(Y384/H384,"0")+IFERROR(Y385/H385,"0")+IFERROR(Y386/H386,"0")</f>
        <v>256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5.5679999999999996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3822</v>
      </c>
      <c r="Y388" s="388">
        <f>IFERROR(SUM(Y378:Y386),"0")</f>
        <v>3840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963</v>
      </c>
      <c r="Y390" s="387">
        <f>IFERROR(IF(X390="",0,CEILING((X390/$H390),1)*$H390),"")</f>
        <v>975</v>
      </c>
      <c r="Z390" s="36">
        <f>IFERROR(IF(Y390=0,"",ROUNDUP(Y390/H390,0)*0.02175),"")</f>
        <v>1.4137499999999998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993.81600000000003</v>
      </c>
      <c r="BN390" s="64">
        <f>IFERROR(Y390*I390/H390,"0")</f>
        <v>1006.2</v>
      </c>
      <c r="BO390" s="64">
        <f>IFERROR(1/J390*(X390/H390),"0")</f>
        <v>1.3374999999999999</v>
      </c>
      <c r="BP390" s="64">
        <f>IFERROR(1/J390*(Y390/H390),"0")</f>
        <v>1.3541666666666665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64.2</v>
      </c>
      <c r="Y392" s="388">
        <f>IFERROR(Y390/H390,"0")+IFERROR(Y391/H391,"0")</f>
        <v>65</v>
      </c>
      <c r="Z392" s="388">
        <f>IFERROR(IF(Z390="",0,Z390),"0")+IFERROR(IF(Z391="",0,Z391),"0")</f>
        <v>1.4137499999999998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963</v>
      </c>
      <c r="Y393" s="388">
        <f>IFERROR(SUM(Y390:Y391),"0")</f>
        <v>975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99</v>
      </c>
      <c r="Y397" s="387">
        <f>IFERROR(IF(X397="",0,CEILING((X397/$H397),1)*$H397),"")</f>
        <v>101.39999999999999</v>
      </c>
      <c r="Z397" s="36">
        <f>IFERROR(IF(Y397=0,"",ROUNDUP(Y397/H397,0)*0.02175),"")</f>
        <v>0.28275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106.15846153846155</v>
      </c>
      <c r="BN397" s="64">
        <f>IFERROR(Y397*I397/H397,"0")</f>
        <v>108.732</v>
      </c>
      <c r="BO397" s="64">
        <f>IFERROR(1/J397*(X397/H397),"0")</f>
        <v>0.22664835164835165</v>
      </c>
      <c r="BP397" s="64">
        <f>IFERROR(1/J397*(Y397/H397),"0")</f>
        <v>0.23214285714285712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12.692307692307693</v>
      </c>
      <c r="Y398" s="388">
        <f>IFERROR(Y395/H395,"0")+IFERROR(Y396/H396,"0")+IFERROR(Y397/H397,"0")</f>
        <v>13</v>
      </c>
      <c r="Z398" s="388">
        <f>IFERROR(IF(Z395="",0,Z395),"0")+IFERROR(IF(Z396="",0,Z396),"0")+IFERROR(IF(Z397="",0,Z397),"0")</f>
        <v>0.28275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99</v>
      </c>
      <c r="Y399" s="388">
        <f>IFERROR(SUM(Y395:Y397),"0")</f>
        <v>101.39999999999999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209</v>
      </c>
      <c r="Y401" s="387">
        <f>IFERROR(IF(X401="",0,CEILING((X401/$H401),1)*$H401),"")</f>
        <v>210.6</v>
      </c>
      <c r="Z401" s="36">
        <f>IFERROR(IF(Y401=0,"",ROUNDUP(Y401/H401,0)*0.02175),"")</f>
        <v>0.58724999999999994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224.11230769230772</v>
      </c>
      <c r="BN401" s="64">
        <f>IFERROR(Y401*I401/H401,"0")</f>
        <v>225.82800000000003</v>
      </c>
      <c r="BO401" s="64">
        <f>IFERROR(1/J401*(X401/H401),"0")</f>
        <v>0.47847985347985345</v>
      </c>
      <c r="BP401" s="64">
        <f>IFERROR(1/J401*(Y401/H401),"0")</f>
        <v>0.4821428571428571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26.794871794871796</v>
      </c>
      <c r="Y403" s="388">
        <f>IFERROR(Y401/H401,"0")+IFERROR(Y402/H402,"0")</f>
        <v>27</v>
      </c>
      <c r="Z403" s="388">
        <f>IFERROR(IF(Z401="",0,Z401),"0")+IFERROR(IF(Z402="",0,Z402),"0")</f>
        <v>0.58724999999999994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209</v>
      </c>
      <c r="Y404" s="388">
        <f>IFERROR(SUM(Y401:Y402),"0")</f>
        <v>210.6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294</v>
      </c>
      <c r="Y419" s="387">
        <f>IFERROR(IF(X419="",0,CEILING((X419/$H419),1)*$H419),"")</f>
        <v>296.39999999999998</v>
      </c>
      <c r="Z419" s="36">
        <f>IFERROR(IF(Y419=0,"",ROUNDUP(Y419/H419,0)*0.02175),"")</f>
        <v>0.8264999999999999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315.25846153846157</v>
      </c>
      <c r="BN419" s="64">
        <f>IFERROR(Y419*I419/H419,"0")</f>
        <v>317.83200000000005</v>
      </c>
      <c r="BO419" s="64">
        <f>IFERROR(1/J419*(X419/H419),"0")</f>
        <v>0.67307692307692302</v>
      </c>
      <c r="BP419" s="64">
        <f>IFERROR(1/J419*(Y419/H419),"0")</f>
        <v>0.67857142857142849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37.692307692307693</v>
      </c>
      <c r="Y424" s="388">
        <f>IFERROR(Y419/H419,"0")+IFERROR(Y420/H420,"0")+IFERROR(Y421/H421,"0")+IFERROR(Y422/H422,"0")+IFERROR(Y423/H423,"0")</f>
        <v>38</v>
      </c>
      <c r="Z424" s="388">
        <f>IFERROR(IF(Z419="",0,Z419),"0")+IFERROR(IF(Z420="",0,Z420),"0")+IFERROR(IF(Z421="",0,Z421),"0")+IFERROR(IF(Z422="",0,Z422),"0")+IFERROR(IF(Z423="",0,Z423),"0")</f>
        <v>0.8264999999999999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294</v>
      </c>
      <c r="Y425" s="388">
        <f>IFERROR(SUM(Y419:Y423),"0")</f>
        <v>296.39999999999998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17</v>
      </c>
      <c r="Y440" s="387">
        <f t="shared" si="72"/>
        <v>21</v>
      </c>
      <c r="Z440" s="36">
        <f>IFERROR(IF(Y440=0,"",ROUNDUP(Y440/H440,0)*0.00753),"")</f>
        <v>3.7650000000000003E-2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17.93095238095238</v>
      </c>
      <c r="BN440" s="64">
        <f t="shared" si="74"/>
        <v>22.15</v>
      </c>
      <c r="BO440" s="64">
        <f t="shared" si="75"/>
        <v>2.5946275946275944E-2</v>
      </c>
      <c r="BP440" s="64">
        <f t="shared" si="76"/>
        <v>3.2051282051282048E-2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11</v>
      </c>
      <c r="Y453" s="387">
        <f t="shared" si="72"/>
        <v>12.600000000000001</v>
      </c>
      <c r="Z453" s="36">
        <f t="shared" si="77"/>
        <v>3.0120000000000001E-2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11.68095238095238</v>
      </c>
      <c r="BN453" s="64">
        <f t="shared" si="74"/>
        <v>13.38</v>
      </c>
      <c r="BO453" s="64">
        <f t="shared" si="75"/>
        <v>2.2385022385022386E-2</v>
      </c>
      <c r="BP453" s="64">
        <f t="shared" si="76"/>
        <v>2.5641025641025644E-2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9.2857142857142847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6.7769999999999997E-2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28</v>
      </c>
      <c r="Y459" s="388">
        <f>IFERROR(SUM(Y437:Y457),"0")</f>
        <v>33.6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107</v>
      </c>
      <c r="Y475" s="387">
        <f t="shared" ref="Y475:Y480" si="78">IFERROR(IF(X475="",0,CEILING((X475/$H475),1)*$H475),"")</f>
        <v>109.2</v>
      </c>
      <c r="Z475" s="36">
        <f>IFERROR(IF(Y475=0,"",ROUNDUP(Y475/H475,0)*0.00753),"")</f>
        <v>0.19578000000000001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112.85952380952381</v>
      </c>
      <c r="BN475" s="64">
        <f t="shared" ref="BN475:BN480" si="80">IFERROR(Y475*I475/H475,"0")</f>
        <v>115.17999999999999</v>
      </c>
      <c r="BO475" s="64">
        <f t="shared" ref="BO475:BO480" si="81">IFERROR(1/J475*(X475/H475),"0")</f>
        <v>0.16330891330891328</v>
      </c>
      <c r="BP475" s="64">
        <f t="shared" ref="BP475:BP480" si="82">IFERROR(1/J475*(Y475/H475),"0")</f>
        <v>0.16666666666666666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25.476190476190474</v>
      </c>
      <c r="Y481" s="388">
        <f>IFERROR(Y475/H475,"0")+IFERROR(Y476/H476,"0")+IFERROR(Y477/H477,"0")+IFERROR(Y478/H478,"0")+IFERROR(Y479/H479,"0")+IFERROR(Y480/H480,"0")</f>
        <v>26</v>
      </c>
      <c r="Z481" s="388">
        <f>IFERROR(IF(Z475="",0,Z475),"0")+IFERROR(IF(Z476="",0,Z476),"0")+IFERROR(IF(Z477="",0,Z477),"0")+IFERROR(IF(Z478="",0,Z478),"0")+IFERROR(IF(Z479="",0,Z479),"0")+IFERROR(IF(Z480="",0,Z480),"0")</f>
        <v>0.19578000000000001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107</v>
      </c>
      <c r="Y482" s="388">
        <f>IFERROR(SUM(Y475:Y480),"0")</f>
        <v>109.2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100</v>
      </c>
      <c r="Y502" s="387">
        <f t="shared" ref="Y502:Y509" si="83">IFERROR(IF(X502="",0,CEILING((X502/$H502),1)*$H502),"")</f>
        <v>100.32000000000001</v>
      </c>
      <c r="Z502" s="36">
        <f t="shared" ref="Z502:Z507" si="84">IFERROR(IF(Y502=0,"",ROUNDUP(Y502/H502,0)*0.01196),"")</f>
        <v>0.22724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106.81818181818181</v>
      </c>
      <c r="BN502" s="64">
        <f t="shared" ref="BN502:BN509" si="86">IFERROR(Y502*I502/H502,"0")</f>
        <v>107.16</v>
      </c>
      <c r="BO502" s="64">
        <f t="shared" ref="BO502:BO509" si="87">IFERROR(1/J502*(X502/H502),"0")</f>
        <v>0.18210955710955709</v>
      </c>
      <c r="BP502" s="64">
        <f t="shared" ref="BP502:BP509" si="88">IFERROR(1/J502*(Y502/H502),"0")</f>
        <v>0.18269230769230771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125</v>
      </c>
      <c r="Y503" s="387">
        <f t="shared" si="83"/>
        <v>126.72</v>
      </c>
      <c r="Z503" s="36">
        <f t="shared" si="84"/>
        <v>0.28704000000000002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133.52272727272728</v>
      </c>
      <c r="BN503" s="64">
        <f t="shared" si="86"/>
        <v>135.35999999999999</v>
      </c>
      <c r="BO503" s="64">
        <f t="shared" si="87"/>
        <v>0.22763694638694637</v>
      </c>
      <c r="BP503" s="64">
        <f t="shared" si="88"/>
        <v>0.23076923076923078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858</v>
      </c>
      <c r="Y505" s="387">
        <f t="shared" si="83"/>
        <v>860.64</v>
      </c>
      <c r="Z505" s="36">
        <f t="shared" si="84"/>
        <v>1.9494800000000001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916.49999999999989</v>
      </c>
      <c r="BN505" s="64">
        <f t="shared" si="86"/>
        <v>919.31999999999982</v>
      </c>
      <c r="BO505" s="64">
        <f t="shared" si="87"/>
        <v>1.5625</v>
      </c>
      <c r="BP505" s="64">
        <f t="shared" si="88"/>
        <v>1.5673076923076923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128</v>
      </c>
      <c r="Y507" s="387">
        <f t="shared" si="83"/>
        <v>132</v>
      </c>
      <c r="Z507" s="36">
        <f t="shared" si="84"/>
        <v>0.29899999999999999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136.72727272727272</v>
      </c>
      <c r="BN507" s="64">
        <f t="shared" si="86"/>
        <v>140.99999999999997</v>
      </c>
      <c r="BO507" s="64">
        <f t="shared" si="87"/>
        <v>0.23310023310023312</v>
      </c>
      <c r="BP507" s="64">
        <f t="shared" si="88"/>
        <v>0.24038461538461539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229.35606060606062</v>
      </c>
      <c r="Y510" s="388">
        <f>IFERROR(Y502/H502,"0")+IFERROR(Y503/H503,"0")+IFERROR(Y504/H504,"0")+IFERROR(Y505/H505,"0")+IFERROR(Y506/H506,"0")+IFERROR(Y507/H507,"0")+IFERROR(Y508/H508,"0")+IFERROR(Y509/H509,"0")</f>
        <v>231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2.7627600000000001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1211</v>
      </c>
      <c r="Y511" s="388">
        <f>IFERROR(SUM(Y502:Y509),"0")</f>
        <v>1219.68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380</v>
      </c>
      <c r="Y513" s="387">
        <f>IFERROR(IF(X513="",0,CEILING((X513/$H513),1)*$H513),"")</f>
        <v>380.16</v>
      </c>
      <c r="Z513" s="36">
        <f>IFERROR(IF(Y513=0,"",ROUNDUP(Y513/H513,0)*0.01196),"")</f>
        <v>0.86112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405.90909090909088</v>
      </c>
      <c r="BN513" s="64">
        <f>IFERROR(Y513*I513/H513,"0")</f>
        <v>406.08000000000004</v>
      </c>
      <c r="BO513" s="64">
        <f>IFERROR(1/J513*(X513/H513),"0")</f>
        <v>0.69201631701631705</v>
      </c>
      <c r="BP513" s="64">
        <f>IFERROR(1/J513*(Y513/H513),"0")</f>
        <v>0.69230769230769229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71.969696969696969</v>
      </c>
      <c r="Y515" s="388">
        <f>IFERROR(Y513/H513,"0")+IFERROR(Y514/H514,"0")</f>
        <v>72</v>
      </c>
      <c r="Z515" s="388">
        <f>IFERROR(IF(Z513="",0,Z513),"0")+IFERROR(IF(Z514="",0,Z514),"0")</f>
        <v>0.86112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380</v>
      </c>
      <c r="Y516" s="388">
        <f>IFERROR(SUM(Y513:Y514),"0")</f>
        <v>380.16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537</v>
      </c>
      <c r="Y518" s="387">
        <f t="shared" ref="Y518:Y523" si="89">IFERROR(IF(X518="",0,CEILING((X518/$H518),1)*$H518),"")</f>
        <v>538.56000000000006</v>
      </c>
      <c r="Z518" s="36">
        <f>IFERROR(IF(Y518=0,"",ROUNDUP(Y518/H518,0)*0.01196),"")</f>
        <v>1.2199200000000001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573.61363636363626</v>
      </c>
      <c r="BN518" s="64">
        <f t="shared" ref="BN518:BN523" si="91">IFERROR(Y518*I518/H518,"0")</f>
        <v>575.28</v>
      </c>
      <c r="BO518" s="64">
        <f t="shared" ref="BO518:BO523" si="92">IFERROR(1/J518*(X518/H518),"0")</f>
        <v>0.97792832167832167</v>
      </c>
      <c r="BP518" s="64">
        <f t="shared" ref="BP518:BP523" si="93">IFERROR(1/J518*(Y518/H518),"0")</f>
        <v>0.98076923076923084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102</v>
      </c>
      <c r="Y519" s="387">
        <f t="shared" si="89"/>
        <v>105.60000000000001</v>
      </c>
      <c r="Z519" s="36">
        <f>IFERROR(IF(Y519=0,"",ROUNDUP(Y519/H519,0)*0.01196),"")</f>
        <v>0.2392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108.95454545454544</v>
      </c>
      <c r="BN519" s="64">
        <f t="shared" si="91"/>
        <v>112.80000000000001</v>
      </c>
      <c r="BO519" s="64">
        <f t="shared" si="92"/>
        <v>0.18575174825174826</v>
      </c>
      <c r="BP519" s="64">
        <f t="shared" si="93"/>
        <v>0.19230769230769232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141</v>
      </c>
      <c r="Y520" s="387">
        <f t="shared" si="89"/>
        <v>142.56</v>
      </c>
      <c r="Z520" s="36">
        <f>IFERROR(IF(Y520=0,"",ROUNDUP(Y520/H520,0)*0.01196),"")</f>
        <v>0.32291999999999998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150.61363636363635</v>
      </c>
      <c r="BN520" s="64">
        <f t="shared" si="91"/>
        <v>152.27999999999997</v>
      </c>
      <c r="BO520" s="64">
        <f t="shared" si="92"/>
        <v>0.25677447552447552</v>
      </c>
      <c r="BP520" s="64">
        <f t="shared" si="93"/>
        <v>0.25961538461538464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147.72727272727272</v>
      </c>
      <c r="Y524" s="388">
        <f>IFERROR(Y518/H518,"0")+IFERROR(Y519/H519,"0")+IFERROR(Y520/H520,"0")+IFERROR(Y521/H521,"0")+IFERROR(Y522/H522,"0")+IFERROR(Y523/H523,"0")</f>
        <v>149</v>
      </c>
      <c r="Z524" s="388">
        <f>IFERROR(IF(Z518="",0,Z518),"0")+IFERROR(IF(Z519="",0,Z519),"0")+IFERROR(IF(Z520="",0,Z520),"0")+IFERROR(IF(Z521="",0,Z521),"0")+IFERROR(IF(Z522="",0,Z522),"0")+IFERROR(IF(Z523="",0,Z523),"0")</f>
        <v>1.7820400000000003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780</v>
      </c>
      <c r="Y525" s="388">
        <f>IFERROR(SUM(Y518:Y523),"0")</f>
        <v>786.72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17264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17436.710000000003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18274.363401192004</v>
      </c>
      <c r="Y599" s="388">
        <f>IFERROR(SUM(BN22:BN595),"0")</f>
        <v>18457.130999999994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33</v>
      </c>
      <c r="Y600" s="38">
        <f>ROUNDUP(SUM(BP22:BP595),0)</f>
        <v>33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19099.363401192004</v>
      </c>
      <c r="Y601" s="388">
        <f>GrossWeightTotalR+PalletQtyTotalR*25</f>
        <v>19282.130999999994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2906.6274922864673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2933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38.226309999999998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898.8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1764.6</v>
      </c>
      <c r="E608" s="46">
        <f>IFERROR(Y108*1,"0")+IFERROR(Y109*1,"0")+IFERROR(Y110*1,"0")+IFERROR(Y114*1,"0")+IFERROR(Y115*1,"0")+IFERROR(Y116*1,"0")+IFERROR(Y117*1,"0")+IFERROR(Y118*1,"0")</f>
        <v>813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1161.5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126</v>
      </c>
      <c r="I608" s="46">
        <f>IFERROR(Y193*1,"0")+IFERROR(Y194*1,"0")+IFERROR(Y195*1,"0")+IFERROR(Y196*1,"0")+IFERROR(Y197*1,"0")+IFERROR(Y198*1,"0")+IFERROR(Y199*1,"0")+IFERROR(Y200*1,"0")</f>
        <v>233.10000000000002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2713.2</v>
      </c>
      <c r="K608" s="46">
        <f>IFERROR(Y249*1,"0")+IFERROR(Y250*1,"0")+IFERROR(Y251*1,"0")+IFERROR(Y252*1,"0")+IFERROR(Y253*1,"0")+IFERROR(Y254*1,"0")+IFERROR(Y255*1,"0")+IFERROR(Y256*1,"0")</f>
        <v>135.6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573.59999999999991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1046.5500000000002</v>
      </c>
      <c r="V608" s="46">
        <f>IFERROR(Y366*1,"0")+IFERROR(Y370*1,"0")+IFERROR(Y371*1,"0")+IFERROR(Y372*1,"0")</f>
        <v>18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5127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296.39999999999998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33.6</v>
      </c>
      <c r="Z608" s="46">
        <f>IFERROR(Y471*1,"0")+IFERROR(Y475*1,"0")+IFERROR(Y476*1,"0")+IFERROR(Y477*1,"0")+IFERROR(Y478*1,"0")+IFERROR(Y479*1,"0")+IFERROR(Y480*1,"0")+IFERROR(Y484*1,"0")</f>
        <v>109.2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2386.56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11,00"/>
        <filter val="1 422,00"/>
        <filter val="1 644,00"/>
        <filter val="10,00"/>
        <filter val="100,00"/>
        <filter val="102,00"/>
        <filter val="107,00"/>
        <filter val="11,00"/>
        <filter val="119,00"/>
        <filter val="12,28"/>
        <filter val="12,69"/>
        <filter val="125,00"/>
        <filter val="128,00"/>
        <filter val="131,00"/>
        <filter val="135,00"/>
        <filter val="14,17"/>
        <filter val="141,00"/>
        <filter val="142,00"/>
        <filter val="147,73"/>
        <filter val="15,00"/>
        <filter val="164,00"/>
        <filter val="17 264,00"/>
        <filter val="17,00"/>
        <filter val="174,00"/>
        <filter val="178,00"/>
        <filter val="18 274,36"/>
        <filter val="18,00"/>
        <filter val="19 099,36"/>
        <filter val="2 554,00"/>
        <filter val="2 906,63"/>
        <filter val="2,00"/>
        <filter val="20,00"/>
        <filter val="209,00"/>
        <filter val="22,00"/>
        <filter val="226,00"/>
        <filter val="229,36"/>
        <filter val="231,00"/>
        <filter val="237,50"/>
        <filter val="246,00"/>
        <filter val="25,48"/>
        <filter val="254,80"/>
        <filter val="26,79"/>
        <filter val="268,00"/>
        <filter val="27,00"/>
        <filter val="28,00"/>
        <filter val="281,00"/>
        <filter val="288,00"/>
        <filter val="294,00"/>
        <filter val="3 822,00"/>
        <filter val="3,75"/>
        <filter val="308,89"/>
        <filter val="31,30"/>
        <filter val="320,00"/>
        <filter val="324,00"/>
        <filter val="33"/>
        <filter val="338,00"/>
        <filter val="344,00"/>
        <filter val="354,00"/>
        <filter val="36,39"/>
        <filter val="37,69"/>
        <filter val="378,00"/>
        <filter val="380,00"/>
        <filter val="381,00"/>
        <filter val="393,00"/>
        <filter val="418,00"/>
        <filter val="43,32"/>
        <filter val="445,00"/>
        <filter val="45,19"/>
        <filter val="459,00"/>
        <filter val="488,00"/>
        <filter val="53,00"/>
        <filter val="537,00"/>
        <filter val="551,00"/>
        <filter val="556,00"/>
        <filter val="570,00"/>
        <filter val="59,17"/>
        <filter val="6,00"/>
        <filter val="6,79"/>
        <filter val="60,00"/>
        <filter val="63,00"/>
        <filter val="639,00"/>
        <filter val="64,20"/>
        <filter val="64,72"/>
        <filter val="65,00"/>
        <filter val="66,00"/>
        <filter val="67,00"/>
        <filter val="69,06"/>
        <filter val="699,00"/>
        <filter val="70,00"/>
        <filter val="71,97"/>
        <filter val="72,00"/>
        <filter val="726,34"/>
        <filter val="74,25"/>
        <filter val="756,00"/>
        <filter val="780,00"/>
        <filter val="8,63"/>
        <filter val="82,56"/>
        <filter val="829,00"/>
        <filter val="84,00"/>
        <filter val="851,00"/>
        <filter val="858,00"/>
        <filter val="894,00"/>
        <filter val="9,00"/>
        <filter val="9,29"/>
        <filter val="94,05"/>
        <filter val="963,00"/>
        <filter val="98,29"/>
        <filter val="99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2024-09-26T10:23:47Z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