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3479F8-8A85-4A4F-A8F8-83E26BA16A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1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77" i="1" l="1"/>
  <c r="BN277" i="1"/>
  <c r="Z277" i="1"/>
  <c r="BP324" i="1"/>
  <c r="BN324" i="1"/>
  <c r="Z324" i="1"/>
  <c r="BP355" i="1"/>
  <c r="BN355" i="1"/>
  <c r="Z355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7" i="1"/>
  <c r="Z35" i="1"/>
  <c r="BN35" i="1"/>
  <c r="Y60" i="1"/>
  <c r="Z63" i="1"/>
  <c r="BN63" i="1"/>
  <c r="Y76" i="1"/>
  <c r="Z86" i="1"/>
  <c r="BN86" i="1"/>
  <c r="Z97" i="1"/>
  <c r="BN97" i="1"/>
  <c r="Z110" i="1"/>
  <c r="BN110" i="1"/>
  <c r="Y120" i="1"/>
  <c r="Z123" i="1"/>
  <c r="BN123" i="1"/>
  <c r="Z139" i="1"/>
  <c r="BN139" i="1"/>
  <c r="Z142" i="1"/>
  <c r="BN142" i="1"/>
  <c r="Z165" i="1"/>
  <c r="BN165" i="1"/>
  <c r="H608" i="1"/>
  <c r="Z196" i="1"/>
  <c r="BN196" i="1"/>
  <c r="Z211" i="1"/>
  <c r="BN211" i="1"/>
  <c r="Z221" i="1"/>
  <c r="BN221" i="1"/>
  <c r="Y238" i="1"/>
  <c r="Z233" i="1"/>
  <c r="BN233" i="1"/>
  <c r="Z250" i="1"/>
  <c r="BN250" i="1"/>
  <c r="BP254" i="1"/>
  <c r="BN254" i="1"/>
  <c r="BP265" i="1"/>
  <c r="BN265" i="1"/>
  <c r="Z265" i="1"/>
  <c r="BP314" i="1"/>
  <c r="BN314" i="1"/>
  <c r="Z314" i="1"/>
  <c r="BP337" i="1"/>
  <c r="BN337" i="1"/>
  <c r="Z337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608" i="1"/>
  <c r="Y459" i="1"/>
  <c r="BP181" i="1"/>
  <c r="Z181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5" i="1"/>
  <c r="BN275" i="1"/>
  <c r="Z275" i="1"/>
  <c r="BP298" i="1"/>
  <c r="BN298" i="1"/>
  <c r="Z298" i="1"/>
  <c r="BP322" i="1"/>
  <c r="BN322" i="1"/>
  <c r="Z322" i="1"/>
  <c r="BP333" i="1"/>
  <c r="BN333" i="1"/>
  <c r="Z333" i="1"/>
  <c r="BP347" i="1"/>
  <c r="BN347" i="1"/>
  <c r="Z347" i="1"/>
  <c r="B608" i="1"/>
  <c r="X600" i="1"/>
  <c r="X601" i="1" s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7" i="1"/>
  <c r="BN57" i="1"/>
  <c r="Z68" i="1"/>
  <c r="BN68" i="1"/>
  <c r="BP68" i="1"/>
  <c r="Z84" i="1"/>
  <c r="BN84" i="1"/>
  <c r="BP84" i="1"/>
  <c r="Z88" i="1"/>
  <c r="BN88" i="1"/>
  <c r="Z93" i="1"/>
  <c r="BN93" i="1"/>
  <c r="BP93" i="1"/>
  <c r="Z94" i="1"/>
  <c r="BN94" i="1"/>
  <c r="Z95" i="1"/>
  <c r="BN95" i="1"/>
  <c r="Z101" i="1"/>
  <c r="BN101" i="1"/>
  <c r="BP101" i="1"/>
  <c r="Z108" i="1"/>
  <c r="BN108" i="1"/>
  <c r="BP108" i="1"/>
  <c r="Z114" i="1"/>
  <c r="BN114" i="1"/>
  <c r="BP114" i="1"/>
  <c r="Z118" i="1"/>
  <c r="BN118" i="1"/>
  <c r="Y128" i="1"/>
  <c r="Z125" i="1"/>
  <c r="BN125" i="1"/>
  <c r="Y137" i="1"/>
  <c r="Z135" i="1"/>
  <c r="BN135" i="1"/>
  <c r="Y146" i="1"/>
  <c r="Z144" i="1"/>
  <c r="BN144" i="1"/>
  <c r="Z155" i="1"/>
  <c r="BN155" i="1"/>
  <c r="BP155" i="1"/>
  <c r="BP161" i="1"/>
  <c r="BN161" i="1"/>
  <c r="Z16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19" i="1"/>
  <c r="BN319" i="1"/>
  <c r="Z319" i="1"/>
  <c r="BP326" i="1"/>
  <c r="BN326" i="1"/>
  <c r="Z326" i="1"/>
  <c r="BP339" i="1"/>
  <c r="BN339" i="1"/>
  <c r="Z339" i="1"/>
  <c r="Y357" i="1"/>
  <c r="BP352" i="1"/>
  <c r="BN352" i="1"/>
  <c r="Z352" i="1"/>
  <c r="Y363" i="1"/>
  <c r="BP359" i="1"/>
  <c r="BN359" i="1"/>
  <c r="Z359" i="1"/>
  <c r="BP378" i="1"/>
  <c r="BN378" i="1"/>
  <c r="Z378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167" i="1"/>
  <c r="Y224" i="1"/>
  <c r="Y246" i="1"/>
  <c r="K608" i="1"/>
  <c r="O608" i="1"/>
  <c r="R608" i="1"/>
  <c r="Y343" i="1"/>
  <c r="BP353" i="1"/>
  <c r="BN353" i="1"/>
  <c r="Z353" i="1"/>
  <c r="V608" i="1"/>
  <c r="Y367" i="1"/>
  <c r="BP366" i="1"/>
  <c r="BN366" i="1"/>
  <c r="Z366" i="1"/>
  <c r="Z367" i="1" s="1"/>
  <c r="Y374" i="1"/>
  <c r="BP370" i="1"/>
  <c r="BN370" i="1"/>
  <c r="Z370" i="1"/>
  <c r="BP382" i="1"/>
  <c r="BN382" i="1"/>
  <c r="Z382" i="1"/>
  <c r="BP396" i="1"/>
  <c r="BN396" i="1"/>
  <c r="Z396" i="1"/>
  <c r="Y424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Z530" i="1" s="1"/>
  <c r="BP583" i="1"/>
  <c r="BN583" i="1"/>
  <c r="Z583" i="1"/>
  <c r="Y593" i="1"/>
  <c r="Y592" i="1"/>
  <c r="BP591" i="1"/>
  <c r="BN591" i="1"/>
  <c r="Z591" i="1"/>
  <c r="Z592" i="1" s="1"/>
  <c r="Y392" i="1"/>
  <c r="X608" i="1"/>
  <c r="Y416" i="1"/>
  <c r="Y481" i="1"/>
  <c r="F9" i="1"/>
  <c r="J9" i="1"/>
  <c r="F10" i="1"/>
  <c r="Z22" i="1"/>
  <c r="Z23" i="1" s="1"/>
  <c r="BN22" i="1"/>
  <c r="BP22" i="1"/>
  <c r="Y23" i="1"/>
  <c r="Y36" i="1"/>
  <c r="Y64" i="1"/>
  <c r="Y81" i="1"/>
  <c r="Y91" i="1"/>
  <c r="Y98" i="1"/>
  <c r="Y104" i="1"/>
  <c r="Y119" i="1"/>
  <c r="Y136" i="1"/>
  <c r="Y147" i="1"/>
  <c r="Y151" i="1"/>
  <c r="Y162" i="1"/>
  <c r="Y168" i="1"/>
  <c r="Z172" i="1"/>
  <c r="BN172" i="1"/>
  <c r="Y175" i="1"/>
  <c r="Z178" i="1"/>
  <c r="BN178" i="1"/>
  <c r="Z180" i="1"/>
  <c r="BN180" i="1"/>
  <c r="Y183" i="1"/>
  <c r="Y188" i="1"/>
  <c r="BP185" i="1"/>
  <c r="BN185" i="1"/>
  <c r="Z185" i="1"/>
  <c r="BP195" i="1"/>
  <c r="BN195" i="1"/>
  <c r="Z195" i="1"/>
  <c r="BP199" i="1"/>
  <c r="BN199" i="1"/>
  <c r="Z199" i="1"/>
  <c r="H9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BN85" i="1"/>
  <c r="Z87" i="1"/>
  <c r="BN87" i="1"/>
  <c r="Z89" i="1"/>
  <c r="BN89" i="1"/>
  <c r="Z96" i="1"/>
  <c r="BN96" i="1"/>
  <c r="Z102" i="1"/>
  <c r="BN102" i="1"/>
  <c r="E608" i="1"/>
  <c r="Z109" i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BN171" i="1"/>
  <c r="BP171" i="1"/>
  <c r="Z173" i="1"/>
  <c r="BN173" i="1"/>
  <c r="Y174" i="1"/>
  <c r="Z177" i="1"/>
  <c r="BN177" i="1"/>
  <c r="BP177" i="1"/>
  <c r="Z179" i="1"/>
  <c r="BN179" i="1"/>
  <c r="BN181" i="1"/>
  <c r="BP187" i="1"/>
  <c r="BN187" i="1"/>
  <c r="Z187" i="1"/>
  <c r="Y189" i="1"/>
  <c r="I608" i="1"/>
  <c r="Y202" i="1"/>
  <c r="BP193" i="1"/>
  <c r="BN193" i="1"/>
  <c r="Z193" i="1"/>
  <c r="BP197" i="1"/>
  <c r="BN197" i="1"/>
  <c r="Z197" i="1"/>
  <c r="Y201" i="1"/>
  <c r="Y208" i="1"/>
  <c r="BP206" i="1"/>
  <c r="BN206" i="1"/>
  <c r="Z206" i="1"/>
  <c r="J608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Y316" i="1"/>
  <c r="U608" i="1"/>
  <c r="Z320" i="1"/>
  <c r="BN320" i="1"/>
  <c r="Z321" i="1"/>
  <c r="BN321" i="1"/>
  <c r="Z323" i="1"/>
  <c r="BN323" i="1"/>
  <c r="Z325" i="1"/>
  <c r="BN325" i="1"/>
  <c r="Y328" i="1"/>
  <c r="Y335" i="1"/>
  <c r="BP330" i="1"/>
  <c r="BN330" i="1"/>
  <c r="Z330" i="1"/>
  <c r="Y334" i="1"/>
  <c r="BP338" i="1"/>
  <c r="BN338" i="1"/>
  <c r="Z338" i="1"/>
  <c r="Y344" i="1"/>
  <c r="BP342" i="1"/>
  <c r="BN342" i="1"/>
  <c r="Z342" i="1"/>
  <c r="Y257" i="1"/>
  <c r="Y280" i="1"/>
  <c r="Y285" i="1"/>
  <c r="Y292" i="1"/>
  <c r="Y301" i="1"/>
  <c r="Y306" i="1"/>
  <c r="Y311" i="1"/>
  <c r="Y327" i="1"/>
  <c r="BP332" i="1"/>
  <c r="BN332" i="1"/>
  <c r="Z332" i="1"/>
  <c r="BP340" i="1"/>
  <c r="BN340" i="1"/>
  <c r="Z340" i="1"/>
  <c r="Y350" i="1"/>
  <c r="Y356" i="1"/>
  <c r="Y362" i="1"/>
  <c r="Y373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Z346" i="1"/>
  <c r="BN346" i="1"/>
  <c r="BP346" i="1"/>
  <c r="Z348" i="1"/>
  <c r="BN348" i="1"/>
  <c r="Z354" i="1"/>
  <c r="BN354" i="1"/>
  <c r="Z360" i="1"/>
  <c r="BN360" i="1"/>
  <c r="Y368" i="1"/>
  <c r="Z371" i="1"/>
  <c r="Z373" i="1" s="1"/>
  <c r="BN371" i="1"/>
  <c r="W60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BN395" i="1"/>
  <c r="BP395" i="1"/>
  <c r="Z397" i="1"/>
  <c r="BN397" i="1"/>
  <c r="Z401" i="1"/>
  <c r="BN401" i="1"/>
  <c r="BP401" i="1"/>
  <c r="Z407" i="1"/>
  <c r="BN407" i="1"/>
  <c r="BP407" i="1"/>
  <c r="Z409" i="1"/>
  <c r="BN409" i="1"/>
  <c r="Y412" i="1"/>
  <c r="Z415" i="1"/>
  <c r="Z416" i="1" s="1"/>
  <c r="BN415" i="1"/>
  <c r="Z419" i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Z475" i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481" i="1"/>
  <c r="Z463" i="1"/>
  <c r="Z403" i="1"/>
  <c r="Z362" i="1"/>
  <c r="Z356" i="1"/>
  <c r="Z300" i="1"/>
  <c r="Z291" i="1"/>
  <c r="Z279" i="1"/>
  <c r="Z269" i="1"/>
  <c r="Z223" i="1"/>
  <c r="Z104" i="1"/>
  <c r="Z75" i="1"/>
  <c r="Z64" i="1"/>
  <c r="Z98" i="1"/>
  <c r="Z571" i="1"/>
  <c r="Z387" i="1"/>
  <c r="Z119" i="1"/>
  <c r="Z90" i="1"/>
  <c r="Z584" i="1"/>
  <c r="Z343" i="1"/>
  <c r="Z327" i="1"/>
  <c r="Z207" i="1"/>
  <c r="Z201" i="1"/>
  <c r="Z182" i="1"/>
  <c r="Z174" i="1"/>
  <c r="Z146" i="1"/>
  <c r="Z128" i="1"/>
  <c r="Z111" i="1"/>
  <c r="Z81" i="1"/>
  <c r="Z59" i="1"/>
  <c r="Z36" i="1"/>
  <c r="Z188" i="1"/>
  <c r="Y602" i="1"/>
  <c r="Y599" i="1"/>
  <c r="Z524" i="1"/>
  <c r="Z510" i="1"/>
  <c r="Z458" i="1"/>
  <c r="Z424" i="1"/>
  <c r="Z411" i="1"/>
  <c r="Z398" i="1"/>
  <c r="Z349" i="1"/>
  <c r="Z578" i="1"/>
  <c r="Z564" i="1"/>
  <c r="Z547" i="1"/>
  <c r="Z492" i="1"/>
  <c r="Z334" i="1"/>
  <c r="Z257" i="1"/>
  <c r="Z245" i="1"/>
  <c r="Z237" i="1"/>
  <c r="Z136" i="1"/>
  <c r="Y598" i="1"/>
  <c r="Y600" i="1"/>
  <c r="Z603" i="1"/>
  <c r="Y601" i="1" l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<sst xmlns="http://schemas.openxmlformats.org/spreadsheetml/2006/main" count="2475" uniqueCount="782">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</sst>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379" sqref="AA379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45565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4000</v>
      </c>
      <c r="Y379" s="387">
        <f t="shared" si="67"/>
        <v>4005</v>
      </c>
      <c r="Z379" s="36">
        <f>IFERROR(IF(Y379=0,"",ROUNDUP(Y379/H379,0)*0.02175),"")</f>
        <v>5.8072499999999998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4128</v>
      </c>
      <c r="BN379" s="64">
        <f t="shared" si="69"/>
        <v>4133.16</v>
      </c>
      <c r="BO379" s="64">
        <f t="shared" si="70"/>
        <v>5.5555555555555554</v>
      </c>
      <c r="BP379" s="64">
        <f t="shared" si="71"/>
        <v>5.5625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1500</v>
      </c>
      <c r="Y381" s="387">
        <f t="shared" si="67"/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1548</v>
      </c>
      <c r="BN381" s="64">
        <f t="shared" si="69"/>
        <v>1548</v>
      </c>
      <c r="BO381" s="64">
        <f t="shared" si="70"/>
        <v>2.083333333333333</v>
      </c>
      <c r="BP381" s="64">
        <f t="shared" si="71"/>
        <v>2.083333333333333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4500</v>
      </c>
      <c r="Y383" s="387">
        <f t="shared" si="67"/>
        <v>4500</v>
      </c>
      <c r="Z383" s="36">
        <f>IFERROR(IF(Y383=0,"",ROUNDUP(Y383/H383,0)*0.02175),"")</f>
        <v>6.5249999999999995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4644</v>
      </c>
      <c r="BN383" s="64">
        <f t="shared" si="69"/>
        <v>4644</v>
      </c>
      <c r="BO383" s="64">
        <f t="shared" si="70"/>
        <v>6.25</v>
      </c>
      <c r="BP383" s="64">
        <f t="shared" si="71"/>
        <v>6.25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666.66666666666674</v>
      </c>
      <c r="Y387" s="388">
        <f>IFERROR(Y378/H378,"0")+IFERROR(Y379/H379,"0")+IFERROR(Y380/H380,"0")+IFERROR(Y381/H381,"0")+IFERROR(Y382/H382,"0")+IFERROR(Y383/H383,"0")+IFERROR(Y384/H384,"0")+IFERROR(Y385/H385,"0")+IFERROR(Y386/H386,"0")</f>
        <v>667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14.507249999999999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10000</v>
      </c>
      <c r="Y388" s="388">
        <f>IFERROR(SUM(Y378:Y386),"0")</f>
        <v>10005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3500</v>
      </c>
      <c r="Y390" s="387">
        <f>IFERROR(IF(X390="",0,CEILING((X390/$H390),1)*$H390),"")</f>
        <v>3510</v>
      </c>
      <c r="Z390" s="36">
        <f>IFERROR(IF(Y390=0,"",ROUNDUP(Y390/H390,0)*0.02175),"")</f>
        <v>5.0894999999999992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3612</v>
      </c>
      <c r="BN390" s="64">
        <f>IFERROR(Y390*I390/H390,"0")</f>
        <v>3622.32</v>
      </c>
      <c r="BO390" s="64">
        <f>IFERROR(1/J390*(X390/H390),"0")</f>
        <v>4.8611111111111107</v>
      </c>
      <c r="BP390" s="64">
        <f>IFERROR(1/J390*(Y390/H390),"0")</f>
        <v>4.875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233.33333333333334</v>
      </c>
      <c r="Y392" s="388">
        <f>IFERROR(Y390/H390,"0")+IFERROR(Y391/H391,"0")</f>
        <v>234</v>
      </c>
      <c r="Z392" s="388">
        <f>IFERROR(IF(Z390="",0,Z390),"0")+IFERROR(IF(Z391="",0,Z391),"0")</f>
        <v>5.0894999999999992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3500</v>
      </c>
      <c r="Y393" s="388">
        <f>IFERROR(SUM(Y390:Y391),"0")</f>
        <v>3510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3000</v>
      </c>
      <c r="Y513" s="387">
        <f>IFERROR(IF(X513="",0,CEILING((X513/$H513),1)*$H513),"")</f>
        <v>3004.32</v>
      </c>
      <c r="Z513" s="36">
        <f>IFERROR(IF(Y513=0,"",ROUNDUP(Y513/H513,0)*0.01196),"")</f>
        <v>6.8052400000000004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3204.5454545454545</v>
      </c>
      <c r="BN513" s="64">
        <f>IFERROR(Y513*I513/H513,"0")</f>
        <v>3209.16</v>
      </c>
      <c r="BO513" s="64">
        <f>IFERROR(1/J513*(X513/H513),"0")</f>
        <v>5.4632867132867133</v>
      </c>
      <c r="BP513" s="64">
        <f>IFERROR(1/J513*(Y513/H513),"0")</f>
        <v>5.4711538461538467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568.18181818181813</v>
      </c>
      <c r="Y515" s="388">
        <f>IFERROR(Y513/H513,"0")+IFERROR(Y514/H514,"0")</f>
        <v>569</v>
      </c>
      <c r="Z515" s="388">
        <f>IFERROR(IF(Z513="",0,Z513),"0")+IFERROR(IF(Z514="",0,Z514),"0")</f>
        <v>6.8052400000000004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3000</v>
      </c>
      <c r="Y516" s="388">
        <f>IFERROR(SUM(Y513:Y514),"0")</f>
        <v>3004.32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1000</v>
      </c>
      <c r="Y520" s="387">
        <f t="shared" si="89"/>
        <v>1003.2</v>
      </c>
      <c r="Z520" s="36">
        <f>IFERROR(IF(Y520=0,"",ROUNDUP(Y520/H520,0)*0.01196),"")</f>
        <v>2.2724000000000002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1068.1818181818182</v>
      </c>
      <c r="BN520" s="64">
        <f t="shared" si="91"/>
        <v>1071.5999999999999</v>
      </c>
      <c r="BO520" s="64">
        <f t="shared" si="92"/>
        <v>1.821095571095571</v>
      </c>
      <c r="BP520" s="64">
        <f t="shared" si="93"/>
        <v>1.8269230769230771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189.39393939393938</v>
      </c>
      <c r="Y524" s="388">
        <f>IFERROR(Y518/H518,"0")+IFERROR(Y519/H519,"0")+IFERROR(Y520/H520,"0")+IFERROR(Y521/H521,"0")+IFERROR(Y522/H522,"0")+IFERROR(Y523/H523,"0")</f>
        <v>190</v>
      </c>
      <c r="Z524" s="388">
        <f>IFERROR(IF(Z518="",0,Z518),"0")+IFERROR(IF(Z519="",0,Z519),"0")+IFERROR(IF(Z520="",0,Z520),"0")+IFERROR(IF(Z521="",0,Z521),"0")+IFERROR(IF(Z522="",0,Z522),"0")+IFERROR(IF(Z523="",0,Z523),"0")</f>
        <v>2.2724000000000002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1000</v>
      </c>
      <c r="Y525" s="388">
        <f>IFERROR(SUM(Y518:Y523),"0")</f>
        <v>1003.2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17500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17522.52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18204.727272727276</v>
      </c>
      <c r="Y599" s="388">
        <f>IFERROR(SUM(BN22:BN595),"0")</f>
        <v>18228.239999999998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27</v>
      </c>
      <c r="Y600" s="38">
        <f>ROUNDUP(SUM(BP22:BP595),0)</f>
        <v>27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18879.727272727276</v>
      </c>
      <c r="Y601" s="388">
        <f>GrossWeightTotalR+PalletQtyTotalR*25</f>
        <v>18903.239999999998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1657.5757575757575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1660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28.674390000000002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13515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4007.5200000000004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657,58"/>
        <filter val="10 000,00"/>
        <filter val="17 500,00"/>
        <filter val="18 204,73"/>
        <filter val="18 879,73"/>
        <filter val="189,39"/>
        <filter val="233,33"/>
        <filter val="27"/>
        <filter val="3 000,00"/>
        <filter val="3 500,00"/>
        <filter val="4 000,00"/>
        <filter val="4 500,00"/>
        <filter val="568,18"/>
        <filter val="666,67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