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9,24 ПОКОМ КИ филиалы\"/>
    </mc:Choice>
  </mc:AlternateContent>
  <xr:revisionPtr revIDLastSave="0" documentId="13_ncr:1_{3B275546-8EC8-4CDB-8B0F-565C2FC483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8" i="1" l="1"/>
  <c r="P87" i="1"/>
  <c r="P85" i="1"/>
  <c r="P19" i="1"/>
  <c r="Q92" i="1" l="1"/>
  <c r="Q91" i="1"/>
  <c r="AC91" i="1" s="1"/>
  <c r="Q89" i="1"/>
  <c r="AC89" i="1" s="1"/>
  <c r="Q77" i="1"/>
  <c r="AC77" i="1" s="1"/>
  <c r="Q76" i="1"/>
  <c r="Q75" i="1"/>
  <c r="AC75" i="1" s="1"/>
  <c r="Q73" i="1"/>
  <c r="AC73" i="1" s="1"/>
  <c r="Q72" i="1"/>
  <c r="Q71" i="1"/>
  <c r="AC71" i="1" s="1"/>
  <c r="Q70" i="1"/>
  <c r="Q68" i="1"/>
  <c r="Q56" i="1"/>
  <c r="AC56" i="1" s="1"/>
  <c r="Q55" i="1"/>
  <c r="AC55" i="1" s="1"/>
  <c r="Q39" i="1"/>
  <c r="AC39" i="1" s="1"/>
  <c r="Q36" i="1"/>
  <c r="Q32" i="1"/>
  <c r="AC32" i="1" s="1"/>
  <c r="Q30" i="1"/>
  <c r="AC30" i="1" s="1"/>
  <c r="Q15" i="1"/>
  <c r="Q14" i="1"/>
  <c r="AC14" i="1" s="1"/>
  <c r="Q13" i="1"/>
  <c r="Q12" i="1"/>
  <c r="AC12" i="1" s="1"/>
  <c r="AC13" i="1" l="1"/>
  <c r="AC15" i="1"/>
  <c r="AC36" i="1"/>
  <c r="AC68" i="1"/>
  <c r="AC70" i="1"/>
  <c r="AC72" i="1"/>
  <c r="AC76" i="1"/>
  <c r="AC92" i="1"/>
  <c r="F56" i="1"/>
  <c r="E56" i="1"/>
  <c r="O56" i="1" s="1"/>
  <c r="AC33" i="1"/>
  <c r="AC52" i="1"/>
  <c r="AC53" i="1"/>
  <c r="AC84" i="1"/>
  <c r="AC86" i="1"/>
  <c r="AC95" i="1"/>
  <c r="O7" i="1"/>
  <c r="O8" i="1"/>
  <c r="P8" i="1" s="1"/>
  <c r="Q8" i="1" s="1"/>
  <c r="O9" i="1"/>
  <c r="O10" i="1"/>
  <c r="P10" i="1" s="1"/>
  <c r="Q10" i="1" s="1"/>
  <c r="O11" i="1"/>
  <c r="O12" i="1"/>
  <c r="T12" i="1" s="1"/>
  <c r="O13" i="1"/>
  <c r="T13" i="1" s="1"/>
  <c r="O14" i="1"/>
  <c r="T14" i="1" s="1"/>
  <c r="O15" i="1"/>
  <c r="T15" i="1" s="1"/>
  <c r="O16" i="1"/>
  <c r="P16" i="1" s="1"/>
  <c r="Q16" i="1" s="1"/>
  <c r="O17" i="1"/>
  <c r="P17" i="1" s="1"/>
  <c r="Q17" i="1" s="1"/>
  <c r="O18" i="1"/>
  <c r="P18" i="1" s="1"/>
  <c r="O19" i="1"/>
  <c r="O20" i="1"/>
  <c r="P20" i="1" s="1"/>
  <c r="Q20" i="1" s="1"/>
  <c r="O21" i="1"/>
  <c r="P21" i="1" s="1"/>
  <c r="O22" i="1"/>
  <c r="P22" i="1" s="1"/>
  <c r="O23" i="1"/>
  <c r="P23" i="1" s="1"/>
  <c r="O24" i="1"/>
  <c r="P24" i="1" s="1"/>
  <c r="O25" i="1"/>
  <c r="P25" i="1" s="1"/>
  <c r="Q25" i="1" s="1"/>
  <c r="O26" i="1"/>
  <c r="P26" i="1" s="1"/>
  <c r="Q26" i="1" s="1"/>
  <c r="O27" i="1"/>
  <c r="O28" i="1"/>
  <c r="P28" i="1" s="1"/>
  <c r="Q28" i="1" s="1"/>
  <c r="O29" i="1"/>
  <c r="P29" i="1" s="1"/>
  <c r="Q29" i="1" s="1"/>
  <c r="O30" i="1"/>
  <c r="T30" i="1" s="1"/>
  <c r="O31" i="1"/>
  <c r="O32" i="1"/>
  <c r="T32" i="1" s="1"/>
  <c r="O33" i="1"/>
  <c r="T33" i="1" s="1"/>
  <c r="O34" i="1"/>
  <c r="P34" i="1" s="1"/>
  <c r="Q34" i="1" s="1"/>
  <c r="O35" i="1"/>
  <c r="O36" i="1"/>
  <c r="T36" i="1" s="1"/>
  <c r="O37" i="1"/>
  <c r="O38" i="1"/>
  <c r="P38" i="1" s="1"/>
  <c r="Q38" i="1" s="1"/>
  <c r="O39" i="1"/>
  <c r="T39" i="1" s="1"/>
  <c r="O40" i="1"/>
  <c r="P40" i="1" s="1"/>
  <c r="Q40" i="1" s="1"/>
  <c r="O41" i="1"/>
  <c r="O42" i="1"/>
  <c r="P42" i="1" s="1"/>
  <c r="Q42" i="1" s="1"/>
  <c r="O43" i="1"/>
  <c r="O44" i="1"/>
  <c r="P44" i="1" s="1"/>
  <c r="Q44" i="1" s="1"/>
  <c r="O45" i="1"/>
  <c r="O46" i="1"/>
  <c r="P46" i="1" s="1"/>
  <c r="Q46" i="1" s="1"/>
  <c r="O47" i="1"/>
  <c r="O48" i="1"/>
  <c r="P48" i="1" s="1"/>
  <c r="Q48" i="1" s="1"/>
  <c r="O49" i="1"/>
  <c r="O50" i="1"/>
  <c r="P50" i="1" s="1"/>
  <c r="Q50" i="1" s="1"/>
  <c r="O51" i="1"/>
  <c r="O52" i="1"/>
  <c r="T52" i="1" s="1"/>
  <c r="O53" i="1"/>
  <c r="T53" i="1" s="1"/>
  <c r="O54" i="1"/>
  <c r="P54" i="1" s="1"/>
  <c r="Q54" i="1" s="1"/>
  <c r="O55" i="1"/>
  <c r="T55" i="1" s="1"/>
  <c r="O57" i="1"/>
  <c r="O58" i="1"/>
  <c r="P58" i="1" s="1"/>
  <c r="Q58" i="1" s="1"/>
  <c r="O59" i="1"/>
  <c r="O60" i="1"/>
  <c r="P60" i="1" s="1"/>
  <c r="O61" i="1"/>
  <c r="O62" i="1"/>
  <c r="P62" i="1" s="1"/>
  <c r="Q62" i="1" s="1"/>
  <c r="O63" i="1"/>
  <c r="O64" i="1"/>
  <c r="P64" i="1" s="1"/>
  <c r="O65" i="1"/>
  <c r="O66" i="1"/>
  <c r="P66" i="1" s="1"/>
  <c r="O67" i="1"/>
  <c r="O68" i="1"/>
  <c r="T68" i="1" s="1"/>
  <c r="O69" i="1"/>
  <c r="O70" i="1"/>
  <c r="T70" i="1" s="1"/>
  <c r="O71" i="1"/>
  <c r="T71" i="1" s="1"/>
  <c r="O72" i="1"/>
  <c r="T72" i="1" s="1"/>
  <c r="O73" i="1"/>
  <c r="T73" i="1" s="1"/>
  <c r="O74" i="1"/>
  <c r="O75" i="1"/>
  <c r="T75" i="1" s="1"/>
  <c r="O76" i="1"/>
  <c r="T76" i="1" s="1"/>
  <c r="O77" i="1"/>
  <c r="T77" i="1" s="1"/>
  <c r="O78" i="1"/>
  <c r="O79" i="1"/>
  <c r="O80" i="1"/>
  <c r="O81" i="1"/>
  <c r="O82" i="1"/>
  <c r="O83" i="1"/>
  <c r="O84" i="1"/>
  <c r="T84" i="1" s="1"/>
  <c r="O85" i="1"/>
  <c r="O86" i="1"/>
  <c r="T86" i="1" s="1"/>
  <c r="O87" i="1"/>
  <c r="O88" i="1"/>
  <c r="O89" i="1"/>
  <c r="T89" i="1" s="1"/>
  <c r="O90" i="1"/>
  <c r="O91" i="1"/>
  <c r="T91" i="1" s="1"/>
  <c r="O92" i="1"/>
  <c r="T92" i="1" s="1"/>
  <c r="O93" i="1"/>
  <c r="U93" i="1" s="1"/>
  <c r="O94" i="1"/>
  <c r="O95" i="1"/>
  <c r="U95" i="1" s="1"/>
  <c r="O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U6" i="1" l="1"/>
  <c r="P6" i="1"/>
  <c r="AC54" i="1"/>
  <c r="T54" i="1"/>
  <c r="AC50" i="1"/>
  <c r="T50" i="1"/>
  <c r="AC48" i="1"/>
  <c r="T48" i="1"/>
  <c r="AC46" i="1"/>
  <c r="T46" i="1"/>
  <c r="AC44" i="1"/>
  <c r="T44" i="1"/>
  <c r="AC42" i="1"/>
  <c r="T42" i="1"/>
  <c r="AC40" i="1"/>
  <c r="T40" i="1"/>
  <c r="AC38" i="1"/>
  <c r="T38" i="1"/>
  <c r="AC34" i="1"/>
  <c r="T34" i="1"/>
  <c r="AC28" i="1"/>
  <c r="T28" i="1"/>
  <c r="AC26" i="1"/>
  <c r="T26" i="1"/>
  <c r="AC24" i="1"/>
  <c r="T24" i="1"/>
  <c r="AC22" i="1"/>
  <c r="T22" i="1"/>
  <c r="AC20" i="1"/>
  <c r="T20" i="1"/>
  <c r="AC18" i="1"/>
  <c r="T18" i="1"/>
  <c r="AC16" i="1"/>
  <c r="T16" i="1"/>
  <c r="AC10" i="1"/>
  <c r="T10" i="1"/>
  <c r="AC8" i="1"/>
  <c r="T8" i="1"/>
  <c r="AC66" i="1"/>
  <c r="T66" i="1"/>
  <c r="AC64" i="1"/>
  <c r="T64" i="1"/>
  <c r="AC62" i="1"/>
  <c r="T62" i="1"/>
  <c r="AC60" i="1"/>
  <c r="T60" i="1"/>
  <c r="AC58" i="1"/>
  <c r="T58" i="1"/>
  <c r="AC29" i="1"/>
  <c r="T29" i="1"/>
  <c r="AC25" i="1"/>
  <c r="T25" i="1"/>
  <c r="AC21" i="1"/>
  <c r="T21" i="1"/>
  <c r="AC17" i="1"/>
  <c r="T17" i="1"/>
  <c r="F5" i="1"/>
  <c r="T56" i="1"/>
  <c r="E5" i="1"/>
  <c r="K56" i="1"/>
  <c r="K5" i="1" s="1"/>
  <c r="P69" i="1"/>
  <c r="Q69" i="1" s="1"/>
  <c r="P67" i="1"/>
  <c r="P65" i="1"/>
  <c r="P63" i="1"/>
  <c r="P61" i="1"/>
  <c r="Q61" i="1" s="1"/>
  <c r="P59" i="1"/>
  <c r="Q59" i="1" s="1"/>
  <c r="P57" i="1"/>
  <c r="Q57" i="1" s="1"/>
  <c r="P81" i="1"/>
  <c r="U94" i="1"/>
  <c r="P94" i="1"/>
  <c r="U92" i="1"/>
  <c r="P90" i="1"/>
  <c r="Q88" i="1"/>
  <c r="P82" i="1"/>
  <c r="Q82" i="1" s="1"/>
  <c r="P80" i="1"/>
  <c r="P78" i="1"/>
  <c r="P51" i="1"/>
  <c r="Q51" i="1" s="1"/>
  <c r="P49" i="1"/>
  <c r="Q49" i="1" s="1"/>
  <c r="P47" i="1"/>
  <c r="Q47" i="1" s="1"/>
  <c r="P45" i="1"/>
  <c r="Q45" i="1" s="1"/>
  <c r="P43" i="1"/>
  <c r="Q43" i="1" s="1"/>
  <c r="P41" i="1"/>
  <c r="Q41" i="1" s="1"/>
  <c r="P37" i="1"/>
  <c r="Q37" i="1" s="1"/>
  <c r="P35" i="1"/>
  <c r="P11" i="1"/>
  <c r="AC11" i="1" s="1"/>
  <c r="P9" i="1"/>
  <c r="Q9" i="1" s="1"/>
  <c r="P7" i="1"/>
  <c r="Q7" i="1" s="1"/>
  <c r="Q6" i="1"/>
  <c r="Q23" i="1"/>
  <c r="P27" i="1"/>
  <c r="Q27" i="1" s="1"/>
  <c r="P31" i="1"/>
  <c r="P74" i="1"/>
  <c r="P79" i="1"/>
  <c r="P83" i="1"/>
  <c r="P93" i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5" i="1"/>
  <c r="O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C93" i="1" l="1"/>
  <c r="T93" i="1"/>
  <c r="AC79" i="1"/>
  <c r="T79" i="1"/>
  <c r="AC31" i="1"/>
  <c r="T31" i="1"/>
  <c r="AC23" i="1"/>
  <c r="T23" i="1"/>
  <c r="Q5" i="1"/>
  <c r="AC6" i="1"/>
  <c r="T6" i="1"/>
  <c r="AC9" i="1"/>
  <c r="T9" i="1"/>
  <c r="AC35" i="1"/>
  <c r="T35" i="1"/>
  <c r="AC41" i="1"/>
  <c r="T41" i="1"/>
  <c r="AC45" i="1"/>
  <c r="T45" i="1"/>
  <c r="AC49" i="1"/>
  <c r="T49" i="1"/>
  <c r="AC78" i="1"/>
  <c r="T78" i="1"/>
  <c r="AC82" i="1"/>
  <c r="T82" i="1"/>
  <c r="AC90" i="1"/>
  <c r="T90" i="1"/>
  <c r="AC94" i="1"/>
  <c r="T94" i="1"/>
  <c r="AC87" i="1"/>
  <c r="T87" i="1"/>
  <c r="AC57" i="1"/>
  <c r="T57" i="1"/>
  <c r="AC61" i="1"/>
  <c r="T61" i="1"/>
  <c r="AC65" i="1"/>
  <c r="T65" i="1"/>
  <c r="AC69" i="1"/>
  <c r="T69" i="1"/>
  <c r="AC83" i="1"/>
  <c r="T83" i="1"/>
  <c r="AC74" i="1"/>
  <c r="T74" i="1"/>
  <c r="AC27" i="1"/>
  <c r="T27" i="1"/>
  <c r="AC19" i="1"/>
  <c r="T19" i="1"/>
  <c r="AC7" i="1"/>
  <c r="T7" i="1"/>
  <c r="T11" i="1"/>
  <c r="AC37" i="1"/>
  <c r="T37" i="1"/>
  <c r="AC43" i="1"/>
  <c r="T43" i="1"/>
  <c r="AC47" i="1"/>
  <c r="T47" i="1"/>
  <c r="AC51" i="1"/>
  <c r="T51" i="1"/>
  <c r="AC80" i="1"/>
  <c r="T80" i="1"/>
  <c r="AC88" i="1"/>
  <c r="T88" i="1"/>
  <c r="AC81" i="1"/>
  <c r="T81" i="1"/>
  <c r="AC59" i="1"/>
  <c r="T59" i="1"/>
  <c r="AC63" i="1"/>
  <c r="T63" i="1"/>
  <c r="AC67" i="1"/>
  <c r="T67" i="1"/>
  <c r="AC85" i="1"/>
  <c r="T85" i="1"/>
  <c r="P5" i="1"/>
  <c r="AC5" i="1" l="1"/>
</calcChain>
</file>

<file path=xl/sharedStrings.xml><?xml version="1.0" encoding="utf-8"?>
<sst xmlns="http://schemas.openxmlformats.org/spreadsheetml/2006/main" count="366" uniqueCount="148">
  <si>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</si>
  <si>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</si>
  <si>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</si>
  <si>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</si>
  <si>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</si>
  <si>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</si>
  <si>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</si>
  <si>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</si>
  <si>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</si>
  <si>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</si>
  <si>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</si>
  <si>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</si>
  <si>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</si>
  <si>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</si>
  <si>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</si>
  <si>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</si>
  <si>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</si>
  <si>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</si>
  <si>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</si>
  <si>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</si>
  <si>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</si>
  <si>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</si>
  <si>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</si>
  <si>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21,09,</t>
  </si>
  <si>
    <t>19,09,</t>
  </si>
  <si>
    <t>18,09,</t>
  </si>
  <si>
    <t>12,09,</t>
  </si>
  <si>
    <t>11,09,</t>
  </si>
  <si>
    <t>05,09,</t>
  </si>
  <si>
    <t>04,09,</t>
  </si>
  <si>
    <t>29,08,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</si>
  <si>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</si>
  <si>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</si>
  <si>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</si>
  <si>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</si>
  <si>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</si>
  <si>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</si>
  <si>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</si>
  <si>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</si>
  <si>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</si>
  <si>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</si>
  <si>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</si>
  <si>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</si>
  <si>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</si>
  <si>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</si>
  <si>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</si>
  <si>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</si>
  <si>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</si>
  <si>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</si>
  <si>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</si>
  <si>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</si>
  <si>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</si>
  <si>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</si>
  <si>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</si>
  <si>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</si>
  <si>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</si>
  <si>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</si>
  <si>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</si>
  <si>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</si>
  <si>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</si>
  <si>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</si>
  <si>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нужно увеличить продажи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</si>
  <si>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</si>
  <si>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</si>
  <si>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</si>
  <si>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</si>
  <si>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</si>
  <si>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</si>
  <si>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</si>
  <si>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</si>
  <si>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</si>
  <si>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</si>
  <si>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</si>
  <si>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</si>
  <si>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</si>
  <si>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</si>
  <si>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</si>
  <si>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</si>
  <si>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</si>
  <si>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</si>
  <si>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</si>
  <si>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</si>
  <si>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</si>
  <si>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</si>
  <si>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</si>
  <si>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</si>
  <si>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не в матрице</t>
  </si>
  <si>
    <t>вывод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</si>
  <si>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</si>
  <si>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</si>
  <si>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</si>
  <si>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</si>
  <si>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</si>
  <si>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</si>
  <si>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</si>
  <si>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</si>
  <si>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</si>
  <si>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</si>
  <si>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</si>
  <si>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</si>
  <si>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</si>
  <si>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</si>
  <si>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</si>
  <si>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</si>
  <si>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</si>
  <si>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</si>
  <si>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</si>
  <si>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</si>
  <si>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</si>
  <si>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</si>
  <si>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</si>
  <si>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13,09,24 филиал обнулил / ТК Вояж (акция август)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</si>
  <si>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</si>
  <si>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</si>
  <si>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</si>
  <si>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</si>
  <si>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</si>
  <si>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</si>
  <si>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</si>
  <si>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</si>
  <si>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</si>
  <si>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</si>
  <si>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</si>
  <si>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</si>
  <si>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</si>
  <si>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</si>
  <si>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</si>
  <si>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</si>
  <si>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</si>
  <si>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13,09,24 филиал обнулил / 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</si>
  <si>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</si>
  <si>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</si>
  <si>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</si>
  <si>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</si>
  <si>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новинка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</si>
  <si>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</si>
  <si>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</si>
  <si>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</si>
  <si>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сети</t>
    </r>
  </si>
  <si>
    <t>окончание акции, большие остатки</t>
  </si>
  <si>
    <t>слабая реализация</t>
  </si>
  <si>
    <t>новинка, приоритет от завода, остаток 376</t>
  </si>
  <si>
    <t>новинка, приоритет от завода, остаток 342</t>
  </si>
  <si>
    <t>20,09,24 филиал обнулил</t>
  </si>
  <si>
    <t>окончание акции / 20,09,24 филиал обнулил</t>
  </si>
  <si>
    <t>окончание акции</t>
  </si>
  <si>
    <t>заказ</t>
  </si>
  <si>
    <t>23,09,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</si>
</sst>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5" sqref="S5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4.85546875" style="8" customWidth="1"/>
    <col min="8" max="8" width="4.85546875" customWidth="1"/>
    <col min="9" max="9" width="12.5703125" customWidth="1"/>
    <col min="10" max="11" width="6.85546875" customWidth="1"/>
    <col min="12" max="13" width="1" customWidth="1"/>
    <col min="14" max="18" width="6.85546875" customWidth="1"/>
    <col min="19" max="19" width="21.85546875" customWidth="1"/>
    <col min="20" max="21" width="5.85546875" customWidth="1"/>
    <col min="22" max="27" width="6.140625" customWidth="1"/>
    <col min="28" max="28" width="29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146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44029.836999999985</v>
      </c>
      <c r="F5" s="4">
        <f>SUM(F6:F500)</f>
        <v>61121.222999999998</v>
      </c>
      <c r="G5" s="6"/>
      <c r="H5" s="1"/>
      <c r="I5" s="1"/>
      <c r="J5" s="4">
        <f t="shared" ref="J5:R5" si="0">SUM(J6:J500)</f>
        <v>43409.124999999993</v>
      </c>
      <c r="K5" s="4">
        <f t="shared" si="0"/>
        <v>620.71199999999999</v>
      </c>
      <c r="L5" s="4">
        <f t="shared" si="0"/>
        <v>0</v>
      </c>
      <c r="M5" s="4">
        <f t="shared" si="0"/>
        <v>0</v>
      </c>
      <c r="N5" s="4">
        <f t="shared" si="0"/>
        <v>21109.962159999995</v>
      </c>
      <c r="O5" s="4">
        <f t="shared" si="0"/>
        <v>8805.9674000000032</v>
      </c>
      <c r="P5" s="4">
        <f t="shared" si="0"/>
        <v>19950.350040000012</v>
      </c>
      <c r="Q5" s="4">
        <f t="shared" si="0"/>
        <v>17279.189780000001</v>
      </c>
      <c r="R5" s="4">
        <f t="shared" si="0"/>
        <v>300</v>
      </c>
      <c r="S5" s="1"/>
      <c r="T5" s="1"/>
      <c r="U5" s="1"/>
      <c r="V5" s="4">
        <f t="shared" ref="V5:AA5" si="1">SUM(V6:V500)</f>
        <v>8817.7405999999955</v>
      </c>
      <c r="W5" s="4">
        <f t="shared" si="1"/>
        <v>8948.8618000000006</v>
      </c>
      <c r="X5" s="4">
        <f t="shared" si="1"/>
        <v>8928.9189999999962</v>
      </c>
      <c r="Y5" s="4">
        <f t="shared" si="1"/>
        <v>8101.3339999999971</v>
      </c>
      <c r="Z5" s="4">
        <f t="shared" si="1"/>
        <v>8112.0959999999995</v>
      </c>
      <c r="AA5" s="4">
        <f t="shared" si="1"/>
        <v>8528.0953999999983</v>
      </c>
      <c r="AB5" s="1"/>
      <c r="AC5" s="4">
        <f>SUM(AC6:AC500)</f>
        <v>13670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1250.588</v>
      </c>
      <c r="D6" s="1">
        <v>1937.5309999999999</v>
      </c>
      <c r="E6" s="1">
        <v>1205.4659999999999</v>
      </c>
      <c r="F6" s="1">
        <v>1532.0530000000001</v>
      </c>
      <c r="G6" s="6">
        <v>1</v>
      </c>
      <c r="H6" s="1">
        <v>50</v>
      </c>
      <c r="I6" s="1" t="s">
        <v>33</v>
      </c>
      <c r="J6" s="1">
        <v>1090.1500000000001</v>
      </c>
      <c r="K6" s="1">
        <f t="shared" ref="K6:K37" si="2">E6-J6</f>
        <v>115.3159999999998</v>
      </c>
      <c r="L6" s="1"/>
      <c r="M6" s="1"/>
      <c r="N6" s="1">
        <v>603.02445999999918</v>
      </c>
      <c r="O6" s="1">
        <f>E6/5</f>
        <v>241.09319999999997</v>
      </c>
      <c r="P6" s="5">
        <f>11*O6-N6-F6</f>
        <v>516.94774000000029</v>
      </c>
      <c r="Q6" s="5">
        <f>P6</f>
        <v>516.94774000000029</v>
      </c>
      <c r="R6" s="5"/>
      <c r="S6" s="1"/>
      <c r="T6" s="1">
        <f>(F6+N6+Q6)/O6</f>
        <v>11.000000000000002</v>
      </c>
      <c r="U6" s="1">
        <f>(F6+N6)/O6</f>
        <v>8.8558178331035453</v>
      </c>
      <c r="V6" s="1">
        <v>244.50559999999999</v>
      </c>
      <c r="W6" s="1">
        <v>237.94640000000001</v>
      </c>
      <c r="X6" s="1">
        <v>256.31779999999998</v>
      </c>
      <c r="Y6" s="1">
        <v>220.28919999999999</v>
      </c>
      <c r="Z6" s="1">
        <v>212.2064</v>
      </c>
      <c r="AA6" s="1">
        <v>280.1474</v>
      </c>
      <c r="AB6" s="1" t="s">
        <v>34</v>
      </c>
      <c r="AC6" s="1">
        <f>ROUND(Q6*G6,0)</f>
        <v>517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32</v>
      </c>
      <c r="C7" s="1">
        <v>606.89700000000005</v>
      </c>
      <c r="D7" s="1">
        <v>210.18199999999999</v>
      </c>
      <c r="E7" s="1">
        <v>398.79300000000001</v>
      </c>
      <c r="F7" s="1">
        <v>342.714</v>
      </c>
      <c r="G7" s="6">
        <v>1</v>
      </c>
      <c r="H7" s="1">
        <v>45</v>
      </c>
      <c r="I7" s="1" t="s">
        <v>33</v>
      </c>
      <c r="J7" s="1">
        <v>372.95</v>
      </c>
      <c r="K7" s="1">
        <f t="shared" si="2"/>
        <v>25.843000000000018</v>
      </c>
      <c r="L7" s="1"/>
      <c r="M7" s="1"/>
      <c r="N7" s="1">
        <v>408.82400000000001</v>
      </c>
      <c r="O7" s="1">
        <f t="shared" ref="O7:O70" si="3">E7/5</f>
        <v>79.758600000000001</v>
      </c>
      <c r="P7" s="5">
        <f t="shared" ref="P7:P31" si="4">11*O7-N7-F7</f>
        <v>125.8066</v>
      </c>
      <c r="Q7" s="5">
        <f t="shared" ref="Q7:Q32" si="5">P7</f>
        <v>125.8066</v>
      </c>
      <c r="R7" s="5"/>
      <c r="S7" s="1"/>
      <c r="T7" s="1">
        <f t="shared" ref="T7:T32" si="6">(F7+N7+Q7)/O7</f>
        <v>11</v>
      </c>
      <c r="U7" s="1">
        <f t="shared" ref="U7:U70" si="7">(F7+N7)/O7</f>
        <v>9.4226578701230963</v>
      </c>
      <c r="V7" s="1">
        <v>81.5608</v>
      </c>
      <c r="W7" s="1">
        <v>62.904800000000002</v>
      </c>
      <c r="X7" s="1">
        <v>64.103999999999999</v>
      </c>
      <c r="Y7" s="1">
        <v>94.799000000000007</v>
      </c>
      <c r="Z7" s="1">
        <v>95.984200000000001</v>
      </c>
      <c r="AA7" s="1">
        <v>87.714200000000005</v>
      </c>
      <c r="AB7" s="1"/>
      <c r="AC7" s="1">
        <f t="shared" ref="AC7:AC32" si="8">ROUND(Q7*G7,0)</f>
        <v>126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602.47900000000004</v>
      </c>
      <c r="D8" s="1">
        <v>728.298</v>
      </c>
      <c r="E8" s="1">
        <v>502.86700000000002</v>
      </c>
      <c r="F8" s="1">
        <v>717.322</v>
      </c>
      <c r="G8" s="6">
        <v>1</v>
      </c>
      <c r="H8" s="1">
        <v>45</v>
      </c>
      <c r="I8" s="1" t="s">
        <v>33</v>
      </c>
      <c r="J8" s="1">
        <v>441</v>
      </c>
      <c r="K8" s="1">
        <f t="shared" si="2"/>
        <v>61.867000000000019</v>
      </c>
      <c r="L8" s="1"/>
      <c r="M8" s="1"/>
      <c r="N8" s="1">
        <v>227.8493</v>
      </c>
      <c r="O8" s="1">
        <f t="shared" si="3"/>
        <v>100.57340000000001</v>
      </c>
      <c r="P8" s="5">
        <f t="shared" si="4"/>
        <v>161.13610000000017</v>
      </c>
      <c r="Q8" s="5">
        <f t="shared" si="5"/>
        <v>161.13610000000017</v>
      </c>
      <c r="R8" s="5"/>
      <c r="S8" s="1"/>
      <c r="T8" s="1">
        <f t="shared" si="6"/>
        <v>11</v>
      </c>
      <c r="U8" s="1">
        <f t="shared" si="7"/>
        <v>9.3978258664815932</v>
      </c>
      <c r="V8" s="1">
        <v>102.824</v>
      </c>
      <c r="W8" s="1">
        <v>105.1748</v>
      </c>
      <c r="X8" s="1">
        <v>105.98480000000001</v>
      </c>
      <c r="Y8" s="1">
        <v>106.22620000000001</v>
      </c>
      <c r="Z8" s="1">
        <v>114.15860000000001</v>
      </c>
      <c r="AA8" s="1">
        <v>124.5966</v>
      </c>
      <c r="AB8" s="1"/>
      <c r="AC8" s="1">
        <f t="shared" si="8"/>
        <v>161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276.67200000000003</v>
      </c>
      <c r="D9" s="1">
        <v>131.61699999999999</v>
      </c>
      <c r="E9" s="1">
        <v>189.648</v>
      </c>
      <c r="F9" s="1">
        <v>180.261</v>
      </c>
      <c r="G9" s="6">
        <v>1</v>
      </c>
      <c r="H9" s="1">
        <v>40</v>
      </c>
      <c r="I9" s="1" t="s">
        <v>33</v>
      </c>
      <c r="J9" s="1">
        <v>171.8</v>
      </c>
      <c r="K9" s="1">
        <f t="shared" si="2"/>
        <v>17.847999999999985</v>
      </c>
      <c r="L9" s="1"/>
      <c r="M9" s="1"/>
      <c r="N9" s="1">
        <v>191.74940000000001</v>
      </c>
      <c r="O9" s="1">
        <f t="shared" si="3"/>
        <v>37.929600000000001</v>
      </c>
      <c r="P9" s="5">
        <f t="shared" si="4"/>
        <v>45.215199999999982</v>
      </c>
      <c r="Q9" s="5">
        <f t="shared" si="5"/>
        <v>45.215199999999982</v>
      </c>
      <c r="R9" s="5"/>
      <c r="S9" s="1"/>
      <c r="T9" s="1">
        <f t="shared" si="6"/>
        <v>11</v>
      </c>
      <c r="U9" s="1">
        <f t="shared" si="7"/>
        <v>9.807917826710538</v>
      </c>
      <c r="V9" s="1">
        <v>39.269399999999997</v>
      </c>
      <c r="W9" s="1">
        <v>31.921600000000002</v>
      </c>
      <c r="X9" s="1">
        <v>29.142800000000001</v>
      </c>
      <c r="Y9" s="1">
        <v>30.789200000000001</v>
      </c>
      <c r="Z9" s="1">
        <v>40.487000000000002</v>
      </c>
      <c r="AA9" s="1">
        <v>41.392200000000003</v>
      </c>
      <c r="AB9" s="1"/>
      <c r="AC9" s="1">
        <f t="shared" si="8"/>
        <v>45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39</v>
      </c>
      <c r="C10" s="1">
        <v>331</v>
      </c>
      <c r="D10" s="1">
        <v>504</v>
      </c>
      <c r="E10" s="1">
        <v>385</v>
      </c>
      <c r="F10" s="1">
        <v>375</v>
      </c>
      <c r="G10" s="6">
        <v>0.45</v>
      </c>
      <c r="H10" s="1">
        <v>45</v>
      </c>
      <c r="I10" s="1" t="s">
        <v>33</v>
      </c>
      <c r="J10" s="1">
        <v>392</v>
      </c>
      <c r="K10" s="1">
        <f t="shared" si="2"/>
        <v>-7</v>
      </c>
      <c r="L10" s="1"/>
      <c r="M10" s="1"/>
      <c r="N10" s="1">
        <v>271.44000000000023</v>
      </c>
      <c r="O10" s="1">
        <f t="shared" si="3"/>
        <v>77</v>
      </c>
      <c r="P10" s="5">
        <f t="shared" si="4"/>
        <v>200.55999999999972</v>
      </c>
      <c r="Q10" s="5">
        <f t="shared" si="5"/>
        <v>200.55999999999972</v>
      </c>
      <c r="R10" s="5"/>
      <c r="S10" s="1"/>
      <c r="T10" s="1">
        <f t="shared" si="6"/>
        <v>11</v>
      </c>
      <c r="U10" s="1">
        <f t="shared" si="7"/>
        <v>8.3953246753246784</v>
      </c>
      <c r="V10" s="1">
        <v>73.599999999999994</v>
      </c>
      <c r="W10" s="1">
        <v>69</v>
      </c>
      <c r="X10" s="1">
        <v>70</v>
      </c>
      <c r="Y10" s="1">
        <v>66.8</v>
      </c>
      <c r="Z10" s="1">
        <v>66.8</v>
      </c>
      <c r="AA10" s="1">
        <v>60.6</v>
      </c>
      <c r="AB10" s="1"/>
      <c r="AC10" s="1">
        <f t="shared" si="8"/>
        <v>90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39</v>
      </c>
      <c r="C11" s="1">
        <v>572</v>
      </c>
      <c r="D11" s="1">
        <v>1188</v>
      </c>
      <c r="E11" s="1">
        <v>639</v>
      </c>
      <c r="F11" s="1">
        <v>862</v>
      </c>
      <c r="G11" s="6">
        <v>0.45</v>
      </c>
      <c r="H11" s="1">
        <v>45</v>
      </c>
      <c r="I11" s="1" t="s">
        <v>33</v>
      </c>
      <c r="J11" s="1">
        <v>642</v>
      </c>
      <c r="K11" s="1">
        <f t="shared" si="2"/>
        <v>-3</v>
      </c>
      <c r="L11" s="1"/>
      <c r="M11" s="1"/>
      <c r="N11" s="1">
        <v>271.37199999999962</v>
      </c>
      <c r="O11" s="1">
        <f t="shared" si="3"/>
        <v>127.8</v>
      </c>
      <c r="P11" s="5">
        <f t="shared" si="4"/>
        <v>272.42800000000034</v>
      </c>
      <c r="Q11" s="5">
        <v>300</v>
      </c>
      <c r="R11" s="5"/>
      <c r="S11" s="1"/>
      <c r="T11" s="1">
        <f t="shared" si="6"/>
        <v>11.215743348982782</v>
      </c>
      <c r="U11" s="1">
        <f t="shared" si="7"/>
        <v>8.8683255086071959</v>
      </c>
      <c r="V11" s="1">
        <v>135.19999999999999</v>
      </c>
      <c r="W11" s="1">
        <v>135.80000000000001</v>
      </c>
      <c r="X11" s="1">
        <v>121.4</v>
      </c>
      <c r="Y11" s="1">
        <v>105.8</v>
      </c>
      <c r="Z11" s="1">
        <v>116.4</v>
      </c>
      <c r="AA11" s="1">
        <v>113.6</v>
      </c>
      <c r="AB11" s="1"/>
      <c r="AC11" s="1">
        <f>ROUND(Q11*G11,0)</f>
        <v>135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39</v>
      </c>
      <c r="C12" s="1">
        <v>151</v>
      </c>
      <c r="D12" s="1">
        <v>375</v>
      </c>
      <c r="E12" s="1">
        <v>102</v>
      </c>
      <c r="F12" s="1">
        <v>361</v>
      </c>
      <c r="G12" s="6">
        <v>0.17</v>
      </c>
      <c r="H12" s="1">
        <v>180</v>
      </c>
      <c r="I12" s="1" t="s">
        <v>33</v>
      </c>
      <c r="J12" s="1">
        <v>90</v>
      </c>
      <c r="K12" s="1">
        <f t="shared" si="2"/>
        <v>12</v>
      </c>
      <c r="L12" s="1"/>
      <c r="M12" s="1"/>
      <c r="N12" s="1">
        <v>0</v>
      </c>
      <c r="O12" s="1">
        <f t="shared" si="3"/>
        <v>20.399999999999999</v>
      </c>
      <c r="P12" s="5"/>
      <c r="Q12" s="5">
        <f t="shared" si="5"/>
        <v>0</v>
      </c>
      <c r="R12" s="5"/>
      <c r="S12" s="1"/>
      <c r="T12" s="1">
        <f t="shared" si="6"/>
        <v>17.696078431372552</v>
      </c>
      <c r="U12" s="1">
        <f t="shared" si="7"/>
        <v>17.696078431372552</v>
      </c>
      <c r="V12" s="1">
        <v>24</v>
      </c>
      <c r="W12" s="1">
        <v>40.200000000000003</v>
      </c>
      <c r="X12" s="1">
        <v>34.200000000000003</v>
      </c>
      <c r="Y12" s="1">
        <v>24.8</v>
      </c>
      <c r="Z12" s="1">
        <v>29</v>
      </c>
      <c r="AA12" s="1">
        <v>27</v>
      </c>
      <c r="AB12" s="18" t="s">
        <v>61</v>
      </c>
      <c r="AC12" s="1">
        <f t="shared" si="8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39</v>
      </c>
      <c r="C13" s="1">
        <v>121</v>
      </c>
      <c r="D13" s="1">
        <v>378</v>
      </c>
      <c r="E13" s="1">
        <v>118</v>
      </c>
      <c r="F13" s="1">
        <v>308</v>
      </c>
      <c r="G13" s="6">
        <v>0.3</v>
      </c>
      <c r="H13" s="1">
        <v>40</v>
      </c>
      <c r="I13" s="1" t="s">
        <v>33</v>
      </c>
      <c r="J13" s="1">
        <v>132</v>
      </c>
      <c r="K13" s="1">
        <f t="shared" si="2"/>
        <v>-14</v>
      </c>
      <c r="L13" s="1"/>
      <c r="M13" s="1"/>
      <c r="N13" s="1">
        <v>0</v>
      </c>
      <c r="O13" s="1">
        <f t="shared" si="3"/>
        <v>23.6</v>
      </c>
      <c r="P13" s="5"/>
      <c r="Q13" s="5">
        <f t="shared" si="5"/>
        <v>0</v>
      </c>
      <c r="R13" s="5"/>
      <c r="S13" s="1"/>
      <c r="T13" s="1">
        <f t="shared" si="6"/>
        <v>13.050847457627118</v>
      </c>
      <c r="U13" s="1">
        <f t="shared" si="7"/>
        <v>13.050847457627118</v>
      </c>
      <c r="V13" s="1">
        <v>26.6</v>
      </c>
      <c r="W13" s="1">
        <v>38.4</v>
      </c>
      <c r="X13" s="1">
        <v>31.2</v>
      </c>
      <c r="Y13" s="1">
        <v>21.6</v>
      </c>
      <c r="Z13" s="1">
        <v>27</v>
      </c>
      <c r="AA13" s="1">
        <v>23.6</v>
      </c>
      <c r="AB13" s="1"/>
      <c r="AC13" s="1">
        <f t="shared" si="8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43</v>
      </c>
      <c r="B14" s="1" t="s">
        <v>39</v>
      </c>
      <c r="C14" s="1"/>
      <c r="D14" s="1"/>
      <c r="E14" s="1"/>
      <c r="F14" s="1"/>
      <c r="G14" s="6">
        <v>0.4</v>
      </c>
      <c r="H14" s="1">
        <v>50</v>
      </c>
      <c r="I14" s="1" t="s">
        <v>33</v>
      </c>
      <c r="J14" s="1">
        <v>157</v>
      </c>
      <c r="K14" s="1">
        <f t="shared" si="2"/>
        <v>-157</v>
      </c>
      <c r="L14" s="1"/>
      <c r="M14" s="1"/>
      <c r="N14" s="13"/>
      <c r="O14" s="1">
        <f t="shared" si="3"/>
        <v>0</v>
      </c>
      <c r="P14" s="17">
        <v>150</v>
      </c>
      <c r="Q14" s="5">
        <f t="shared" si="5"/>
        <v>150</v>
      </c>
      <c r="R14" s="5"/>
      <c r="S14" s="1"/>
      <c r="T14" s="1" t="e">
        <f t="shared" si="6"/>
        <v>#DIV/0!</v>
      </c>
      <c r="U14" s="1" t="e">
        <f t="shared" si="7"/>
        <v>#DIV/0!</v>
      </c>
      <c r="V14" s="1">
        <v>0</v>
      </c>
      <c r="W14" s="1">
        <v>0</v>
      </c>
      <c r="X14" s="1">
        <v>0</v>
      </c>
      <c r="Y14" s="1">
        <v>2.4</v>
      </c>
      <c r="Z14" s="1">
        <v>30.2</v>
      </c>
      <c r="AA14" s="1">
        <v>41.8</v>
      </c>
      <c r="AB14" s="13" t="s">
        <v>44</v>
      </c>
      <c r="AC14" s="1">
        <f t="shared" si="8"/>
        <v>60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39</v>
      </c>
      <c r="C15" s="1">
        <v>280</v>
      </c>
      <c r="D15" s="1">
        <v>705</v>
      </c>
      <c r="E15" s="1">
        <v>264</v>
      </c>
      <c r="F15" s="1">
        <v>624</v>
      </c>
      <c r="G15" s="6">
        <v>0.17</v>
      </c>
      <c r="H15" s="1">
        <v>180</v>
      </c>
      <c r="I15" s="1" t="s">
        <v>33</v>
      </c>
      <c r="J15" s="1">
        <v>237</v>
      </c>
      <c r="K15" s="1">
        <f t="shared" si="2"/>
        <v>27</v>
      </c>
      <c r="L15" s="1"/>
      <c r="M15" s="1"/>
      <c r="N15" s="1">
        <v>0</v>
      </c>
      <c r="O15" s="1">
        <f t="shared" si="3"/>
        <v>52.8</v>
      </c>
      <c r="P15" s="5"/>
      <c r="Q15" s="5">
        <f t="shared" si="5"/>
        <v>0</v>
      </c>
      <c r="R15" s="5"/>
      <c r="S15" s="1"/>
      <c r="T15" s="1">
        <f t="shared" si="6"/>
        <v>11.818181818181818</v>
      </c>
      <c r="U15" s="1">
        <f t="shared" si="7"/>
        <v>11.818181818181818</v>
      </c>
      <c r="V15" s="1">
        <v>55.6</v>
      </c>
      <c r="W15" s="1">
        <v>79</v>
      </c>
      <c r="X15" s="1">
        <v>72.599999999999994</v>
      </c>
      <c r="Y15" s="1">
        <v>56</v>
      </c>
      <c r="Z15" s="1">
        <v>62.8</v>
      </c>
      <c r="AA15" s="1">
        <v>55.2</v>
      </c>
      <c r="AB15" s="1"/>
      <c r="AC15" s="1">
        <f t="shared" si="8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39</v>
      </c>
      <c r="C16" s="1">
        <v>136</v>
      </c>
      <c r="D16" s="1">
        <v>126</v>
      </c>
      <c r="E16" s="1">
        <v>106</v>
      </c>
      <c r="F16" s="1">
        <v>140</v>
      </c>
      <c r="G16" s="6">
        <v>0.35</v>
      </c>
      <c r="H16" s="1">
        <v>50</v>
      </c>
      <c r="I16" s="1" t="s">
        <v>33</v>
      </c>
      <c r="J16" s="1">
        <v>111</v>
      </c>
      <c r="K16" s="1">
        <f t="shared" si="2"/>
        <v>-5</v>
      </c>
      <c r="L16" s="1"/>
      <c r="M16" s="1"/>
      <c r="N16" s="1">
        <v>41.539999999999992</v>
      </c>
      <c r="O16" s="1">
        <f t="shared" si="3"/>
        <v>21.2</v>
      </c>
      <c r="P16" s="5">
        <f t="shared" si="4"/>
        <v>51.66</v>
      </c>
      <c r="Q16" s="5">
        <f t="shared" si="5"/>
        <v>51.66</v>
      </c>
      <c r="R16" s="5"/>
      <c r="S16" s="1"/>
      <c r="T16" s="1">
        <f t="shared" si="6"/>
        <v>11</v>
      </c>
      <c r="U16" s="1">
        <f t="shared" si="7"/>
        <v>8.5632075471698119</v>
      </c>
      <c r="V16" s="1">
        <v>20</v>
      </c>
      <c r="W16" s="1">
        <v>22</v>
      </c>
      <c r="X16" s="1">
        <v>24.2</v>
      </c>
      <c r="Y16" s="1">
        <v>27.2</v>
      </c>
      <c r="Z16" s="1">
        <v>25.8</v>
      </c>
      <c r="AA16" s="1">
        <v>17.399999999999999</v>
      </c>
      <c r="AB16" s="1"/>
      <c r="AC16" s="1">
        <f t="shared" si="8"/>
        <v>18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39</v>
      </c>
      <c r="C17" s="1">
        <v>189</v>
      </c>
      <c r="D17" s="1">
        <v>102</v>
      </c>
      <c r="E17" s="1">
        <v>125</v>
      </c>
      <c r="F17" s="1">
        <v>148</v>
      </c>
      <c r="G17" s="6">
        <v>0.35</v>
      </c>
      <c r="H17" s="1">
        <v>50</v>
      </c>
      <c r="I17" s="1" t="s">
        <v>33</v>
      </c>
      <c r="J17" s="1">
        <v>130</v>
      </c>
      <c r="K17" s="1">
        <f t="shared" si="2"/>
        <v>-5</v>
      </c>
      <c r="L17" s="1"/>
      <c r="M17" s="1"/>
      <c r="N17" s="1">
        <v>81</v>
      </c>
      <c r="O17" s="1">
        <f t="shared" si="3"/>
        <v>25</v>
      </c>
      <c r="P17" s="5">
        <f t="shared" si="4"/>
        <v>46</v>
      </c>
      <c r="Q17" s="5">
        <f t="shared" si="5"/>
        <v>46</v>
      </c>
      <c r="R17" s="5"/>
      <c r="S17" s="1"/>
      <c r="T17" s="1">
        <f t="shared" si="6"/>
        <v>11</v>
      </c>
      <c r="U17" s="1">
        <f t="shared" si="7"/>
        <v>9.16</v>
      </c>
      <c r="V17" s="1">
        <v>24.8</v>
      </c>
      <c r="W17" s="1">
        <v>25.8</v>
      </c>
      <c r="X17" s="1">
        <v>28.4</v>
      </c>
      <c r="Y17" s="1">
        <v>36.200000000000003</v>
      </c>
      <c r="Z17" s="1">
        <v>32.799999999999997</v>
      </c>
      <c r="AA17" s="1">
        <v>19.2</v>
      </c>
      <c r="AB17" s="1"/>
      <c r="AC17" s="1">
        <f t="shared" si="8"/>
        <v>16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32</v>
      </c>
      <c r="C18" s="1">
        <v>1051.675</v>
      </c>
      <c r="D18" s="1">
        <v>1246.6959999999999</v>
      </c>
      <c r="E18" s="1">
        <v>1052.3610000000001</v>
      </c>
      <c r="F18" s="1">
        <v>1076.521</v>
      </c>
      <c r="G18" s="6">
        <v>1</v>
      </c>
      <c r="H18" s="1">
        <v>55</v>
      </c>
      <c r="I18" s="1" t="s">
        <v>33</v>
      </c>
      <c r="J18" s="1">
        <v>1008.335</v>
      </c>
      <c r="K18" s="1">
        <f t="shared" si="2"/>
        <v>44.026000000000067</v>
      </c>
      <c r="L18" s="1"/>
      <c r="M18" s="1"/>
      <c r="N18" s="1">
        <v>897.57412000000011</v>
      </c>
      <c r="O18" s="1">
        <f t="shared" si="3"/>
        <v>210.47220000000002</v>
      </c>
      <c r="P18" s="5">
        <f t="shared" si="4"/>
        <v>341.09908000000019</v>
      </c>
      <c r="Q18" s="5">
        <v>0</v>
      </c>
      <c r="R18" s="5">
        <v>0</v>
      </c>
      <c r="S18" s="1" t="s">
        <v>139</v>
      </c>
      <c r="T18" s="1">
        <f t="shared" si="6"/>
        <v>9.3793627852039361</v>
      </c>
      <c r="U18" s="1">
        <f t="shared" si="7"/>
        <v>9.3793627852039361</v>
      </c>
      <c r="V18" s="1">
        <v>207.40979999999999</v>
      </c>
      <c r="W18" s="1">
        <v>186.25479999999999</v>
      </c>
      <c r="X18" s="1">
        <v>179.18180000000001</v>
      </c>
      <c r="Y18" s="1">
        <v>180.26060000000001</v>
      </c>
      <c r="Z18" s="1">
        <v>186.31440000000001</v>
      </c>
      <c r="AA18" s="1">
        <v>201.19540000000001</v>
      </c>
      <c r="AB18" s="1" t="s">
        <v>144</v>
      </c>
      <c r="AC18" s="1">
        <f t="shared" si="8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32</v>
      </c>
      <c r="C19" s="1">
        <v>2357.7809999999999</v>
      </c>
      <c r="D19" s="1">
        <v>3460.45</v>
      </c>
      <c r="E19" s="1">
        <v>2360.0250000000001</v>
      </c>
      <c r="F19" s="1">
        <v>3088.5349999999999</v>
      </c>
      <c r="G19" s="6">
        <v>1</v>
      </c>
      <c r="H19" s="1">
        <v>50</v>
      </c>
      <c r="I19" s="1" t="s">
        <v>33</v>
      </c>
      <c r="J19" s="1">
        <v>2365.1</v>
      </c>
      <c r="K19" s="1">
        <f t="shared" si="2"/>
        <v>-5.0749999999998181</v>
      </c>
      <c r="L19" s="1"/>
      <c r="M19" s="1"/>
      <c r="N19" s="1">
        <v>999.84237999999687</v>
      </c>
      <c r="O19" s="1">
        <f t="shared" si="3"/>
        <v>472.005</v>
      </c>
      <c r="P19" s="5">
        <f>13*O19-N19-F19</f>
        <v>2047.6876200000024</v>
      </c>
      <c r="Q19" s="5">
        <v>2100</v>
      </c>
      <c r="R19" s="5"/>
      <c r="S19" s="1"/>
      <c r="T19" s="1">
        <f t="shared" si="6"/>
        <v>13.110830139511226</v>
      </c>
      <c r="U19" s="1">
        <f t="shared" si="7"/>
        <v>8.6617247274922864</v>
      </c>
      <c r="V19" s="1">
        <v>441.15480000000002</v>
      </c>
      <c r="W19" s="1">
        <v>414.85919999999999</v>
      </c>
      <c r="X19" s="1">
        <v>445.16520000000003</v>
      </c>
      <c r="Y19" s="1">
        <v>424.51799999999997</v>
      </c>
      <c r="Z19" s="1">
        <v>438.82479999999998</v>
      </c>
      <c r="AA19" s="1">
        <v>468.5206</v>
      </c>
      <c r="AB19" s="1"/>
      <c r="AC19" s="1">
        <f t="shared" si="8"/>
        <v>2100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32</v>
      </c>
      <c r="C20" s="1">
        <v>415.93599999999998</v>
      </c>
      <c r="D20" s="1">
        <v>328.22</v>
      </c>
      <c r="E20" s="1">
        <v>281.56900000000002</v>
      </c>
      <c r="F20" s="1">
        <v>381.33499999999998</v>
      </c>
      <c r="G20" s="6">
        <v>1</v>
      </c>
      <c r="H20" s="1">
        <v>60</v>
      </c>
      <c r="I20" s="1" t="s">
        <v>33</v>
      </c>
      <c r="J20" s="1">
        <v>266.14</v>
      </c>
      <c r="K20" s="1">
        <f t="shared" si="2"/>
        <v>15.42900000000003</v>
      </c>
      <c r="L20" s="1"/>
      <c r="M20" s="1"/>
      <c r="N20" s="1">
        <v>89.718040000000087</v>
      </c>
      <c r="O20" s="1">
        <f t="shared" si="3"/>
        <v>56.313800000000001</v>
      </c>
      <c r="P20" s="5">
        <f t="shared" si="4"/>
        <v>148.39875999999998</v>
      </c>
      <c r="Q20" s="5">
        <f t="shared" si="5"/>
        <v>148.39875999999998</v>
      </c>
      <c r="R20" s="5"/>
      <c r="S20" s="1"/>
      <c r="T20" s="1">
        <f t="shared" si="6"/>
        <v>11</v>
      </c>
      <c r="U20" s="1">
        <f t="shared" si="7"/>
        <v>8.364788737396518</v>
      </c>
      <c r="V20" s="1">
        <v>55.241</v>
      </c>
      <c r="W20" s="1">
        <v>57.020400000000002</v>
      </c>
      <c r="X20" s="1">
        <v>52.415999999999997</v>
      </c>
      <c r="Y20" s="1">
        <v>54.640999999999998</v>
      </c>
      <c r="Z20" s="1">
        <v>67.209400000000002</v>
      </c>
      <c r="AA20" s="1">
        <v>60.196800000000003</v>
      </c>
      <c r="AB20" s="1"/>
      <c r="AC20" s="1">
        <f t="shared" si="8"/>
        <v>148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32</v>
      </c>
      <c r="C21" s="1">
        <v>1402.5360000000001</v>
      </c>
      <c r="D21" s="1">
        <v>2267.5</v>
      </c>
      <c r="E21" s="1">
        <v>1368.347</v>
      </c>
      <c r="F21" s="1">
        <v>2054.6260000000002</v>
      </c>
      <c r="G21" s="6">
        <v>1</v>
      </c>
      <c r="H21" s="1">
        <v>60</v>
      </c>
      <c r="I21" s="1" t="s">
        <v>33</v>
      </c>
      <c r="J21" s="1">
        <v>1304.8499999999999</v>
      </c>
      <c r="K21" s="1">
        <f t="shared" si="2"/>
        <v>63.497000000000071</v>
      </c>
      <c r="L21" s="1"/>
      <c r="M21" s="1"/>
      <c r="N21" s="1">
        <v>536.07799999999816</v>
      </c>
      <c r="O21" s="1">
        <f t="shared" si="3"/>
        <v>273.6694</v>
      </c>
      <c r="P21" s="5">
        <f t="shared" si="4"/>
        <v>419.65940000000182</v>
      </c>
      <c r="Q21" s="5">
        <v>0</v>
      </c>
      <c r="R21" s="5">
        <v>0</v>
      </c>
      <c r="S21" s="1" t="s">
        <v>139</v>
      </c>
      <c r="T21" s="1">
        <f t="shared" si="6"/>
        <v>9.4665461319387489</v>
      </c>
      <c r="U21" s="1">
        <f t="shared" si="7"/>
        <v>9.4665461319387489</v>
      </c>
      <c r="V21" s="1">
        <v>272.69659999999999</v>
      </c>
      <c r="W21" s="1">
        <v>274.76260000000002</v>
      </c>
      <c r="X21" s="1">
        <v>270.59199999999998</v>
      </c>
      <c r="Y21" s="1">
        <v>261.4982</v>
      </c>
      <c r="Z21" s="1">
        <v>263.95639999999997</v>
      </c>
      <c r="AA21" s="1">
        <v>279.11759999999998</v>
      </c>
      <c r="AB21" s="1" t="s">
        <v>144</v>
      </c>
      <c r="AC21" s="1">
        <f t="shared" si="8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32</v>
      </c>
      <c r="C22" s="1">
        <v>373.28</v>
      </c>
      <c r="D22" s="1">
        <v>854.89</v>
      </c>
      <c r="E22" s="1">
        <v>539.54200000000003</v>
      </c>
      <c r="F22" s="1">
        <v>584.65200000000004</v>
      </c>
      <c r="G22" s="6">
        <v>1</v>
      </c>
      <c r="H22" s="1">
        <v>60</v>
      </c>
      <c r="I22" s="1" t="s">
        <v>33</v>
      </c>
      <c r="J22" s="1">
        <v>520.22</v>
      </c>
      <c r="K22" s="1">
        <f t="shared" si="2"/>
        <v>19.322000000000003</v>
      </c>
      <c r="L22" s="1"/>
      <c r="M22" s="1"/>
      <c r="N22" s="1">
        <v>419.72192000000013</v>
      </c>
      <c r="O22" s="1">
        <f t="shared" si="3"/>
        <v>107.9084</v>
      </c>
      <c r="P22" s="5">
        <f t="shared" si="4"/>
        <v>182.61847999999986</v>
      </c>
      <c r="Q22" s="5">
        <v>200</v>
      </c>
      <c r="R22" s="5"/>
      <c r="S22" s="1"/>
      <c r="T22" s="1">
        <f t="shared" si="6"/>
        <v>11.161076616834279</v>
      </c>
      <c r="U22" s="1">
        <f t="shared" si="7"/>
        <v>9.3076527869934154</v>
      </c>
      <c r="V22" s="1">
        <v>106.9204</v>
      </c>
      <c r="W22" s="1">
        <v>98.244799999999998</v>
      </c>
      <c r="X22" s="1">
        <v>94.864400000000003</v>
      </c>
      <c r="Y22" s="1">
        <v>83.525199999999998</v>
      </c>
      <c r="Z22" s="1">
        <v>84.253799999999998</v>
      </c>
      <c r="AA22" s="1">
        <v>89.895799999999994</v>
      </c>
      <c r="AB22" s="1"/>
      <c r="AC22" s="1">
        <f t="shared" si="8"/>
        <v>200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32</v>
      </c>
      <c r="C23" s="1">
        <v>508.01799999999997</v>
      </c>
      <c r="D23" s="1">
        <v>986.34799999999996</v>
      </c>
      <c r="E23" s="1">
        <v>580.19100000000003</v>
      </c>
      <c r="F23" s="1">
        <v>807.98199999999997</v>
      </c>
      <c r="G23" s="6">
        <v>1</v>
      </c>
      <c r="H23" s="1">
        <v>60</v>
      </c>
      <c r="I23" s="1" t="s">
        <v>33</v>
      </c>
      <c r="J23" s="1">
        <v>571.73</v>
      </c>
      <c r="K23" s="1">
        <f t="shared" si="2"/>
        <v>8.4610000000000127</v>
      </c>
      <c r="L23" s="1"/>
      <c r="M23" s="1"/>
      <c r="N23" s="1">
        <v>292.61371999999972</v>
      </c>
      <c r="O23" s="1">
        <f t="shared" si="3"/>
        <v>116.0382</v>
      </c>
      <c r="P23" s="5">
        <f>10*O23-N23-F23</f>
        <v>59.786280000000374</v>
      </c>
      <c r="Q23" s="5">
        <f t="shared" si="5"/>
        <v>59.786280000000374</v>
      </c>
      <c r="R23" s="5"/>
      <c r="S23" s="1"/>
      <c r="T23" s="1">
        <f t="shared" si="6"/>
        <v>10</v>
      </c>
      <c r="U23" s="1">
        <f t="shared" si="7"/>
        <v>9.484770704819617</v>
      </c>
      <c r="V23" s="1">
        <v>115.6674</v>
      </c>
      <c r="W23" s="1">
        <v>121.21980000000001</v>
      </c>
      <c r="X23" s="1">
        <v>115.5926</v>
      </c>
      <c r="Y23" s="1">
        <v>103.7458</v>
      </c>
      <c r="Z23" s="1">
        <v>106.5448</v>
      </c>
      <c r="AA23" s="1">
        <v>106.339</v>
      </c>
      <c r="AB23" s="1" t="s">
        <v>145</v>
      </c>
      <c r="AC23" s="1">
        <f t="shared" si="8"/>
        <v>60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32</v>
      </c>
      <c r="C24" s="1">
        <v>801.25699999999995</v>
      </c>
      <c r="D24" s="1">
        <v>1001.186</v>
      </c>
      <c r="E24" s="1">
        <v>853.22199999999998</v>
      </c>
      <c r="F24" s="1">
        <v>812.14200000000005</v>
      </c>
      <c r="G24" s="6">
        <v>1</v>
      </c>
      <c r="H24" s="1">
        <v>60</v>
      </c>
      <c r="I24" s="1" t="s">
        <v>33</v>
      </c>
      <c r="J24" s="1">
        <v>818.43</v>
      </c>
      <c r="K24" s="1">
        <f t="shared" si="2"/>
        <v>34.79200000000003</v>
      </c>
      <c r="L24" s="1"/>
      <c r="M24" s="1"/>
      <c r="N24" s="1">
        <v>843.74595999999963</v>
      </c>
      <c r="O24" s="1">
        <f t="shared" si="3"/>
        <v>170.64439999999999</v>
      </c>
      <c r="P24" s="5">
        <f t="shared" si="4"/>
        <v>221.2004400000003</v>
      </c>
      <c r="Q24" s="5">
        <v>0</v>
      </c>
      <c r="R24" s="5">
        <v>0</v>
      </c>
      <c r="S24" s="1" t="s">
        <v>139</v>
      </c>
      <c r="T24" s="1">
        <f t="shared" si="6"/>
        <v>9.703734549742034</v>
      </c>
      <c r="U24" s="1">
        <f t="shared" si="7"/>
        <v>9.703734549742034</v>
      </c>
      <c r="V24" s="1">
        <v>170.81180000000001</v>
      </c>
      <c r="W24" s="1">
        <v>144.0574</v>
      </c>
      <c r="X24" s="1">
        <v>136.15719999999999</v>
      </c>
      <c r="Y24" s="1">
        <v>141.0386</v>
      </c>
      <c r="Z24" s="1">
        <v>146.96559999999999</v>
      </c>
      <c r="AA24" s="1">
        <v>134.55879999999999</v>
      </c>
      <c r="AB24" s="1" t="s">
        <v>144</v>
      </c>
      <c r="AC24" s="1">
        <f t="shared" si="8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32</v>
      </c>
      <c r="C25" s="1">
        <v>18.167999999999999</v>
      </c>
      <c r="D25" s="1">
        <v>45.58</v>
      </c>
      <c r="E25" s="1">
        <v>32.713999999999999</v>
      </c>
      <c r="F25" s="1">
        <v>30.341000000000001</v>
      </c>
      <c r="G25" s="6">
        <v>1</v>
      </c>
      <c r="H25" s="1">
        <v>35</v>
      </c>
      <c r="I25" s="1" t="s">
        <v>33</v>
      </c>
      <c r="J25" s="1">
        <v>31.4</v>
      </c>
      <c r="K25" s="1">
        <f t="shared" si="2"/>
        <v>1.3140000000000001</v>
      </c>
      <c r="L25" s="1"/>
      <c r="M25" s="1"/>
      <c r="N25" s="1">
        <v>28.373999999999999</v>
      </c>
      <c r="O25" s="1">
        <f t="shared" si="3"/>
        <v>6.5427999999999997</v>
      </c>
      <c r="P25" s="5">
        <f t="shared" si="4"/>
        <v>13.255800000000001</v>
      </c>
      <c r="Q25" s="5">
        <f t="shared" si="5"/>
        <v>13.255800000000001</v>
      </c>
      <c r="R25" s="5"/>
      <c r="S25" s="1"/>
      <c r="T25" s="1">
        <f t="shared" si="6"/>
        <v>11</v>
      </c>
      <c r="U25" s="1">
        <f t="shared" si="7"/>
        <v>8.9739866723726855</v>
      </c>
      <c r="V25" s="1">
        <v>5.7009999999999996</v>
      </c>
      <c r="W25" s="1">
        <v>3.798</v>
      </c>
      <c r="X25" s="1">
        <v>3.9321999999999999</v>
      </c>
      <c r="Y25" s="1">
        <v>2.8816000000000002</v>
      </c>
      <c r="Z25" s="1">
        <v>3.8368000000000002</v>
      </c>
      <c r="AA25" s="1">
        <v>4.3360000000000003</v>
      </c>
      <c r="AB25" s="1"/>
      <c r="AC25" s="1">
        <f t="shared" si="8"/>
        <v>13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32</v>
      </c>
      <c r="C26" s="1">
        <v>286.13400000000001</v>
      </c>
      <c r="D26" s="1">
        <v>509.86500000000001</v>
      </c>
      <c r="E26" s="1">
        <v>327.16199999999998</v>
      </c>
      <c r="F26" s="1">
        <v>410.21600000000001</v>
      </c>
      <c r="G26" s="6">
        <v>1</v>
      </c>
      <c r="H26" s="1">
        <v>30</v>
      </c>
      <c r="I26" s="1" t="s">
        <v>33</v>
      </c>
      <c r="J26" s="1">
        <v>317.7</v>
      </c>
      <c r="K26" s="1">
        <f t="shared" si="2"/>
        <v>9.4619999999999891</v>
      </c>
      <c r="L26" s="1"/>
      <c r="M26" s="1"/>
      <c r="N26" s="1">
        <v>194.29849999999979</v>
      </c>
      <c r="O26" s="1">
        <f t="shared" si="3"/>
        <v>65.432400000000001</v>
      </c>
      <c r="P26" s="5">
        <f t="shared" si="4"/>
        <v>115.24190000000021</v>
      </c>
      <c r="Q26" s="5">
        <f t="shared" si="5"/>
        <v>115.24190000000021</v>
      </c>
      <c r="R26" s="5"/>
      <c r="S26" s="1"/>
      <c r="T26" s="1">
        <f t="shared" si="6"/>
        <v>11</v>
      </c>
      <c r="U26" s="1">
        <f t="shared" si="7"/>
        <v>9.2387639762564078</v>
      </c>
      <c r="V26" s="1">
        <v>65.430599999999998</v>
      </c>
      <c r="W26" s="1">
        <v>65.167600000000007</v>
      </c>
      <c r="X26" s="1">
        <v>63.770799999999987</v>
      </c>
      <c r="Y26" s="1">
        <v>59.864400000000003</v>
      </c>
      <c r="Z26" s="1">
        <v>57.9206</v>
      </c>
      <c r="AA26" s="1">
        <v>46.46</v>
      </c>
      <c r="AB26" s="1"/>
      <c r="AC26" s="1">
        <f t="shared" si="8"/>
        <v>115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32</v>
      </c>
      <c r="C27" s="1">
        <v>322.13499999999999</v>
      </c>
      <c r="D27" s="1">
        <v>465.09399999999999</v>
      </c>
      <c r="E27" s="1">
        <v>291.822</v>
      </c>
      <c r="F27" s="1">
        <v>453.43799999999999</v>
      </c>
      <c r="G27" s="6">
        <v>1</v>
      </c>
      <c r="H27" s="1">
        <v>30</v>
      </c>
      <c r="I27" s="1" t="s">
        <v>33</v>
      </c>
      <c r="J27" s="1">
        <v>293.5</v>
      </c>
      <c r="K27" s="1">
        <f t="shared" si="2"/>
        <v>-1.6779999999999973</v>
      </c>
      <c r="L27" s="1"/>
      <c r="M27" s="1"/>
      <c r="N27" s="1">
        <v>118.9311400000003</v>
      </c>
      <c r="O27" s="1">
        <f t="shared" si="3"/>
        <v>58.364400000000003</v>
      </c>
      <c r="P27" s="5">
        <f t="shared" si="4"/>
        <v>69.639259999999808</v>
      </c>
      <c r="Q27" s="5">
        <f t="shared" si="5"/>
        <v>69.639259999999808</v>
      </c>
      <c r="R27" s="5"/>
      <c r="S27" s="1"/>
      <c r="T27" s="1">
        <f t="shared" si="6"/>
        <v>11</v>
      </c>
      <c r="U27" s="1">
        <f t="shared" si="7"/>
        <v>9.806819568092882</v>
      </c>
      <c r="V27" s="1">
        <v>59.712800000000001</v>
      </c>
      <c r="W27" s="1">
        <v>66.143000000000001</v>
      </c>
      <c r="X27" s="1">
        <v>64.932600000000008</v>
      </c>
      <c r="Y27" s="1">
        <v>63.151000000000003</v>
      </c>
      <c r="Z27" s="1">
        <v>63.254199999999997</v>
      </c>
      <c r="AA27" s="1">
        <v>64.072599999999994</v>
      </c>
      <c r="AB27" s="1"/>
      <c r="AC27" s="1">
        <f t="shared" si="8"/>
        <v>70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32</v>
      </c>
      <c r="C28" s="1">
        <v>533.125</v>
      </c>
      <c r="D28" s="1">
        <v>708.43799999999999</v>
      </c>
      <c r="E28" s="1">
        <v>430.09899999999999</v>
      </c>
      <c r="F28" s="1">
        <v>704.25199999999995</v>
      </c>
      <c r="G28" s="6">
        <v>1</v>
      </c>
      <c r="H28" s="1">
        <v>30</v>
      </c>
      <c r="I28" s="1" t="s">
        <v>33</v>
      </c>
      <c r="J28" s="1">
        <v>418.2</v>
      </c>
      <c r="K28" s="1">
        <f t="shared" si="2"/>
        <v>11.899000000000001</v>
      </c>
      <c r="L28" s="1"/>
      <c r="M28" s="1"/>
      <c r="N28" s="1">
        <v>81.714820000000259</v>
      </c>
      <c r="O28" s="1">
        <f t="shared" si="3"/>
        <v>86.019800000000004</v>
      </c>
      <c r="P28" s="5">
        <f t="shared" si="4"/>
        <v>160.2509799999998</v>
      </c>
      <c r="Q28" s="5">
        <f t="shared" si="5"/>
        <v>160.2509799999998</v>
      </c>
      <c r="R28" s="5"/>
      <c r="S28" s="1"/>
      <c r="T28" s="1">
        <f t="shared" si="6"/>
        <v>11</v>
      </c>
      <c r="U28" s="1">
        <f t="shared" si="7"/>
        <v>9.1370454244255406</v>
      </c>
      <c r="V28" s="1">
        <v>87.508399999999995</v>
      </c>
      <c r="W28" s="1">
        <v>101.6558</v>
      </c>
      <c r="X28" s="1">
        <v>94.657399999999996</v>
      </c>
      <c r="Y28" s="1">
        <v>89.856799999999993</v>
      </c>
      <c r="Z28" s="1">
        <v>99.189599999999999</v>
      </c>
      <c r="AA28" s="1">
        <v>91.465999999999994</v>
      </c>
      <c r="AB28" s="1"/>
      <c r="AC28" s="1">
        <f t="shared" si="8"/>
        <v>160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59</v>
      </c>
      <c r="B29" s="1" t="s">
        <v>32</v>
      </c>
      <c r="C29" s="1">
        <v>126.846</v>
      </c>
      <c r="D29" s="1">
        <v>127.038</v>
      </c>
      <c r="E29" s="1">
        <v>110.325</v>
      </c>
      <c r="F29" s="1">
        <v>131.696</v>
      </c>
      <c r="G29" s="6">
        <v>1</v>
      </c>
      <c r="H29" s="1">
        <v>45</v>
      </c>
      <c r="I29" s="1" t="s">
        <v>33</v>
      </c>
      <c r="J29" s="1">
        <v>103.93</v>
      </c>
      <c r="K29" s="1">
        <f t="shared" si="2"/>
        <v>6.394999999999996</v>
      </c>
      <c r="L29" s="1"/>
      <c r="M29" s="1"/>
      <c r="N29" s="1">
        <v>52.704000000000008</v>
      </c>
      <c r="O29" s="1">
        <f t="shared" si="3"/>
        <v>22.065000000000001</v>
      </c>
      <c r="P29" s="5">
        <f t="shared" si="4"/>
        <v>58.314999999999998</v>
      </c>
      <c r="Q29" s="5">
        <f t="shared" si="5"/>
        <v>58.314999999999998</v>
      </c>
      <c r="R29" s="5"/>
      <c r="S29" s="1"/>
      <c r="T29" s="1">
        <f t="shared" si="6"/>
        <v>11</v>
      </c>
      <c r="U29" s="1">
        <f t="shared" si="7"/>
        <v>8.3571266711987313</v>
      </c>
      <c r="V29" s="1">
        <v>20.4392</v>
      </c>
      <c r="W29" s="1">
        <v>15.6774</v>
      </c>
      <c r="X29" s="1">
        <v>21.663599999999999</v>
      </c>
      <c r="Y29" s="1">
        <v>27.695399999999999</v>
      </c>
      <c r="Z29" s="1">
        <v>21.7258</v>
      </c>
      <c r="AA29" s="1">
        <v>22.055</v>
      </c>
      <c r="AB29" s="1"/>
      <c r="AC29" s="1">
        <f t="shared" si="8"/>
        <v>58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60</v>
      </c>
      <c r="B30" s="1" t="s">
        <v>32</v>
      </c>
      <c r="C30" s="1">
        <v>93.355000000000004</v>
      </c>
      <c r="D30" s="1">
        <v>74.164000000000001</v>
      </c>
      <c r="E30" s="1">
        <v>33.976999999999997</v>
      </c>
      <c r="F30" s="1">
        <v>125.651</v>
      </c>
      <c r="G30" s="6">
        <v>1</v>
      </c>
      <c r="H30" s="1">
        <v>40</v>
      </c>
      <c r="I30" s="1" t="s">
        <v>33</v>
      </c>
      <c r="J30" s="1">
        <v>33.9</v>
      </c>
      <c r="K30" s="1">
        <f t="shared" si="2"/>
        <v>7.6999999999998181E-2</v>
      </c>
      <c r="L30" s="1"/>
      <c r="M30" s="1"/>
      <c r="N30" s="1">
        <v>0</v>
      </c>
      <c r="O30" s="1">
        <f t="shared" si="3"/>
        <v>6.795399999999999</v>
      </c>
      <c r="P30" s="5"/>
      <c r="Q30" s="5">
        <f t="shared" si="5"/>
        <v>0</v>
      </c>
      <c r="R30" s="5"/>
      <c r="S30" s="1"/>
      <c r="T30" s="1">
        <f t="shared" si="6"/>
        <v>18.490596580039441</v>
      </c>
      <c r="U30" s="1">
        <f t="shared" si="7"/>
        <v>18.490596580039441</v>
      </c>
      <c r="V30" s="1">
        <v>7.0915999999999997</v>
      </c>
      <c r="W30" s="1">
        <v>13.179</v>
      </c>
      <c r="X30" s="1">
        <v>12.938599999999999</v>
      </c>
      <c r="Y30" s="1">
        <v>12.794</v>
      </c>
      <c r="Z30" s="1">
        <v>12.0824</v>
      </c>
      <c r="AA30" s="1">
        <v>12.773</v>
      </c>
      <c r="AB30" s="18" t="s">
        <v>61</v>
      </c>
      <c r="AC30" s="1">
        <f t="shared" si="8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32</v>
      </c>
      <c r="C31" s="1">
        <v>1703.1980000000001</v>
      </c>
      <c r="D31" s="1">
        <v>4226.0190000000002</v>
      </c>
      <c r="E31" s="1">
        <v>2196.145</v>
      </c>
      <c r="F31" s="1">
        <v>3423.2689999999998</v>
      </c>
      <c r="G31" s="6">
        <v>1</v>
      </c>
      <c r="H31" s="1">
        <v>40</v>
      </c>
      <c r="I31" s="1" t="s">
        <v>33</v>
      </c>
      <c r="J31" s="1">
        <v>2166.25</v>
      </c>
      <c r="K31" s="1">
        <f t="shared" si="2"/>
        <v>29.894999999999982</v>
      </c>
      <c r="L31" s="1"/>
      <c r="M31" s="1"/>
      <c r="N31" s="1">
        <v>601.06356000000005</v>
      </c>
      <c r="O31" s="1">
        <f t="shared" si="3"/>
        <v>439.22899999999998</v>
      </c>
      <c r="P31" s="5">
        <f t="shared" si="4"/>
        <v>807.18643999999995</v>
      </c>
      <c r="Q31" s="5">
        <v>0</v>
      </c>
      <c r="R31" s="5">
        <v>0</v>
      </c>
      <c r="S31" s="1" t="s">
        <v>139</v>
      </c>
      <c r="T31" s="1">
        <f t="shared" si="6"/>
        <v>9.1622651509804687</v>
      </c>
      <c r="U31" s="1">
        <f t="shared" si="7"/>
        <v>9.1622651509804687</v>
      </c>
      <c r="V31" s="1">
        <v>434.45359999999999</v>
      </c>
      <c r="W31" s="1">
        <v>450.97</v>
      </c>
      <c r="X31" s="1">
        <v>460.44539999999989</v>
      </c>
      <c r="Y31" s="1">
        <v>416.1934</v>
      </c>
      <c r="Z31" s="1">
        <v>390.3648</v>
      </c>
      <c r="AA31" s="1">
        <v>381.14980000000003</v>
      </c>
      <c r="AB31" s="1" t="s">
        <v>144</v>
      </c>
      <c r="AC31" s="1">
        <f t="shared" si="8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32</v>
      </c>
      <c r="C32" s="1">
        <v>64.474999999999994</v>
      </c>
      <c r="D32" s="1">
        <v>117.729</v>
      </c>
      <c r="E32" s="1">
        <v>44.731999999999999</v>
      </c>
      <c r="F32" s="1">
        <v>132.47200000000001</v>
      </c>
      <c r="G32" s="6">
        <v>1</v>
      </c>
      <c r="H32" s="1">
        <v>40</v>
      </c>
      <c r="I32" s="1" t="s">
        <v>33</v>
      </c>
      <c r="J32" s="1">
        <v>46.3</v>
      </c>
      <c r="K32" s="1">
        <f t="shared" si="2"/>
        <v>-1.5679999999999978</v>
      </c>
      <c r="L32" s="1"/>
      <c r="M32" s="1"/>
      <c r="N32" s="1">
        <v>0</v>
      </c>
      <c r="O32" s="1">
        <f t="shared" si="3"/>
        <v>8.9464000000000006</v>
      </c>
      <c r="P32" s="5"/>
      <c r="Q32" s="5">
        <f t="shared" si="5"/>
        <v>0</v>
      </c>
      <c r="R32" s="5"/>
      <c r="S32" s="1"/>
      <c r="T32" s="1">
        <f t="shared" si="6"/>
        <v>14.807296789770186</v>
      </c>
      <c r="U32" s="1">
        <f t="shared" si="7"/>
        <v>14.807296789770186</v>
      </c>
      <c r="V32" s="1">
        <v>8.1534000000000013</v>
      </c>
      <c r="W32" s="1">
        <v>15.414</v>
      </c>
      <c r="X32" s="1">
        <v>18.112400000000001</v>
      </c>
      <c r="Y32" s="1">
        <v>11.2346</v>
      </c>
      <c r="Z32" s="1">
        <v>9.26</v>
      </c>
      <c r="AA32" s="1">
        <v>16.3886</v>
      </c>
      <c r="AB32" s="18" t="s">
        <v>61</v>
      </c>
      <c r="AC32" s="1">
        <f t="shared" si="8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64</v>
      </c>
      <c r="B33" s="14" t="s">
        <v>32</v>
      </c>
      <c r="C33" s="14"/>
      <c r="D33" s="14"/>
      <c r="E33" s="14"/>
      <c r="F33" s="14"/>
      <c r="G33" s="15">
        <v>0</v>
      </c>
      <c r="H33" s="14">
        <v>45</v>
      </c>
      <c r="I33" s="14" t="s">
        <v>33</v>
      </c>
      <c r="J33" s="14">
        <v>2</v>
      </c>
      <c r="K33" s="14">
        <f t="shared" si="2"/>
        <v>-2</v>
      </c>
      <c r="L33" s="14"/>
      <c r="M33" s="14"/>
      <c r="N33" s="14"/>
      <c r="O33" s="14">
        <f t="shared" si="3"/>
        <v>0</v>
      </c>
      <c r="P33" s="16"/>
      <c r="Q33" s="16"/>
      <c r="R33" s="16"/>
      <c r="S33" s="14"/>
      <c r="T33" s="14" t="e">
        <f t="shared" ref="T33:T53" si="9">(F33+N33+P33)/O33</f>
        <v>#DIV/0!</v>
      </c>
      <c r="U33" s="14" t="e">
        <f t="shared" si="7"/>
        <v>#DIV/0!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 t="s">
        <v>65</v>
      </c>
      <c r="AC33" s="14">
        <f t="shared" ref="AC33:AC53" si="10">ROUND(P33*G33,0)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32</v>
      </c>
      <c r="C34" s="1">
        <v>150.70699999999999</v>
      </c>
      <c r="D34" s="1">
        <v>342.15499999999997</v>
      </c>
      <c r="E34" s="1">
        <v>208.54</v>
      </c>
      <c r="F34" s="1">
        <v>255.81399999999999</v>
      </c>
      <c r="G34" s="6">
        <v>1</v>
      </c>
      <c r="H34" s="1">
        <v>30</v>
      </c>
      <c r="I34" s="1" t="s">
        <v>33</v>
      </c>
      <c r="J34" s="1">
        <v>208.5</v>
      </c>
      <c r="K34" s="1">
        <f t="shared" si="2"/>
        <v>3.9999999999992042E-2</v>
      </c>
      <c r="L34" s="1"/>
      <c r="M34" s="1"/>
      <c r="N34" s="1">
        <v>149.14995999999999</v>
      </c>
      <c r="O34" s="1">
        <f t="shared" si="3"/>
        <v>41.707999999999998</v>
      </c>
      <c r="P34" s="5">
        <f t="shared" ref="P34:P51" si="11">11*O34-N34-F34</f>
        <v>53.824040000000053</v>
      </c>
      <c r="Q34" s="5">
        <f t="shared" ref="Q34:Q51" si="12">P34</f>
        <v>53.824040000000053</v>
      </c>
      <c r="R34" s="5"/>
      <c r="S34" s="1"/>
      <c r="T34" s="1">
        <f t="shared" ref="T34:T51" si="13">(F34+N34+Q34)/O34</f>
        <v>11</v>
      </c>
      <c r="U34" s="1">
        <f t="shared" si="7"/>
        <v>9.7095032128128889</v>
      </c>
      <c r="V34" s="1">
        <v>42.091799999999999</v>
      </c>
      <c r="W34" s="1">
        <v>40.2864</v>
      </c>
      <c r="X34" s="1">
        <v>38.613799999999998</v>
      </c>
      <c r="Y34" s="1">
        <v>31.972200000000001</v>
      </c>
      <c r="Z34" s="1">
        <v>31.8904</v>
      </c>
      <c r="AA34" s="1">
        <v>33.232600000000012</v>
      </c>
      <c r="AB34" s="1"/>
      <c r="AC34" s="1">
        <f t="shared" ref="AC34:AC51" si="14">ROUND(Q34*G34,0)</f>
        <v>54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32</v>
      </c>
      <c r="C35" s="1">
        <v>205.60400000000001</v>
      </c>
      <c r="D35" s="1"/>
      <c r="E35" s="1">
        <v>104.732</v>
      </c>
      <c r="F35" s="1">
        <v>99.254999999999995</v>
      </c>
      <c r="G35" s="6">
        <v>1</v>
      </c>
      <c r="H35" s="1">
        <v>50</v>
      </c>
      <c r="I35" s="1" t="s">
        <v>33</v>
      </c>
      <c r="J35" s="1">
        <v>96.8</v>
      </c>
      <c r="K35" s="1">
        <f t="shared" si="2"/>
        <v>7.9320000000000022</v>
      </c>
      <c r="L35" s="1"/>
      <c r="M35" s="1"/>
      <c r="N35" s="1">
        <v>0</v>
      </c>
      <c r="O35" s="1">
        <f t="shared" si="3"/>
        <v>20.946400000000001</v>
      </c>
      <c r="P35" s="5">
        <f t="shared" si="11"/>
        <v>131.15540000000001</v>
      </c>
      <c r="Q35" s="5">
        <v>0</v>
      </c>
      <c r="R35" s="5">
        <v>0</v>
      </c>
      <c r="S35" s="1" t="s">
        <v>140</v>
      </c>
      <c r="T35" s="1">
        <f t="shared" si="13"/>
        <v>4.7385230874995221</v>
      </c>
      <c r="U35" s="1">
        <f t="shared" si="7"/>
        <v>4.7385230874995221</v>
      </c>
      <c r="V35" s="1">
        <v>11.703799999999999</v>
      </c>
      <c r="W35" s="1">
        <v>13.721</v>
      </c>
      <c r="X35" s="1">
        <v>14.430400000000001</v>
      </c>
      <c r="Y35" s="1">
        <v>7.7889999999999997</v>
      </c>
      <c r="Z35" s="1">
        <v>6.5060000000000002</v>
      </c>
      <c r="AA35" s="1">
        <v>25.516999999999999</v>
      </c>
      <c r="AB35" s="1" t="s">
        <v>143</v>
      </c>
      <c r="AC35" s="1">
        <f t="shared" si="14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32</v>
      </c>
      <c r="C36" s="1">
        <v>111.63200000000001</v>
      </c>
      <c r="D36" s="1">
        <v>159.75200000000001</v>
      </c>
      <c r="E36" s="1">
        <v>50.197000000000003</v>
      </c>
      <c r="F36" s="1">
        <v>221.18700000000001</v>
      </c>
      <c r="G36" s="6">
        <v>1</v>
      </c>
      <c r="H36" s="1">
        <v>50</v>
      </c>
      <c r="I36" s="1" t="s">
        <v>33</v>
      </c>
      <c r="J36" s="1">
        <v>46.1</v>
      </c>
      <c r="K36" s="1">
        <f t="shared" si="2"/>
        <v>4.0970000000000013</v>
      </c>
      <c r="L36" s="1"/>
      <c r="M36" s="1"/>
      <c r="N36" s="1">
        <v>0</v>
      </c>
      <c r="O36" s="1">
        <f t="shared" si="3"/>
        <v>10.039400000000001</v>
      </c>
      <c r="P36" s="5"/>
      <c r="Q36" s="5">
        <f t="shared" si="12"/>
        <v>0</v>
      </c>
      <c r="R36" s="5"/>
      <c r="S36" s="1"/>
      <c r="T36" s="1">
        <f t="shared" si="13"/>
        <v>22.03189433631492</v>
      </c>
      <c r="U36" s="1">
        <f t="shared" si="7"/>
        <v>22.03189433631492</v>
      </c>
      <c r="V36" s="1">
        <v>9.0289999999999999</v>
      </c>
      <c r="W36" s="1">
        <v>5.1584000000000003</v>
      </c>
      <c r="X36" s="1">
        <v>9.8878000000000004</v>
      </c>
      <c r="Y36" s="1">
        <v>18.8248</v>
      </c>
      <c r="Z36" s="1">
        <v>14.383800000000001</v>
      </c>
      <c r="AA36" s="1">
        <v>8.6278000000000006</v>
      </c>
      <c r="AB36" s="18" t="s">
        <v>61</v>
      </c>
      <c r="AC36" s="1">
        <f t="shared" si="14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32</v>
      </c>
      <c r="C37" s="1">
        <v>70.528000000000006</v>
      </c>
      <c r="D37" s="1">
        <v>112.371</v>
      </c>
      <c r="E37" s="1">
        <v>81.131</v>
      </c>
      <c r="F37" s="1">
        <v>98.984999999999999</v>
      </c>
      <c r="G37" s="6">
        <v>1</v>
      </c>
      <c r="H37" s="1">
        <v>50</v>
      </c>
      <c r="I37" s="1" t="s">
        <v>33</v>
      </c>
      <c r="J37" s="1">
        <v>77.55</v>
      </c>
      <c r="K37" s="1">
        <f t="shared" si="2"/>
        <v>3.5810000000000031</v>
      </c>
      <c r="L37" s="1"/>
      <c r="M37" s="1"/>
      <c r="N37" s="1">
        <v>54.438000000000009</v>
      </c>
      <c r="O37" s="1">
        <f t="shared" si="3"/>
        <v>16.226199999999999</v>
      </c>
      <c r="P37" s="5">
        <f t="shared" si="11"/>
        <v>25.065199999999962</v>
      </c>
      <c r="Q37" s="5">
        <f t="shared" si="12"/>
        <v>25.065199999999962</v>
      </c>
      <c r="R37" s="5"/>
      <c r="S37" s="1"/>
      <c r="T37" s="1">
        <f t="shared" si="13"/>
        <v>10.999999999999998</v>
      </c>
      <c r="U37" s="1">
        <f t="shared" si="7"/>
        <v>9.4552637093096354</v>
      </c>
      <c r="V37" s="1">
        <v>15.499000000000001</v>
      </c>
      <c r="W37" s="1">
        <v>8.8917999999999999</v>
      </c>
      <c r="X37" s="1">
        <v>12.505800000000001</v>
      </c>
      <c r="Y37" s="1">
        <v>15.900399999999999</v>
      </c>
      <c r="Z37" s="1">
        <v>13.0174</v>
      </c>
      <c r="AA37" s="1">
        <v>4.3948</v>
      </c>
      <c r="AB37" s="1"/>
      <c r="AC37" s="1">
        <f t="shared" si="14"/>
        <v>25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39</v>
      </c>
      <c r="C38" s="1">
        <v>1617</v>
      </c>
      <c r="D38" s="1">
        <v>2862</v>
      </c>
      <c r="E38" s="1">
        <v>1944</v>
      </c>
      <c r="F38" s="1">
        <v>2099</v>
      </c>
      <c r="G38" s="6">
        <v>0.4</v>
      </c>
      <c r="H38" s="1">
        <v>45</v>
      </c>
      <c r="I38" s="1" t="s">
        <v>33</v>
      </c>
      <c r="J38" s="1">
        <v>2099</v>
      </c>
      <c r="K38" s="1">
        <f t="shared" ref="K38:K69" si="15">E38-J38</f>
        <v>-155</v>
      </c>
      <c r="L38" s="1"/>
      <c r="M38" s="1"/>
      <c r="N38" s="1">
        <v>1300.4800000000009</v>
      </c>
      <c r="O38" s="1">
        <f t="shared" si="3"/>
        <v>388.8</v>
      </c>
      <c r="P38" s="5">
        <f t="shared" si="11"/>
        <v>877.31999999999925</v>
      </c>
      <c r="Q38" s="5">
        <f t="shared" si="12"/>
        <v>877.31999999999925</v>
      </c>
      <c r="R38" s="5"/>
      <c r="S38" s="1"/>
      <c r="T38" s="1">
        <f t="shared" si="13"/>
        <v>11</v>
      </c>
      <c r="U38" s="1">
        <f t="shared" si="7"/>
        <v>8.7435185185185205</v>
      </c>
      <c r="V38" s="1">
        <v>385.2</v>
      </c>
      <c r="W38" s="1">
        <v>367.4</v>
      </c>
      <c r="X38" s="1">
        <v>345.6</v>
      </c>
      <c r="Y38" s="1">
        <v>313.2</v>
      </c>
      <c r="Z38" s="1">
        <v>333</v>
      </c>
      <c r="AA38" s="1">
        <v>313</v>
      </c>
      <c r="AB38" s="1" t="s">
        <v>71</v>
      </c>
      <c r="AC38" s="1">
        <f t="shared" si="14"/>
        <v>351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39</v>
      </c>
      <c r="C39" s="1">
        <v>468</v>
      </c>
      <c r="D39" s="1">
        <v>1570</v>
      </c>
      <c r="E39" s="1">
        <v>508</v>
      </c>
      <c r="F39" s="1">
        <v>1174</v>
      </c>
      <c r="G39" s="6">
        <v>0.45</v>
      </c>
      <c r="H39" s="1">
        <v>50</v>
      </c>
      <c r="I39" s="1" t="s">
        <v>33</v>
      </c>
      <c r="J39" s="1">
        <v>520</v>
      </c>
      <c r="K39" s="1">
        <f t="shared" si="15"/>
        <v>-12</v>
      </c>
      <c r="L39" s="1"/>
      <c r="M39" s="1"/>
      <c r="N39" s="1">
        <v>0</v>
      </c>
      <c r="O39" s="1">
        <f t="shared" si="3"/>
        <v>101.6</v>
      </c>
      <c r="P39" s="5"/>
      <c r="Q39" s="5">
        <f t="shared" si="12"/>
        <v>0</v>
      </c>
      <c r="R39" s="5"/>
      <c r="S39" s="1"/>
      <c r="T39" s="1">
        <f t="shared" si="13"/>
        <v>11.55511811023622</v>
      </c>
      <c r="U39" s="1">
        <f t="shared" si="7"/>
        <v>11.55511811023622</v>
      </c>
      <c r="V39" s="1">
        <v>118.6</v>
      </c>
      <c r="W39" s="1">
        <v>152.19999999999999</v>
      </c>
      <c r="X39" s="1">
        <v>107</v>
      </c>
      <c r="Y39" s="1">
        <v>81.400000000000006</v>
      </c>
      <c r="Z39" s="1">
        <v>94.6</v>
      </c>
      <c r="AA39" s="1">
        <v>90.4</v>
      </c>
      <c r="AB39" s="1"/>
      <c r="AC39" s="1">
        <f t="shared" si="14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39</v>
      </c>
      <c r="C40" s="1">
        <v>1005</v>
      </c>
      <c r="D40" s="1">
        <v>3354</v>
      </c>
      <c r="E40" s="1">
        <v>1609</v>
      </c>
      <c r="F40" s="1">
        <v>2249</v>
      </c>
      <c r="G40" s="6">
        <v>0.4</v>
      </c>
      <c r="H40" s="1">
        <v>45</v>
      </c>
      <c r="I40" s="1" t="s">
        <v>33</v>
      </c>
      <c r="J40" s="1">
        <v>1606</v>
      </c>
      <c r="K40" s="1">
        <f t="shared" si="15"/>
        <v>3</v>
      </c>
      <c r="L40" s="1"/>
      <c r="M40" s="1"/>
      <c r="N40" s="1">
        <v>329.07999999999993</v>
      </c>
      <c r="O40" s="1">
        <f t="shared" si="3"/>
        <v>321.8</v>
      </c>
      <c r="P40" s="5">
        <f t="shared" si="11"/>
        <v>961.72000000000025</v>
      </c>
      <c r="Q40" s="5">
        <f t="shared" si="12"/>
        <v>961.72000000000025</v>
      </c>
      <c r="R40" s="5"/>
      <c r="S40" s="1"/>
      <c r="T40" s="1">
        <f t="shared" si="13"/>
        <v>11</v>
      </c>
      <c r="U40" s="1">
        <f t="shared" si="7"/>
        <v>8.0114356743318833</v>
      </c>
      <c r="V40" s="1">
        <v>312.2</v>
      </c>
      <c r="W40" s="1">
        <v>349.8</v>
      </c>
      <c r="X40" s="1">
        <v>331.2</v>
      </c>
      <c r="Y40" s="1">
        <v>263.8</v>
      </c>
      <c r="Z40" s="1">
        <v>265.39999999999998</v>
      </c>
      <c r="AA40" s="1">
        <v>302.60000000000002</v>
      </c>
      <c r="AB40" s="1" t="s">
        <v>71</v>
      </c>
      <c r="AC40" s="1">
        <f t="shared" si="14"/>
        <v>385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32</v>
      </c>
      <c r="C41" s="1">
        <v>974.37800000000004</v>
      </c>
      <c r="D41" s="1">
        <v>1852.883</v>
      </c>
      <c r="E41" s="1">
        <v>940.83900000000006</v>
      </c>
      <c r="F41" s="1">
        <v>1709.951</v>
      </c>
      <c r="G41" s="6">
        <v>1</v>
      </c>
      <c r="H41" s="1">
        <v>45</v>
      </c>
      <c r="I41" s="1" t="s">
        <v>33</v>
      </c>
      <c r="J41" s="1">
        <v>885.95</v>
      </c>
      <c r="K41" s="1">
        <f t="shared" si="15"/>
        <v>54.88900000000001</v>
      </c>
      <c r="L41" s="1"/>
      <c r="M41" s="1"/>
      <c r="N41" s="1">
        <v>195.76748000000069</v>
      </c>
      <c r="O41" s="1">
        <f t="shared" si="3"/>
        <v>188.1678</v>
      </c>
      <c r="P41" s="5">
        <f t="shared" si="11"/>
        <v>164.12731999999937</v>
      </c>
      <c r="Q41" s="5">
        <f t="shared" si="12"/>
        <v>164.12731999999937</v>
      </c>
      <c r="R41" s="5"/>
      <c r="S41" s="1"/>
      <c r="T41" s="1">
        <f t="shared" si="13"/>
        <v>11</v>
      </c>
      <c r="U41" s="1">
        <f t="shared" si="7"/>
        <v>10.127760860253458</v>
      </c>
      <c r="V41" s="1">
        <v>200.48220000000001</v>
      </c>
      <c r="W41" s="1">
        <v>212.0642</v>
      </c>
      <c r="X41" s="1">
        <v>212.37540000000001</v>
      </c>
      <c r="Y41" s="1">
        <v>185.25579999999999</v>
      </c>
      <c r="Z41" s="1">
        <v>201.2088</v>
      </c>
      <c r="AA41" s="1">
        <v>215.03299999999999</v>
      </c>
      <c r="AB41" s="1"/>
      <c r="AC41" s="1">
        <f t="shared" si="14"/>
        <v>164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39</v>
      </c>
      <c r="C42" s="1">
        <v>398</v>
      </c>
      <c r="D42" s="1">
        <v>1122</v>
      </c>
      <c r="E42" s="1">
        <v>518</v>
      </c>
      <c r="F42" s="1">
        <v>778</v>
      </c>
      <c r="G42" s="6">
        <v>0.45</v>
      </c>
      <c r="H42" s="1">
        <v>45</v>
      </c>
      <c r="I42" s="1" t="s">
        <v>33</v>
      </c>
      <c r="J42" s="1">
        <v>501</v>
      </c>
      <c r="K42" s="1">
        <f t="shared" si="15"/>
        <v>17</v>
      </c>
      <c r="L42" s="1"/>
      <c r="M42" s="1"/>
      <c r="N42" s="1">
        <v>71.319999999999936</v>
      </c>
      <c r="O42" s="1">
        <f t="shared" si="3"/>
        <v>103.6</v>
      </c>
      <c r="P42" s="5">
        <f t="shared" si="11"/>
        <v>290.27999999999997</v>
      </c>
      <c r="Q42" s="5">
        <f t="shared" si="12"/>
        <v>290.27999999999997</v>
      </c>
      <c r="R42" s="5"/>
      <c r="S42" s="1"/>
      <c r="T42" s="1">
        <f t="shared" si="13"/>
        <v>11</v>
      </c>
      <c r="U42" s="1">
        <f t="shared" si="7"/>
        <v>8.198069498069497</v>
      </c>
      <c r="V42" s="1">
        <v>106</v>
      </c>
      <c r="W42" s="1">
        <v>117.4</v>
      </c>
      <c r="X42" s="1">
        <v>103.2</v>
      </c>
      <c r="Y42" s="1">
        <v>80</v>
      </c>
      <c r="Z42" s="1">
        <v>90.4</v>
      </c>
      <c r="AA42" s="1">
        <v>101.6</v>
      </c>
      <c r="AB42" s="1"/>
      <c r="AC42" s="1">
        <f t="shared" si="14"/>
        <v>131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39</v>
      </c>
      <c r="C43" s="1">
        <v>597</v>
      </c>
      <c r="D43" s="1">
        <v>1116</v>
      </c>
      <c r="E43" s="1">
        <v>669</v>
      </c>
      <c r="F43" s="1">
        <v>867</v>
      </c>
      <c r="G43" s="6">
        <v>0.35</v>
      </c>
      <c r="H43" s="1">
        <v>40</v>
      </c>
      <c r="I43" s="1" t="s">
        <v>33</v>
      </c>
      <c r="J43" s="1">
        <v>668</v>
      </c>
      <c r="K43" s="1">
        <f t="shared" si="15"/>
        <v>1</v>
      </c>
      <c r="L43" s="1"/>
      <c r="M43" s="1"/>
      <c r="N43" s="1">
        <v>391.27999999999969</v>
      </c>
      <c r="O43" s="1">
        <f t="shared" si="3"/>
        <v>133.80000000000001</v>
      </c>
      <c r="P43" s="5">
        <f t="shared" si="11"/>
        <v>213.52000000000044</v>
      </c>
      <c r="Q43" s="5">
        <f t="shared" si="12"/>
        <v>213.52000000000044</v>
      </c>
      <c r="R43" s="5"/>
      <c r="S43" s="1"/>
      <c r="T43" s="1">
        <f t="shared" si="13"/>
        <v>11</v>
      </c>
      <c r="U43" s="1">
        <f t="shared" si="7"/>
        <v>9.4041853512705504</v>
      </c>
      <c r="V43" s="1">
        <v>139.6</v>
      </c>
      <c r="W43" s="1">
        <v>138.4</v>
      </c>
      <c r="X43" s="1">
        <v>131.6</v>
      </c>
      <c r="Y43" s="1">
        <v>112.2</v>
      </c>
      <c r="Z43" s="1">
        <v>109.8</v>
      </c>
      <c r="AA43" s="1">
        <v>153.4</v>
      </c>
      <c r="AB43" s="1" t="s">
        <v>34</v>
      </c>
      <c r="AC43" s="1">
        <f t="shared" si="14"/>
        <v>75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32</v>
      </c>
      <c r="C44" s="1">
        <v>324.29500000000002</v>
      </c>
      <c r="D44" s="1">
        <v>227.125</v>
      </c>
      <c r="E44" s="1">
        <v>322.14400000000001</v>
      </c>
      <c r="F44" s="1">
        <v>197.39400000000001</v>
      </c>
      <c r="G44" s="6">
        <v>1</v>
      </c>
      <c r="H44" s="1">
        <v>40</v>
      </c>
      <c r="I44" s="1" t="s">
        <v>33</v>
      </c>
      <c r="J44" s="1">
        <v>310.95</v>
      </c>
      <c r="K44" s="1">
        <f t="shared" si="15"/>
        <v>11.194000000000017</v>
      </c>
      <c r="L44" s="1"/>
      <c r="M44" s="1"/>
      <c r="N44" s="1">
        <v>433.43200000000002</v>
      </c>
      <c r="O44" s="1">
        <f t="shared" si="3"/>
        <v>64.428799999999995</v>
      </c>
      <c r="P44" s="5">
        <f t="shared" si="11"/>
        <v>77.890799999999899</v>
      </c>
      <c r="Q44" s="5">
        <f t="shared" si="12"/>
        <v>77.890799999999899</v>
      </c>
      <c r="R44" s="5"/>
      <c r="S44" s="1"/>
      <c r="T44" s="1">
        <f t="shared" si="13"/>
        <v>11</v>
      </c>
      <c r="U44" s="1">
        <f t="shared" si="7"/>
        <v>9.7910561736366351</v>
      </c>
      <c r="V44" s="1">
        <v>65.656800000000004</v>
      </c>
      <c r="W44" s="1">
        <v>29.948</v>
      </c>
      <c r="X44" s="1">
        <v>39.183999999999997</v>
      </c>
      <c r="Y44" s="1">
        <v>61.696399999999997</v>
      </c>
      <c r="Z44" s="1">
        <v>52.973799999999997</v>
      </c>
      <c r="AA44" s="1">
        <v>44.741799999999998</v>
      </c>
      <c r="AB44" s="1"/>
      <c r="AC44" s="1">
        <f t="shared" si="14"/>
        <v>78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39</v>
      </c>
      <c r="C45" s="1">
        <v>784</v>
      </c>
      <c r="D45" s="1">
        <v>762</v>
      </c>
      <c r="E45" s="1">
        <v>535</v>
      </c>
      <c r="F45" s="1">
        <v>808</v>
      </c>
      <c r="G45" s="6">
        <v>0.4</v>
      </c>
      <c r="H45" s="1">
        <v>40</v>
      </c>
      <c r="I45" s="1" t="s">
        <v>33</v>
      </c>
      <c r="J45" s="1">
        <v>539</v>
      </c>
      <c r="K45" s="1">
        <f t="shared" si="15"/>
        <v>-4</v>
      </c>
      <c r="L45" s="1"/>
      <c r="M45" s="1"/>
      <c r="N45" s="1">
        <v>118.1600000000001</v>
      </c>
      <c r="O45" s="1">
        <f t="shared" si="3"/>
        <v>107</v>
      </c>
      <c r="P45" s="5">
        <f t="shared" si="11"/>
        <v>250.83999999999992</v>
      </c>
      <c r="Q45" s="5">
        <f t="shared" si="12"/>
        <v>250.83999999999992</v>
      </c>
      <c r="R45" s="5"/>
      <c r="S45" s="1"/>
      <c r="T45" s="1">
        <f t="shared" si="13"/>
        <v>11</v>
      </c>
      <c r="U45" s="1">
        <f t="shared" si="7"/>
        <v>8.6557009345794409</v>
      </c>
      <c r="V45" s="1">
        <v>110.4</v>
      </c>
      <c r="W45" s="1">
        <v>121.6</v>
      </c>
      <c r="X45" s="1">
        <v>114.8</v>
      </c>
      <c r="Y45" s="1">
        <v>113.8</v>
      </c>
      <c r="Z45" s="1">
        <v>135.19999999999999</v>
      </c>
      <c r="AA45" s="1">
        <v>144.80000000000001</v>
      </c>
      <c r="AB45" s="1"/>
      <c r="AC45" s="1">
        <f t="shared" si="14"/>
        <v>100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39</v>
      </c>
      <c r="C46" s="1">
        <v>734</v>
      </c>
      <c r="D46" s="1">
        <v>990</v>
      </c>
      <c r="E46" s="1">
        <v>553</v>
      </c>
      <c r="F46" s="1">
        <v>970</v>
      </c>
      <c r="G46" s="6">
        <v>0.4</v>
      </c>
      <c r="H46" s="1">
        <v>45</v>
      </c>
      <c r="I46" s="1" t="s">
        <v>33</v>
      </c>
      <c r="J46" s="1">
        <v>553</v>
      </c>
      <c r="K46" s="1">
        <f t="shared" si="15"/>
        <v>0</v>
      </c>
      <c r="L46" s="1"/>
      <c r="M46" s="1"/>
      <c r="N46" s="1">
        <v>40</v>
      </c>
      <c r="O46" s="1">
        <f t="shared" si="3"/>
        <v>110.6</v>
      </c>
      <c r="P46" s="5">
        <f t="shared" si="11"/>
        <v>206.59999999999991</v>
      </c>
      <c r="Q46" s="5">
        <f t="shared" si="12"/>
        <v>206.59999999999991</v>
      </c>
      <c r="R46" s="5"/>
      <c r="S46" s="1"/>
      <c r="T46" s="1">
        <f t="shared" si="13"/>
        <v>11</v>
      </c>
      <c r="U46" s="1">
        <f t="shared" si="7"/>
        <v>9.1320072332730557</v>
      </c>
      <c r="V46" s="1">
        <v>115.2</v>
      </c>
      <c r="W46" s="1">
        <v>138.19999999999999</v>
      </c>
      <c r="X46" s="1">
        <v>123.4</v>
      </c>
      <c r="Y46" s="1">
        <v>115.4</v>
      </c>
      <c r="Z46" s="1">
        <v>129</v>
      </c>
      <c r="AA46" s="1">
        <v>128.19999999999999</v>
      </c>
      <c r="AB46" s="1" t="s">
        <v>71</v>
      </c>
      <c r="AC46" s="1">
        <f t="shared" si="14"/>
        <v>83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32</v>
      </c>
      <c r="C47" s="1">
        <v>261.69200000000001</v>
      </c>
      <c r="D47" s="1">
        <v>240.453</v>
      </c>
      <c r="E47" s="1">
        <v>279.43099999999998</v>
      </c>
      <c r="F47" s="1">
        <v>186.40899999999999</v>
      </c>
      <c r="G47" s="6">
        <v>1</v>
      </c>
      <c r="H47" s="1">
        <v>40</v>
      </c>
      <c r="I47" s="1" t="s">
        <v>33</v>
      </c>
      <c r="J47" s="1">
        <v>270.60000000000002</v>
      </c>
      <c r="K47" s="1">
        <f t="shared" si="15"/>
        <v>8.8309999999999604</v>
      </c>
      <c r="L47" s="1"/>
      <c r="M47" s="1"/>
      <c r="N47" s="1">
        <v>217.30279999999991</v>
      </c>
      <c r="O47" s="1">
        <f t="shared" si="3"/>
        <v>55.886199999999995</v>
      </c>
      <c r="P47" s="5">
        <f t="shared" si="11"/>
        <v>211.03640000000007</v>
      </c>
      <c r="Q47" s="5">
        <f t="shared" si="12"/>
        <v>211.03640000000007</v>
      </c>
      <c r="R47" s="5"/>
      <c r="S47" s="1"/>
      <c r="T47" s="1">
        <f t="shared" si="13"/>
        <v>11.000000000000002</v>
      </c>
      <c r="U47" s="1">
        <f t="shared" si="7"/>
        <v>7.2238191181364977</v>
      </c>
      <c r="V47" s="1">
        <v>47.848999999999997</v>
      </c>
      <c r="W47" s="1">
        <v>42.092200000000012</v>
      </c>
      <c r="X47" s="1">
        <v>45.242199999999997</v>
      </c>
      <c r="Y47" s="1">
        <v>37.533799999999999</v>
      </c>
      <c r="Z47" s="1">
        <v>36.644399999999997</v>
      </c>
      <c r="AA47" s="1">
        <v>51.989800000000002</v>
      </c>
      <c r="AB47" s="1"/>
      <c r="AC47" s="1">
        <f t="shared" si="14"/>
        <v>211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39</v>
      </c>
      <c r="C48" s="1">
        <v>656</v>
      </c>
      <c r="D48" s="1">
        <v>1536</v>
      </c>
      <c r="E48" s="1">
        <v>749</v>
      </c>
      <c r="F48" s="1">
        <v>1206</v>
      </c>
      <c r="G48" s="6">
        <v>0.35</v>
      </c>
      <c r="H48" s="1">
        <v>40</v>
      </c>
      <c r="I48" s="1" t="s">
        <v>33</v>
      </c>
      <c r="J48" s="1">
        <v>749</v>
      </c>
      <c r="K48" s="1">
        <f t="shared" si="15"/>
        <v>0</v>
      </c>
      <c r="L48" s="1"/>
      <c r="M48" s="1"/>
      <c r="N48" s="1">
        <v>222.38000000000011</v>
      </c>
      <c r="O48" s="1">
        <f t="shared" si="3"/>
        <v>149.80000000000001</v>
      </c>
      <c r="P48" s="5">
        <f t="shared" si="11"/>
        <v>219.42000000000007</v>
      </c>
      <c r="Q48" s="5">
        <f t="shared" si="12"/>
        <v>219.42000000000007</v>
      </c>
      <c r="R48" s="5"/>
      <c r="S48" s="1"/>
      <c r="T48" s="1">
        <f t="shared" si="13"/>
        <v>11</v>
      </c>
      <c r="U48" s="1">
        <f t="shared" si="7"/>
        <v>9.53524699599466</v>
      </c>
      <c r="V48" s="1">
        <v>160.6</v>
      </c>
      <c r="W48" s="1">
        <v>177.2</v>
      </c>
      <c r="X48" s="1">
        <v>171.4</v>
      </c>
      <c r="Y48" s="1">
        <v>155.19999999999999</v>
      </c>
      <c r="Z48" s="1">
        <v>151.19999999999999</v>
      </c>
      <c r="AA48" s="1">
        <v>163.4</v>
      </c>
      <c r="AB48" s="1"/>
      <c r="AC48" s="1">
        <f t="shared" si="14"/>
        <v>77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39</v>
      </c>
      <c r="C49" s="1">
        <v>371</v>
      </c>
      <c r="D49" s="1">
        <v>1596</v>
      </c>
      <c r="E49" s="1">
        <v>649</v>
      </c>
      <c r="F49" s="1">
        <v>1211</v>
      </c>
      <c r="G49" s="6">
        <v>0.4</v>
      </c>
      <c r="H49" s="1">
        <v>40</v>
      </c>
      <c r="I49" s="1" t="s">
        <v>33</v>
      </c>
      <c r="J49" s="1">
        <v>650</v>
      </c>
      <c r="K49" s="1">
        <f t="shared" si="15"/>
        <v>-1</v>
      </c>
      <c r="L49" s="1"/>
      <c r="M49" s="1"/>
      <c r="N49" s="1">
        <v>0</v>
      </c>
      <c r="O49" s="1">
        <f t="shared" si="3"/>
        <v>129.80000000000001</v>
      </c>
      <c r="P49" s="5">
        <f t="shared" si="11"/>
        <v>216.80000000000018</v>
      </c>
      <c r="Q49" s="5">
        <f t="shared" si="12"/>
        <v>216.80000000000018</v>
      </c>
      <c r="R49" s="5"/>
      <c r="S49" s="1"/>
      <c r="T49" s="1">
        <f t="shared" si="13"/>
        <v>11</v>
      </c>
      <c r="U49" s="1">
        <f t="shared" si="7"/>
        <v>9.3297380585516176</v>
      </c>
      <c r="V49" s="1">
        <v>129.6</v>
      </c>
      <c r="W49" s="1">
        <v>168.6</v>
      </c>
      <c r="X49" s="1">
        <v>177.8</v>
      </c>
      <c r="Y49" s="1">
        <v>140.4</v>
      </c>
      <c r="Z49" s="1">
        <v>124.8</v>
      </c>
      <c r="AA49" s="1">
        <v>138.80000000000001</v>
      </c>
      <c r="AB49" s="1"/>
      <c r="AC49" s="1">
        <f t="shared" si="14"/>
        <v>87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32</v>
      </c>
      <c r="C50" s="1">
        <v>644.51199999999994</v>
      </c>
      <c r="D50" s="1">
        <v>1495.17</v>
      </c>
      <c r="E50" s="1">
        <v>684.34699999999998</v>
      </c>
      <c r="F50" s="1">
        <v>1298.3389999999999</v>
      </c>
      <c r="G50" s="6">
        <v>1</v>
      </c>
      <c r="H50" s="1">
        <v>50</v>
      </c>
      <c r="I50" s="1" t="s">
        <v>33</v>
      </c>
      <c r="J50" s="1">
        <v>652.25</v>
      </c>
      <c r="K50" s="1">
        <f t="shared" si="15"/>
        <v>32.09699999999998</v>
      </c>
      <c r="L50" s="1"/>
      <c r="M50" s="1"/>
      <c r="N50" s="1">
        <v>0</v>
      </c>
      <c r="O50" s="1">
        <f t="shared" si="3"/>
        <v>136.86939999999998</v>
      </c>
      <c r="P50" s="5">
        <f t="shared" si="11"/>
        <v>207.22439999999983</v>
      </c>
      <c r="Q50" s="5">
        <f t="shared" si="12"/>
        <v>207.22439999999983</v>
      </c>
      <c r="R50" s="5"/>
      <c r="S50" s="1"/>
      <c r="T50" s="1">
        <f t="shared" si="13"/>
        <v>11</v>
      </c>
      <c r="U50" s="1">
        <f t="shared" si="7"/>
        <v>9.4859698369394483</v>
      </c>
      <c r="V50" s="1">
        <v>141.21379999999999</v>
      </c>
      <c r="W50" s="1">
        <v>172.21100000000001</v>
      </c>
      <c r="X50" s="1">
        <v>184.37180000000001</v>
      </c>
      <c r="Y50" s="1">
        <v>156.8416</v>
      </c>
      <c r="Z50" s="1">
        <v>149.0598</v>
      </c>
      <c r="AA50" s="1">
        <v>145.12520000000001</v>
      </c>
      <c r="AB50" s="1"/>
      <c r="AC50" s="1">
        <f t="shared" si="14"/>
        <v>207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32</v>
      </c>
      <c r="C51" s="1">
        <v>642.75699999999995</v>
      </c>
      <c r="D51" s="1">
        <v>1427.896</v>
      </c>
      <c r="E51" s="1">
        <v>747.07799999999997</v>
      </c>
      <c r="F51" s="1">
        <v>1209.549</v>
      </c>
      <c r="G51" s="6">
        <v>1</v>
      </c>
      <c r="H51" s="1">
        <v>50</v>
      </c>
      <c r="I51" s="1" t="s">
        <v>33</v>
      </c>
      <c r="J51" s="1">
        <v>725.52</v>
      </c>
      <c r="K51" s="1">
        <f t="shared" si="15"/>
        <v>21.557999999999993</v>
      </c>
      <c r="L51" s="1"/>
      <c r="M51" s="1"/>
      <c r="N51" s="1">
        <v>207.16043999999971</v>
      </c>
      <c r="O51" s="1">
        <f t="shared" si="3"/>
        <v>149.41559999999998</v>
      </c>
      <c r="P51" s="5">
        <f t="shared" si="11"/>
        <v>226.86216000000013</v>
      </c>
      <c r="Q51" s="5">
        <f t="shared" si="12"/>
        <v>226.86216000000013</v>
      </c>
      <c r="R51" s="5"/>
      <c r="S51" s="1"/>
      <c r="T51" s="1">
        <f t="shared" si="13"/>
        <v>11</v>
      </c>
      <c r="U51" s="1">
        <f t="shared" si="7"/>
        <v>9.4816701870487403</v>
      </c>
      <c r="V51" s="1">
        <v>147.02379999999999</v>
      </c>
      <c r="W51" s="1">
        <v>169.55699999999999</v>
      </c>
      <c r="X51" s="1">
        <v>187.83160000000001</v>
      </c>
      <c r="Y51" s="1">
        <v>160.64599999999999</v>
      </c>
      <c r="Z51" s="1">
        <v>153.32</v>
      </c>
      <c r="AA51" s="1">
        <v>161.38059999999999</v>
      </c>
      <c r="AB51" s="1"/>
      <c r="AC51" s="1">
        <f t="shared" si="14"/>
        <v>227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85</v>
      </c>
      <c r="B52" s="10" t="s">
        <v>32</v>
      </c>
      <c r="C52" s="10">
        <v>0.67400000000000004</v>
      </c>
      <c r="D52" s="10">
        <v>8.5000000000000006E-2</v>
      </c>
      <c r="E52" s="10">
        <v>0.75900000000000001</v>
      </c>
      <c r="F52" s="10"/>
      <c r="G52" s="11">
        <v>0</v>
      </c>
      <c r="H52" s="10">
        <v>40</v>
      </c>
      <c r="I52" s="10" t="s">
        <v>86</v>
      </c>
      <c r="J52" s="10">
        <v>2.8</v>
      </c>
      <c r="K52" s="10">
        <f t="shared" si="15"/>
        <v>-2.0409999999999999</v>
      </c>
      <c r="L52" s="10"/>
      <c r="M52" s="10"/>
      <c r="N52" s="10"/>
      <c r="O52" s="10">
        <f t="shared" si="3"/>
        <v>0.15179999999999999</v>
      </c>
      <c r="P52" s="12"/>
      <c r="Q52" s="12"/>
      <c r="R52" s="12"/>
      <c r="S52" s="10"/>
      <c r="T52" s="10">
        <f t="shared" si="9"/>
        <v>0</v>
      </c>
      <c r="U52" s="10">
        <f t="shared" si="7"/>
        <v>0</v>
      </c>
      <c r="V52" s="10">
        <v>0</v>
      </c>
      <c r="W52" s="10">
        <v>0.91199999999999992</v>
      </c>
      <c r="X52" s="10">
        <v>1.7829999999999999</v>
      </c>
      <c r="Y52" s="10">
        <v>10.202199999999999</v>
      </c>
      <c r="Z52" s="10">
        <v>10.2354</v>
      </c>
      <c r="AA52" s="10">
        <v>10.105399999999999</v>
      </c>
      <c r="AB52" s="10" t="s">
        <v>87</v>
      </c>
      <c r="AC52" s="10">
        <f t="shared" si="10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88</v>
      </c>
      <c r="B53" s="14" t="s">
        <v>32</v>
      </c>
      <c r="C53" s="14"/>
      <c r="D53" s="14"/>
      <c r="E53" s="14"/>
      <c r="F53" s="14"/>
      <c r="G53" s="15">
        <v>0</v>
      </c>
      <c r="H53" s="14">
        <v>40</v>
      </c>
      <c r="I53" s="14" t="s">
        <v>33</v>
      </c>
      <c r="J53" s="14"/>
      <c r="K53" s="14">
        <f t="shared" si="15"/>
        <v>0</v>
      </c>
      <c r="L53" s="14"/>
      <c r="M53" s="14"/>
      <c r="N53" s="14"/>
      <c r="O53" s="14">
        <f t="shared" si="3"/>
        <v>0</v>
      </c>
      <c r="P53" s="16"/>
      <c r="Q53" s="16"/>
      <c r="R53" s="16"/>
      <c r="S53" s="14"/>
      <c r="T53" s="14" t="e">
        <f t="shared" si="9"/>
        <v>#DIV/0!</v>
      </c>
      <c r="U53" s="14" t="e">
        <f t="shared" si="7"/>
        <v>#DIV/0!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 t="s">
        <v>65</v>
      </c>
      <c r="AC53" s="14">
        <f t="shared" si="10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39</v>
      </c>
      <c r="C54" s="1">
        <v>527</v>
      </c>
      <c r="D54" s="1">
        <v>670</v>
      </c>
      <c r="E54" s="1">
        <v>766</v>
      </c>
      <c r="F54" s="1">
        <v>303</v>
      </c>
      <c r="G54" s="6">
        <v>0.45</v>
      </c>
      <c r="H54" s="1">
        <v>50</v>
      </c>
      <c r="I54" s="1" t="s">
        <v>33</v>
      </c>
      <c r="J54" s="1">
        <v>698</v>
      </c>
      <c r="K54" s="1">
        <f t="shared" si="15"/>
        <v>68</v>
      </c>
      <c r="L54" s="1"/>
      <c r="M54" s="1"/>
      <c r="N54" s="1">
        <v>899.44</v>
      </c>
      <c r="O54" s="1">
        <f t="shared" si="3"/>
        <v>153.19999999999999</v>
      </c>
      <c r="P54" s="5">
        <f t="shared" ref="P54:P83" si="16">11*O54-N54-F54</f>
        <v>482.75999999999976</v>
      </c>
      <c r="Q54" s="5">
        <f t="shared" ref="Q54:Q82" si="17">P54</f>
        <v>482.75999999999976</v>
      </c>
      <c r="R54" s="5"/>
      <c r="S54" s="1"/>
      <c r="T54" s="1">
        <f t="shared" ref="T54:T83" si="18">(F54+N54+Q54)/O54</f>
        <v>11</v>
      </c>
      <c r="U54" s="1">
        <f t="shared" si="7"/>
        <v>7.848825065274152</v>
      </c>
      <c r="V54" s="1">
        <v>135.80000000000001</v>
      </c>
      <c r="W54" s="1">
        <v>96.2</v>
      </c>
      <c r="X54" s="1">
        <v>94.4</v>
      </c>
      <c r="Y54" s="1">
        <v>99.2</v>
      </c>
      <c r="Z54" s="1">
        <v>95</v>
      </c>
      <c r="AA54" s="1">
        <v>78.2</v>
      </c>
      <c r="AB54" s="1" t="s">
        <v>90</v>
      </c>
      <c r="AC54" s="1">
        <f t="shared" ref="AC54:AC83" si="19">ROUND(Q54*G54,0)</f>
        <v>217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32</v>
      </c>
      <c r="C55" s="1">
        <v>281.40899999999999</v>
      </c>
      <c r="D55" s="1">
        <v>357.2</v>
      </c>
      <c r="E55" s="1">
        <v>254.87200000000001</v>
      </c>
      <c r="F55" s="1">
        <v>310.51600000000002</v>
      </c>
      <c r="G55" s="6">
        <v>1</v>
      </c>
      <c r="H55" s="1">
        <v>40</v>
      </c>
      <c r="I55" s="1" t="s">
        <v>33</v>
      </c>
      <c r="J55" s="1">
        <v>246.1</v>
      </c>
      <c r="K55" s="1">
        <f t="shared" si="15"/>
        <v>8.7720000000000198</v>
      </c>
      <c r="L55" s="1"/>
      <c r="M55" s="1"/>
      <c r="N55" s="1">
        <v>298.71160000000009</v>
      </c>
      <c r="O55" s="1">
        <f t="shared" si="3"/>
        <v>50.974400000000003</v>
      </c>
      <c r="P55" s="5"/>
      <c r="Q55" s="5">
        <f t="shared" si="17"/>
        <v>0</v>
      </c>
      <c r="R55" s="5"/>
      <c r="S55" s="1"/>
      <c r="T55" s="1">
        <f t="shared" si="18"/>
        <v>11.951638469506264</v>
      </c>
      <c r="U55" s="1">
        <f t="shared" si="7"/>
        <v>11.951638469506264</v>
      </c>
      <c r="V55" s="1">
        <v>61.567399999999999</v>
      </c>
      <c r="W55" s="1">
        <v>49.87</v>
      </c>
      <c r="X55" s="1">
        <v>45.983600000000003</v>
      </c>
      <c r="Y55" s="1">
        <v>48.157400000000003</v>
      </c>
      <c r="Z55" s="1">
        <v>49.554199999999987</v>
      </c>
      <c r="AA55" s="1">
        <v>53.115400000000001</v>
      </c>
      <c r="AB55" s="1"/>
      <c r="AC55" s="1">
        <f t="shared" si="19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0" t="s">
        <v>92</v>
      </c>
      <c r="B56" s="1" t="s">
        <v>39</v>
      </c>
      <c r="C56" s="1"/>
      <c r="D56" s="1"/>
      <c r="E56" s="19">
        <f>E95</f>
        <v>221</v>
      </c>
      <c r="F56" s="19">
        <f>F95</f>
        <v>608</v>
      </c>
      <c r="G56" s="6">
        <v>0.4</v>
      </c>
      <c r="H56" s="1">
        <v>40</v>
      </c>
      <c r="I56" s="1" t="s">
        <v>33</v>
      </c>
      <c r="J56" s="1"/>
      <c r="K56" s="1">
        <f t="shared" si="15"/>
        <v>221</v>
      </c>
      <c r="L56" s="1"/>
      <c r="M56" s="1"/>
      <c r="N56" s="1">
        <v>0</v>
      </c>
      <c r="O56" s="1">
        <f t="shared" si="3"/>
        <v>44.2</v>
      </c>
      <c r="P56" s="5"/>
      <c r="Q56" s="5">
        <f t="shared" si="17"/>
        <v>0</v>
      </c>
      <c r="R56" s="5"/>
      <c r="S56" s="1"/>
      <c r="T56" s="1">
        <f t="shared" si="18"/>
        <v>13.755656108597284</v>
      </c>
      <c r="U56" s="1">
        <f t="shared" si="7"/>
        <v>13.755656108597284</v>
      </c>
      <c r="V56" s="1">
        <v>56</v>
      </c>
      <c r="W56" s="1">
        <v>74.8</v>
      </c>
      <c r="X56" s="1">
        <v>63</v>
      </c>
      <c r="Y56" s="1">
        <v>51</v>
      </c>
      <c r="Z56" s="1">
        <v>59.8</v>
      </c>
      <c r="AA56" s="1">
        <v>72.2</v>
      </c>
      <c r="AB56" s="1" t="s">
        <v>93</v>
      </c>
      <c r="AC56" s="1">
        <f t="shared" si="19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39</v>
      </c>
      <c r="C57" s="1">
        <v>161</v>
      </c>
      <c r="D57" s="1">
        <v>276</v>
      </c>
      <c r="E57" s="1">
        <v>164</v>
      </c>
      <c r="F57" s="1">
        <v>242</v>
      </c>
      <c r="G57" s="6">
        <v>0.4</v>
      </c>
      <c r="H57" s="1">
        <v>40</v>
      </c>
      <c r="I57" s="1" t="s">
        <v>33</v>
      </c>
      <c r="J57" s="1">
        <v>169</v>
      </c>
      <c r="K57" s="1">
        <f t="shared" si="15"/>
        <v>-5</v>
      </c>
      <c r="L57" s="1"/>
      <c r="M57" s="1"/>
      <c r="N57" s="1">
        <v>82.639999999999986</v>
      </c>
      <c r="O57" s="1">
        <f t="shared" si="3"/>
        <v>32.799999999999997</v>
      </c>
      <c r="P57" s="5">
        <f t="shared" si="16"/>
        <v>36.159999999999968</v>
      </c>
      <c r="Q57" s="5">
        <f t="shared" si="17"/>
        <v>36.159999999999968</v>
      </c>
      <c r="R57" s="5"/>
      <c r="S57" s="1"/>
      <c r="T57" s="1">
        <f t="shared" si="18"/>
        <v>11</v>
      </c>
      <c r="U57" s="1">
        <f t="shared" si="7"/>
        <v>9.8975609756097569</v>
      </c>
      <c r="V57" s="1">
        <v>34.4</v>
      </c>
      <c r="W57" s="1">
        <v>36.4</v>
      </c>
      <c r="X57" s="1">
        <v>33.200000000000003</v>
      </c>
      <c r="Y57" s="1">
        <v>31</v>
      </c>
      <c r="Z57" s="1">
        <v>32.6</v>
      </c>
      <c r="AA57" s="1">
        <v>24</v>
      </c>
      <c r="AB57" s="1"/>
      <c r="AC57" s="1">
        <f t="shared" si="19"/>
        <v>14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32</v>
      </c>
      <c r="C58" s="1">
        <v>458.72300000000001</v>
      </c>
      <c r="D58" s="1">
        <v>716.45</v>
      </c>
      <c r="E58" s="1">
        <v>464.87099999999998</v>
      </c>
      <c r="F58" s="1">
        <v>617.99400000000003</v>
      </c>
      <c r="G58" s="6">
        <v>1</v>
      </c>
      <c r="H58" s="1">
        <v>50</v>
      </c>
      <c r="I58" s="1" t="s">
        <v>33</v>
      </c>
      <c r="J58" s="1">
        <v>451.25</v>
      </c>
      <c r="K58" s="1">
        <f t="shared" si="15"/>
        <v>13.620999999999981</v>
      </c>
      <c r="L58" s="1"/>
      <c r="M58" s="1"/>
      <c r="N58" s="1">
        <v>269.34723999999898</v>
      </c>
      <c r="O58" s="1">
        <f t="shared" si="3"/>
        <v>92.974199999999996</v>
      </c>
      <c r="P58" s="5">
        <f t="shared" si="16"/>
        <v>135.3749600000009</v>
      </c>
      <c r="Q58" s="5">
        <f t="shared" si="17"/>
        <v>135.3749600000009</v>
      </c>
      <c r="R58" s="5"/>
      <c r="S58" s="1"/>
      <c r="T58" s="1">
        <f t="shared" si="18"/>
        <v>11</v>
      </c>
      <c r="U58" s="1">
        <f t="shared" si="7"/>
        <v>9.5439513327353076</v>
      </c>
      <c r="V58" s="1">
        <v>93.195399999999992</v>
      </c>
      <c r="W58" s="1">
        <v>93.206600000000009</v>
      </c>
      <c r="X58" s="1">
        <v>103.7568</v>
      </c>
      <c r="Y58" s="1">
        <v>78.486800000000002</v>
      </c>
      <c r="Z58" s="1">
        <v>76.991</v>
      </c>
      <c r="AA58" s="1">
        <v>99.747199999999992</v>
      </c>
      <c r="AB58" s="1"/>
      <c r="AC58" s="1">
        <f t="shared" si="19"/>
        <v>135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32</v>
      </c>
      <c r="C59" s="1">
        <v>889.27700000000004</v>
      </c>
      <c r="D59" s="1">
        <v>1562.021</v>
      </c>
      <c r="E59" s="1">
        <v>858.17200000000003</v>
      </c>
      <c r="F59" s="1">
        <v>1472.048</v>
      </c>
      <c r="G59" s="6">
        <v>1</v>
      </c>
      <c r="H59" s="1">
        <v>50</v>
      </c>
      <c r="I59" s="1" t="s">
        <v>33</v>
      </c>
      <c r="J59" s="1">
        <v>814.75</v>
      </c>
      <c r="K59" s="1">
        <f t="shared" si="15"/>
        <v>43.422000000000025</v>
      </c>
      <c r="L59" s="1"/>
      <c r="M59" s="1"/>
      <c r="N59" s="1">
        <v>207.31596000000039</v>
      </c>
      <c r="O59" s="1">
        <f t="shared" si="3"/>
        <v>171.6344</v>
      </c>
      <c r="P59" s="5">
        <f t="shared" si="16"/>
        <v>208.6144399999996</v>
      </c>
      <c r="Q59" s="5">
        <f t="shared" si="17"/>
        <v>208.6144399999996</v>
      </c>
      <c r="R59" s="5"/>
      <c r="S59" s="1"/>
      <c r="T59" s="1">
        <f t="shared" si="18"/>
        <v>11</v>
      </c>
      <c r="U59" s="1">
        <f t="shared" si="7"/>
        <v>9.784541793486623</v>
      </c>
      <c r="V59" s="1">
        <v>171.0086</v>
      </c>
      <c r="W59" s="1">
        <v>183.4384</v>
      </c>
      <c r="X59" s="1">
        <v>204.49340000000001</v>
      </c>
      <c r="Y59" s="1">
        <v>188.2628</v>
      </c>
      <c r="Z59" s="1">
        <v>187.9006</v>
      </c>
      <c r="AA59" s="1">
        <v>189.82339999999999</v>
      </c>
      <c r="AB59" s="1"/>
      <c r="AC59" s="1">
        <f t="shared" si="19"/>
        <v>209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32</v>
      </c>
      <c r="C60" s="1">
        <v>397.76900000000001</v>
      </c>
      <c r="D60" s="1"/>
      <c r="E60" s="1">
        <v>256.11900000000003</v>
      </c>
      <c r="F60" s="1">
        <v>97.593999999999994</v>
      </c>
      <c r="G60" s="6">
        <v>1</v>
      </c>
      <c r="H60" s="1">
        <v>50</v>
      </c>
      <c r="I60" s="1" t="s">
        <v>33</v>
      </c>
      <c r="J60" s="1">
        <v>251.9</v>
      </c>
      <c r="K60" s="1">
        <f t="shared" si="15"/>
        <v>4.2190000000000225</v>
      </c>
      <c r="L60" s="1"/>
      <c r="M60" s="1"/>
      <c r="N60" s="1">
        <v>400.21899999999988</v>
      </c>
      <c r="O60" s="1">
        <f t="shared" si="3"/>
        <v>51.223800000000004</v>
      </c>
      <c r="P60" s="5">
        <f t="shared" si="16"/>
        <v>65.648800000000165</v>
      </c>
      <c r="Q60" s="5">
        <v>0</v>
      </c>
      <c r="R60" s="5">
        <v>0</v>
      </c>
      <c r="S60" s="1" t="s">
        <v>140</v>
      </c>
      <c r="T60" s="1">
        <f t="shared" si="18"/>
        <v>9.7183926221795307</v>
      </c>
      <c r="U60" s="1">
        <f t="shared" si="7"/>
        <v>9.7183926221795307</v>
      </c>
      <c r="V60" s="1">
        <v>53.199199999999998</v>
      </c>
      <c r="W60" s="1">
        <v>49.656999999999996</v>
      </c>
      <c r="X60" s="1">
        <v>48.726199999999999</v>
      </c>
      <c r="Y60" s="1">
        <v>44.581400000000002</v>
      </c>
      <c r="Z60" s="1">
        <v>44.561399999999999</v>
      </c>
      <c r="AA60" s="1">
        <v>32.040199999999999</v>
      </c>
      <c r="AB60" s="1" t="s">
        <v>143</v>
      </c>
      <c r="AC60" s="1">
        <f t="shared" si="19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39</v>
      </c>
      <c r="C61" s="1">
        <v>355</v>
      </c>
      <c r="D61" s="1">
        <v>430</v>
      </c>
      <c r="E61" s="1">
        <v>293</v>
      </c>
      <c r="F61" s="1">
        <v>366</v>
      </c>
      <c r="G61" s="6">
        <v>0.4</v>
      </c>
      <c r="H61" s="1">
        <v>50</v>
      </c>
      <c r="I61" s="1" t="s">
        <v>33</v>
      </c>
      <c r="J61" s="1">
        <v>249</v>
      </c>
      <c r="K61" s="1">
        <f t="shared" si="15"/>
        <v>44</v>
      </c>
      <c r="L61" s="1"/>
      <c r="M61" s="1"/>
      <c r="N61" s="1">
        <v>77.579999999999927</v>
      </c>
      <c r="O61" s="1">
        <f t="shared" si="3"/>
        <v>58.6</v>
      </c>
      <c r="P61" s="5">
        <f t="shared" si="16"/>
        <v>201.0200000000001</v>
      </c>
      <c r="Q61" s="5">
        <f t="shared" si="17"/>
        <v>201.0200000000001</v>
      </c>
      <c r="R61" s="5"/>
      <c r="S61" s="1"/>
      <c r="T61" s="1">
        <f t="shared" si="18"/>
        <v>11</v>
      </c>
      <c r="U61" s="1">
        <f t="shared" si="7"/>
        <v>7.5696245733788379</v>
      </c>
      <c r="V61" s="1">
        <v>56.2</v>
      </c>
      <c r="W61" s="1">
        <v>59.4</v>
      </c>
      <c r="X61" s="1">
        <v>53.4</v>
      </c>
      <c r="Y61" s="1">
        <v>45.8</v>
      </c>
      <c r="Z61" s="1">
        <v>59.4</v>
      </c>
      <c r="AA61" s="1">
        <v>58.2</v>
      </c>
      <c r="AB61" s="1" t="s">
        <v>90</v>
      </c>
      <c r="AC61" s="1">
        <f t="shared" si="19"/>
        <v>80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39</v>
      </c>
      <c r="C62" s="1">
        <v>843</v>
      </c>
      <c r="D62" s="1">
        <v>2046</v>
      </c>
      <c r="E62" s="1">
        <v>1105</v>
      </c>
      <c r="F62" s="1">
        <v>1610</v>
      </c>
      <c r="G62" s="6">
        <v>0.4</v>
      </c>
      <c r="H62" s="1">
        <v>40</v>
      </c>
      <c r="I62" s="1" t="s">
        <v>33</v>
      </c>
      <c r="J62" s="1">
        <v>1103</v>
      </c>
      <c r="K62" s="1">
        <f t="shared" si="15"/>
        <v>2</v>
      </c>
      <c r="L62" s="1"/>
      <c r="M62" s="1"/>
      <c r="N62" s="1">
        <v>359.83999999999901</v>
      </c>
      <c r="O62" s="1">
        <f t="shared" si="3"/>
        <v>221</v>
      </c>
      <c r="P62" s="5">
        <f t="shared" si="16"/>
        <v>461.16000000000076</v>
      </c>
      <c r="Q62" s="5">
        <f t="shared" si="17"/>
        <v>461.16000000000076</v>
      </c>
      <c r="R62" s="5"/>
      <c r="S62" s="1"/>
      <c r="T62" s="1">
        <f t="shared" si="18"/>
        <v>11</v>
      </c>
      <c r="U62" s="1">
        <f t="shared" si="7"/>
        <v>8.9133031674208105</v>
      </c>
      <c r="V62" s="1">
        <v>216.4</v>
      </c>
      <c r="W62" s="1">
        <v>246.4</v>
      </c>
      <c r="X62" s="1">
        <v>246</v>
      </c>
      <c r="Y62" s="1">
        <v>202.4</v>
      </c>
      <c r="Z62" s="1">
        <v>206.2</v>
      </c>
      <c r="AA62" s="1">
        <v>216.4</v>
      </c>
      <c r="AB62" s="1"/>
      <c r="AC62" s="1">
        <f t="shared" si="19"/>
        <v>184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39</v>
      </c>
      <c r="C63" s="1">
        <v>690</v>
      </c>
      <c r="D63" s="1">
        <v>1758</v>
      </c>
      <c r="E63" s="1">
        <v>878</v>
      </c>
      <c r="F63" s="1">
        <v>1433</v>
      </c>
      <c r="G63" s="6">
        <v>0.4</v>
      </c>
      <c r="H63" s="1">
        <v>40</v>
      </c>
      <c r="I63" s="1" t="s">
        <v>33</v>
      </c>
      <c r="J63" s="1">
        <v>876</v>
      </c>
      <c r="K63" s="1">
        <f t="shared" si="15"/>
        <v>2</v>
      </c>
      <c r="L63" s="1"/>
      <c r="M63" s="1"/>
      <c r="N63" s="1">
        <v>189.2800000000004</v>
      </c>
      <c r="O63" s="1">
        <f t="shared" si="3"/>
        <v>175.6</v>
      </c>
      <c r="P63" s="5">
        <f t="shared" si="16"/>
        <v>309.31999999999948</v>
      </c>
      <c r="Q63" s="5">
        <v>310</v>
      </c>
      <c r="R63" s="5"/>
      <c r="S63" s="1"/>
      <c r="T63" s="1">
        <f t="shared" si="18"/>
        <v>11.003872437357634</v>
      </c>
      <c r="U63" s="1">
        <f t="shared" si="7"/>
        <v>9.23849658314351</v>
      </c>
      <c r="V63" s="1">
        <v>175.6</v>
      </c>
      <c r="W63" s="1">
        <v>209.6</v>
      </c>
      <c r="X63" s="1">
        <v>218.4</v>
      </c>
      <c r="Y63" s="1">
        <v>190.2</v>
      </c>
      <c r="Z63" s="1">
        <v>178</v>
      </c>
      <c r="AA63" s="1">
        <v>188.4</v>
      </c>
      <c r="AB63" s="1"/>
      <c r="AC63" s="1">
        <f t="shared" si="19"/>
        <v>124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32</v>
      </c>
      <c r="C64" s="1">
        <v>389.89</v>
      </c>
      <c r="D64" s="1">
        <v>1584.5429999999999</v>
      </c>
      <c r="E64" s="1">
        <v>977.91899999999998</v>
      </c>
      <c r="F64" s="1">
        <v>914.56799999999998</v>
      </c>
      <c r="G64" s="6">
        <v>1</v>
      </c>
      <c r="H64" s="1">
        <v>40</v>
      </c>
      <c r="I64" s="1" t="s">
        <v>33</v>
      </c>
      <c r="J64" s="1">
        <v>940.15</v>
      </c>
      <c r="K64" s="1">
        <f t="shared" si="15"/>
        <v>37.769000000000005</v>
      </c>
      <c r="L64" s="1"/>
      <c r="M64" s="1"/>
      <c r="N64" s="1">
        <v>779.46699999999998</v>
      </c>
      <c r="O64" s="1">
        <f t="shared" si="3"/>
        <v>195.5838</v>
      </c>
      <c r="P64" s="5">
        <f t="shared" si="16"/>
        <v>457.38679999999999</v>
      </c>
      <c r="Q64" s="5">
        <v>460</v>
      </c>
      <c r="R64" s="5"/>
      <c r="S64" s="1"/>
      <c r="T64" s="1">
        <f t="shared" si="18"/>
        <v>11.013361024788351</v>
      </c>
      <c r="U64" s="1">
        <f t="shared" si="7"/>
        <v>8.6614279914798669</v>
      </c>
      <c r="V64" s="1">
        <v>183.16759999999999</v>
      </c>
      <c r="W64" s="1">
        <v>146.5676</v>
      </c>
      <c r="X64" s="1">
        <v>155.59700000000001</v>
      </c>
      <c r="Y64" s="1">
        <v>114.27379999999999</v>
      </c>
      <c r="Z64" s="1">
        <v>114.3394</v>
      </c>
      <c r="AA64" s="1">
        <v>146.06059999999999</v>
      </c>
      <c r="AB64" s="1"/>
      <c r="AC64" s="1">
        <f t="shared" si="19"/>
        <v>460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32</v>
      </c>
      <c r="C65" s="1">
        <v>275.86900000000003</v>
      </c>
      <c r="D65" s="1">
        <v>914.04300000000001</v>
      </c>
      <c r="E65" s="1">
        <v>632.03099999999995</v>
      </c>
      <c r="F65" s="1">
        <v>473.286</v>
      </c>
      <c r="G65" s="6">
        <v>1</v>
      </c>
      <c r="H65" s="1">
        <v>40</v>
      </c>
      <c r="I65" s="1" t="s">
        <v>33</v>
      </c>
      <c r="J65" s="1">
        <v>592.88</v>
      </c>
      <c r="K65" s="1">
        <f t="shared" si="15"/>
        <v>39.150999999999954</v>
      </c>
      <c r="L65" s="1"/>
      <c r="M65" s="1"/>
      <c r="N65" s="1">
        <v>670.29115999999976</v>
      </c>
      <c r="O65" s="1">
        <f t="shared" si="3"/>
        <v>126.40619999999998</v>
      </c>
      <c r="P65" s="5">
        <f t="shared" si="16"/>
        <v>246.89104000000003</v>
      </c>
      <c r="Q65" s="5">
        <v>250</v>
      </c>
      <c r="R65" s="5"/>
      <c r="S65" s="1"/>
      <c r="T65" s="1">
        <f t="shared" si="18"/>
        <v>11.024594996131519</v>
      </c>
      <c r="U65" s="1">
        <f t="shared" si="7"/>
        <v>9.0468439048084672</v>
      </c>
      <c r="V65" s="1">
        <v>123.4838</v>
      </c>
      <c r="W65" s="1">
        <v>99.477400000000003</v>
      </c>
      <c r="X65" s="1">
        <v>111.19240000000001</v>
      </c>
      <c r="Y65" s="1">
        <v>94.056200000000004</v>
      </c>
      <c r="Z65" s="1">
        <v>78.263000000000005</v>
      </c>
      <c r="AA65" s="1">
        <v>99.329399999999993</v>
      </c>
      <c r="AB65" s="1"/>
      <c r="AC65" s="1">
        <f t="shared" si="19"/>
        <v>250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32</v>
      </c>
      <c r="C66" s="1">
        <v>272.214</v>
      </c>
      <c r="D66" s="1">
        <v>1038.5989999999999</v>
      </c>
      <c r="E66" s="1">
        <v>622.16600000000005</v>
      </c>
      <c r="F66" s="1">
        <v>574.18899999999996</v>
      </c>
      <c r="G66" s="6">
        <v>1</v>
      </c>
      <c r="H66" s="1">
        <v>40</v>
      </c>
      <c r="I66" s="1" t="s">
        <v>33</v>
      </c>
      <c r="J66" s="1">
        <v>594.25</v>
      </c>
      <c r="K66" s="1">
        <f t="shared" si="15"/>
        <v>27.916000000000054</v>
      </c>
      <c r="L66" s="1"/>
      <c r="M66" s="1"/>
      <c r="N66" s="1">
        <v>628.35804000000019</v>
      </c>
      <c r="O66" s="1">
        <f t="shared" si="3"/>
        <v>124.43320000000001</v>
      </c>
      <c r="P66" s="5">
        <f t="shared" si="16"/>
        <v>166.2181599999999</v>
      </c>
      <c r="Q66" s="5">
        <v>170</v>
      </c>
      <c r="R66" s="5"/>
      <c r="S66" s="1"/>
      <c r="T66" s="1">
        <f t="shared" si="18"/>
        <v>11.030392531896632</v>
      </c>
      <c r="U66" s="1">
        <f t="shared" si="7"/>
        <v>9.6641976578598001</v>
      </c>
      <c r="V66" s="1">
        <v>128.83160000000001</v>
      </c>
      <c r="W66" s="1">
        <v>107.9704</v>
      </c>
      <c r="X66" s="1">
        <v>118.5278</v>
      </c>
      <c r="Y66" s="1">
        <v>105.2484</v>
      </c>
      <c r="Z66" s="1">
        <v>91.646600000000007</v>
      </c>
      <c r="AA66" s="1">
        <v>111.09139999999999</v>
      </c>
      <c r="AB66" s="1"/>
      <c r="AC66" s="1">
        <f t="shared" si="19"/>
        <v>170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32</v>
      </c>
      <c r="C67" s="1">
        <v>154.64400000000001</v>
      </c>
      <c r="D67" s="1">
        <v>249.911</v>
      </c>
      <c r="E67" s="1">
        <v>211.596</v>
      </c>
      <c r="F67" s="1">
        <v>151.90299999999999</v>
      </c>
      <c r="G67" s="6">
        <v>1</v>
      </c>
      <c r="H67" s="1">
        <v>30</v>
      </c>
      <c r="I67" s="1" t="s">
        <v>33</v>
      </c>
      <c r="J67" s="1">
        <v>217.4</v>
      </c>
      <c r="K67" s="1">
        <f t="shared" si="15"/>
        <v>-5.804000000000002</v>
      </c>
      <c r="L67" s="1"/>
      <c r="M67" s="1"/>
      <c r="N67" s="1">
        <v>225.96678</v>
      </c>
      <c r="O67" s="1">
        <f t="shared" si="3"/>
        <v>42.319200000000002</v>
      </c>
      <c r="P67" s="5">
        <f t="shared" si="16"/>
        <v>87.641420000000039</v>
      </c>
      <c r="Q67" s="5">
        <v>90</v>
      </c>
      <c r="R67" s="5"/>
      <c r="S67" s="1"/>
      <c r="T67" s="1">
        <f t="shared" si="18"/>
        <v>11.055733095143575</v>
      </c>
      <c r="U67" s="1">
        <f t="shared" si="7"/>
        <v>8.9290388287113167</v>
      </c>
      <c r="V67" s="1">
        <v>41.349600000000002</v>
      </c>
      <c r="W67" s="1">
        <v>31.085999999999999</v>
      </c>
      <c r="X67" s="1">
        <v>30.184200000000001</v>
      </c>
      <c r="Y67" s="1">
        <v>27.314399999999999</v>
      </c>
      <c r="Z67" s="1">
        <v>29.014399999999998</v>
      </c>
      <c r="AA67" s="1">
        <v>33.817</v>
      </c>
      <c r="AB67" s="1" t="s">
        <v>71</v>
      </c>
      <c r="AC67" s="1">
        <f t="shared" si="19"/>
        <v>90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39</v>
      </c>
      <c r="C68" s="1">
        <v>188</v>
      </c>
      <c r="D68" s="1">
        <v>30</v>
      </c>
      <c r="E68" s="1">
        <v>6</v>
      </c>
      <c r="F68" s="1">
        <v>156</v>
      </c>
      <c r="G68" s="6">
        <v>0.6</v>
      </c>
      <c r="H68" s="1">
        <v>60</v>
      </c>
      <c r="I68" s="1" t="s">
        <v>33</v>
      </c>
      <c r="J68" s="1">
        <v>91.8</v>
      </c>
      <c r="K68" s="1">
        <f t="shared" si="15"/>
        <v>-85.8</v>
      </c>
      <c r="L68" s="1"/>
      <c r="M68" s="1"/>
      <c r="N68" s="1">
        <v>0</v>
      </c>
      <c r="O68" s="1">
        <f t="shared" si="3"/>
        <v>1.2</v>
      </c>
      <c r="P68" s="5"/>
      <c r="Q68" s="5">
        <f t="shared" si="17"/>
        <v>0</v>
      </c>
      <c r="R68" s="5"/>
      <c r="S68" s="1"/>
      <c r="T68" s="1">
        <f t="shared" si="18"/>
        <v>130</v>
      </c>
      <c r="U68" s="1">
        <f t="shared" si="7"/>
        <v>130</v>
      </c>
      <c r="V68" s="1">
        <v>12.4</v>
      </c>
      <c r="W68" s="1">
        <v>14.2</v>
      </c>
      <c r="X68" s="1">
        <v>9.6</v>
      </c>
      <c r="Y68" s="1">
        <v>13.8</v>
      </c>
      <c r="Z68" s="1">
        <v>19.8</v>
      </c>
      <c r="AA68" s="1">
        <v>21.8</v>
      </c>
      <c r="AB68" s="21" t="s">
        <v>61</v>
      </c>
      <c r="AC68" s="1">
        <f t="shared" si="19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39</v>
      </c>
      <c r="C69" s="1">
        <v>155</v>
      </c>
      <c r="D69" s="1">
        <v>456</v>
      </c>
      <c r="E69" s="1">
        <v>198</v>
      </c>
      <c r="F69" s="1">
        <v>306</v>
      </c>
      <c r="G69" s="6">
        <v>0.35</v>
      </c>
      <c r="H69" s="1">
        <v>50</v>
      </c>
      <c r="I69" s="1" t="s">
        <v>33</v>
      </c>
      <c r="J69" s="1">
        <v>198</v>
      </c>
      <c r="K69" s="1">
        <f t="shared" si="15"/>
        <v>0</v>
      </c>
      <c r="L69" s="1"/>
      <c r="M69" s="1"/>
      <c r="N69" s="1">
        <v>11.920000000000019</v>
      </c>
      <c r="O69" s="1">
        <f t="shared" si="3"/>
        <v>39.6</v>
      </c>
      <c r="P69" s="5">
        <f t="shared" si="16"/>
        <v>117.68</v>
      </c>
      <c r="Q69" s="5">
        <f t="shared" si="17"/>
        <v>117.68</v>
      </c>
      <c r="R69" s="5"/>
      <c r="S69" s="1"/>
      <c r="T69" s="1">
        <f t="shared" si="18"/>
        <v>11</v>
      </c>
      <c r="U69" s="1">
        <f t="shared" si="7"/>
        <v>8.028282828282828</v>
      </c>
      <c r="V69" s="1">
        <v>41</v>
      </c>
      <c r="W69" s="1">
        <v>45</v>
      </c>
      <c r="X69" s="1">
        <v>39.6</v>
      </c>
      <c r="Y69" s="1">
        <v>32.200000000000003</v>
      </c>
      <c r="Z69" s="1">
        <v>34.799999999999997</v>
      </c>
      <c r="AA69" s="1">
        <v>35.4</v>
      </c>
      <c r="AB69" s="1" t="s">
        <v>90</v>
      </c>
      <c r="AC69" s="1">
        <f t="shared" si="19"/>
        <v>41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39</v>
      </c>
      <c r="C70" s="1">
        <v>637.298</v>
      </c>
      <c r="D70" s="1">
        <v>420</v>
      </c>
      <c r="E70" s="1">
        <v>529</v>
      </c>
      <c r="F70" s="1">
        <v>340</v>
      </c>
      <c r="G70" s="6">
        <v>0.37</v>
      </c>
      <c r="H70" s="1">
        <v>50</v>
      </c>
      <c r="I70" s="1" t="s">
        <v>33</v>
      </c>
      <c r="J70" s="1">
        <v>581</v>
      </c>
      <c r="K70" s="1">
        <f t="shared" ref="K70:K95" si="20">E70-J70</f>
        <v>-52</v>
      </c>
      <c r="L70" s="1"/>
      <c r="M70" s="1"/>
      <c r="N70" s="1">
        <v>1043.6335999999999</v>
      </c>
      <c r="O70" s="1">
        <f t="shared" si="3"/>
        <v>105.8</v>
      </c>
      <c r="P70" s="5"/>
      <c r="Q70" s="5">
        <f t="shared" si="17"/>
        <v>0</v>
      </c>
      <c r="R70" s="5"/>
      <c r="S70" s="1"/>
      <c r="T70" s="1">
        <f t="shared" si="18"/>
        <v>13.077822306238184</v>
      </c>
      <c r="U70" s="1">
        <f t="shared" si="7"/>
        <v>13.077822306238184</v>
      </c>
      <c r="V70" s="1">
        <v>134.19999999999999</v>
      </c>
      <c r="W70" s="1">
        <v>79.940399999999997</v>
      </c>
      <c r="X70" s="1">
        <v>61.740400000000001</v>
      </c>
      <c r="Y70" s="1">
        <v>83.4</v>
      </c>
      <c r="Z70" s="1">
        <v>89.6</v>
      </c>
      <c r="AA70" s="1">
        <v>59</v>
      </c>
      <c r="AB70" s="1"/>
      <c r="AC70" s="1">
        <f t="shared" si="19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39</v>
      </c>
      <c r="C71" s="1">
        <v>2</v>
      </c>
      <c r="D71" s="1">
        <v>174</v>
      </c>
      <c r="E71" s="1">
        <v>39</v>
      </c>
      <c r="F71" s="1">
        <v>135</v>
      </c>
      <c r="G71" s="6">
        <v>0.4</v>
      </c>
      <c r="H71" s="1">
        <v>30</v>
      </c>
      <c r="I71" s="1" t="s">
        <v>33</v>
      </c>
      <c r="J71" s="1">
        <v>53</v>
      </c>
      <c r="K71" s="1">
        <f t="shared" si="20"/>
        <v>-14</v>
      </c>
      <c r="L71" s="1"/>
      <c r="M71" s="1"/>
      <c r="N71" s="1">
        <v>0</v>
      </c>
      <c r="O71" s="1">
        <f t="shared" ref="O71:O95" si="21">E71/5</f>
        <v>7.8</v>
      </c>
      <c r="P71" s="5"/>
      <c r="Q71" s="5">
        <f t="shared" si="17"/>
        <v>0</v>
      </c>
      <c r="R71" s="5"/>
      <c r="S71" s="1"/>
      <c r="T71" s="1">
        <f t="shared" si="18"/>
        <v>17.307692307692307</v>
      </c>
      <c r="U71" s="1">
        <f t="shared" ref="U71:U95" si="22">(F71+N71)/O71</f>
        <v>17.307692307692307</v>
      </c>
      <c r="V71" s="1">
        <v>1.2</v>
      </c>
      <c r="W71" s="1">
        <v>7.4</v>
      </c>
      <c r="X71" s="1">
        <v>12.2</v>
      </c>
      <c r="Y71" s="1">
        <v>2.8</v>
      </c>
      <c r="Z71" s="1">
        <v>6</v>
      </c>
      <c r="AA71" s="1">
        <v>7</v>
      </c>
      <c r="AB71" s="1"/>
      <c r="AC71" s="1">
        <f t="shared" si="19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39</v>
      </c>
      <c r="C72" s="1">
        <v>831</v>
      </c>
      <c r="D72" s="1"/>
      <c r="E72" s="1">
        <v>66</v>
      </c>
      <c r="F72" s="1">
        <v>715</v>
      </c>
      <c r="G72" s="6">
        <v>0.6</v>
      </c>
      <c r="H72" s="1">
        <v>55</v>
      </c>
      <c r="I72" s="1" t="s">
        <v>33</v>
      </c>
      <c r="J72" s="1">
        <v>61</v>
      </c>
      <c r="K72" s="1">
        <f t="shared" si="20"/>
        <v>5</v>
      </c>
      <c r="L72" s="1"/>
      <c r="M72" s="1"/>
      <c r="N72" s="1">
        <v>0</v>
      </c>
      <c r="O72" s="1">
        <f t="shared" si="21"/>
        <v>13.2</v>
      </c>
      <c r="P72" s="5"/>
      <c r="Q72" s="5">
        <f t="shared" si="17"/>
        <v>0</v>
      </c>
      <c r="R72" s="5"/>
      <c r="S72" s="1"/>
      <c r="T72" s="1">
        <f t="shared" si="18"/>
        <v>54.166666666666671</v>
      </c>
      <c r="U72" s="1">
        <f t="shared" si="22"/>
        <v>54.166666666666671</v>
      </c>
      <c r="V72" s="1">
        <v>13.6</v>
      </c>
      <c r="W72" s="1">
        <v>34.6</v>
      </c>
      <c r="X72" s="1">
        <v>28.2</v>
      </c>
      <c r="Y72" s="1">
        <v>28.8</v>
      </c>
      <c r="Z72" s="1">
        <v>44.6</v>
      </c>
      <c r="AA72" s="1">
        <v>96.8</v>
      </c>
      <c r="AB72" s="22" t="s">
        <v>138</v>
      </c>
      <c r="AC72" s="1">
        <f t="shared" si="19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39</v>
      </c>
      <c r="C73" s="1">
        <v>190</v>
      </c>
      <c r="D73" s="1"/>
      <c r="E73" s="1">
        <v>58</v>
      </c>
      <c r="F73" s="1">
        <v>51</v>
      </c>
      <c r="G73" s="6">
        <v>0.45</v>
      </c>
      <c r="H73" s="1">
        <v>40</v>
      </c>
      <c r="I73" s="1" t="s">
        <v>33</v>
      </c>
      <c r="J73" s="1">
        <v>58</v>
      </c>
      <c r="K73" s="1">
        <f t="shared" si="20"/>
        <v>0</v>
      </c>
      <c r="L73" s="1"/>
      <c r="M73" s="1"/>
      <c r="N73" s="1">
        <v>100</v>
      </c>
      <c r="O73" s="1">
        <f t="shared" si="21"/>
        <v>11.6</v>
      </c>
      <c r="P73" s="5"/>
      <c r="Q73" s="5">
        <f t="shared" si="17"/>
        <v>0</v>
      </c>
      <c r="R73" s="5"/>
      <c r="S73" s="1"/>
      <c r="T73" s="1">
        <f t="shared" si="18"/>
        <v>13.017241379310345</v>
      </c>
      <c r="U73" s="1">
        <f t="shared" si="22"/>
        <v>13.017241379310345</v>
      </c>
      <c r="V73" s="1">
        <v>21.2</v>
      </c>
      <c r="W73" s="1">
        <v>16.600000000000001</v>
      </c>
      <c r="X73" s="1">
        <v>0.4</v>
      </c>
      <c r="Y73" s="1">
        <v>5.2</v>
      </c>
      <c r="Z73" s="1">
        <v>18.600000000000001</v>
      </c>
      <c r="AA73" s="1">
        <v>14.8</v>
      </c>
      <c r="AB73" s="1" t="s">
        <v>111</v>
      </c>
      <c r="AC73" s="1">
        <f t="shared" si="19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39</v>
      </c>
      <c r="C74" s="1">
        <v>450</v>
      </c>
      <c r="D74" s="1">
        <v>114</v>
      </c>
      <c r="E74" s="1">
        <v>407</v>
      </c>
      <c r="F74" s="1">
        <v>77</v>
      </c>
      <c r="G74" s="6">
        <v>0.4</v>
      </c>
      <c r="H74" s="1">
        <v>50</v>
      </c>
      <c r="I74" s="1" t="s">
        <v>33</v>
      </c>
      <c r="J74" s="1">
        <v>416</v>
      </c>
      <c r="K74" s="1">
        <f t="shared" si="20"/>
        <v>-9</v>
      </c>
      <c r="L74" s="1"/>
      <c r="M74" s="1"/>
      <c r="N74" s="1">
        <v>400</v>
      </c>
      <c r="O74" s="1">
        <f t="shared" si="21"/>
        <v>81.400000000000006</v>
      </c>
      <c r="P74" s="5">
        <f t="shared" si="16"/>
        <v>418.40000000000009</v>
      </c>
      <c r="Q74" s="5">
        <v>0</v>
      </c>
      <c r="R74" s="5">
        <v>0</v>
      </c>
      <c r="S74" s="1" t="s">
        <v>140</v>
      </c>
      <c r="T74" s="1">
        <f t="shared" si="18"/>
        <v>5.8599508599508594</v>
      </c>
      <c r="U74" s="1">
        <f t="shared" si="22"/>
        <v>5.8599508599508594</v>
      </c>
      <c r="V74" s="1">
        <v>80.8</v>
      </c>
      <c r="W74" s="1">
        <v>23.8</v>
      </c>
      <c r="X74" s="1">
        <v>19.399999999999999</v>
      </c>
      <c r="Y74" s="1">
        <v>54</v>
      </c>
      <c r="Z74" s="1">
        <v>54.2</v>
      </c>
      <c r="AA74" s="1">
        <v>26.4</v>
      </c>
      <c r="AB74" s="1" t="s">
        <v>143</v>
      </c>
      <c r="AC74" s="1">
        <f t="shared" si="19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39</v>
      </c>
      <c r="C75" s="1">
        <v>56</v>
      </c>
      <c r="D75" s="1"/>
      <c r="E75" s="1">
        <v>4</v>
      </c>
      <c r="F75" s="1">
        <v>47</v>
      </c>
      <c r="G75" s="6">
        <v>0.11</v>
      </c>
      <c r="H75" s="1">
        <v>150</v>
      </c>
      <c r="I75" s="1" t="s">
        <v>33</v>
      </c>
      <c r="J75" s="1">
        <v>4</v>
      </c>
      <c r="K75" s="1">
        <f t="shared" si="20"/>
        <v>0</v>
      </c>
      <c r="L75" s="1"/>
      <c r="M75" s="1"/>
      <c r="N75" s="1">
        <v>0</v>
      </c>
      <c r="O75" s="1">
        <f t="shared" si="21"/>
        <v>0.8</v>
      </c>
      <c r="P75" s="5"/>
      <c r="Q75" s="5">
        <f t="shared" si="17"/>
        <v>0</v>
      </c>
      <c r="R75" s="5"/>
      <c r="S75" s="1"/>
      <c r="T75" s="1">
        <f t="shared" si="18"/>
        <v>58.75</v>
      </c>
      <c r="U75" s="1">
        <f t="shared" si="22"/>
        <v>58.75</v>
      </c>
      <c r="V75" s="1">
        <v>1.4</v>
      </c>
      <c r="W75" s="1">
        <v>4.4000000000000004</v>
      </c>
      <c r="X75" s="1">
        <v>4</v>
      </c>
      <c r="Y75" s="1">
        <v>1.8</v>
      </c>
      <c r="Z75" s="1">
        <v>2.2000000000000002</v>
      </c>
      <c r="AA75" s="1">
        <v>3.2</v>
      </c>
      <c r="AB75" s="21" t="s">
        <v>61</v>
      </c>
      <c r="AC75" s="1">
        <f t="shared" si="19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114</v>
      </c>
      <c r="B76" s="1" t="s">
        <v>39</v>
      </c>
      <c r="C76" s="1"/>
      <c r="D76" s="1"/>
      <c r="E76" s="1">
        <v>-1</v>
      </c>
      <c r="F76" s="1"/>
      <c r="G76" s="6">
        <v>0.06</v>
      </c>
      <c r="H76" s="1">
        <v>60</v>
      </c>
      <c r="I76" s="1" t="s">
        <v>33</v>
      </c>
      <c r="J76" s="1"/>
      <c r="K76" s="1">
        <f t="shared" si="20"/>
        <v>-1</v>
      </c>
      <c r="L76" s="1"/>
      <c r="M76" s="1"/>
      <c r="N76" s="13"/>
      <c r="O76" s="1">
        <f t="shared" si="21"/>
        <v>-0.2</v>
      </c>
      <c r="P76" s="17">
        <v>60</v>
      </c>
      <c r="Q76" s="5">
        <f t="shared" si="17"/>
        <v>60</v>
      </c>
      <c r="R76" s="5"/>
      <c r="S76" s="1"/>
      <c r="T76" s="1">
        <f t="shared" si="18"/>
        <v>-300</v>
      </c>
      <c r="U76" s="1">
        <f t="shared" si="22"/>
        <v>0</v>
      </c>
      <c r="V76" s="1">
        <v>0</v>
      </c>
      <c r="W76" s="1">
        <v>0</v>
      </c>
      <c r="X76" s="1">
        <v>0</v>
      </c>
      <c r="Y76" s="1">
        <v>4.4000000000000004</v>
      </c>
      <c r="Z76" s="1">
        <v>10</v>
      </c>
      <c r="AA76" s="1">
        <v>14.4</v>
      </c>
      <c r="AB76" s="13" t="s">
        <v>44</v>
      </c>
      <c r="AC76" s="1">
        <f t="shared" si="19"/>
        <v>4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115</v>
      </c>
      <c r="B77" s="1" t="s">
        <v>39</v>
      </c>
      <c r="C77" s="1"/>
      <c r="D77" s="1"/>
      <c r="E77" s="1">
        <v>-1</v>
      </c>
      <c r="F77" s="1"/>
      <c r="G77" s="6">
        <v>0.15</v>
      </c>
      <c r="H77" s="1">
        <v>60</v>
      </c>
      <c r="I77" s="1" t="s">
        <v>33</v>
      </c>
      <c r="J77" s="1"/>
      <c r="K77" s="1">
        <f t="shared" si="20"/>
        <v>-1</v>
      </c>
      <c r="L77" s="1"/>
      <c r="M77" s="1"/>
      <c r="N77" s="13"/>
      <c r="O77" s="1">
        <f t="shared" si="21"/>
        <v>-0.2</v>
      </c>
      <c r="P77" s="17">
        <v>20</v>
      </c>
      <c r="Q77" s="5">
        <f t="shared" si="17"/>
        <v>20</v>
      </c>
      <c r="R77" s="5"/>
      <c r="S77" s="1"/>
      <c r="T77" s="1">
        <f t="shared" si="18"/>
        <v>-100</v>
      </c>
      <c r="U77" s="1">
        <f t="shared" si="22"/>
        <v>0</v>
      </c>
      <c r="V77" s="1">
        <v>0</v>
      </c>
      <c r="W77" s="1">
        <v>0.2</v>
      </c>
      <c r="X77" s="1">
        <v>0</v>
      </c>
      <c r="Y77" s="1">
        <v>-0.2</v>
      </c>
      <c r="Z77" s="1">
        <v>-0.8</v>
      </c>
      <c r="AA77" s="1">
        <v>-1.6</v>
      </c>
      <c r="AB77" s="13" t="s">
        <v>44</v>
      </c>
      <c r="AC77" s="1">
        <f t="shared" si="19"/>
        <v>3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32</v>
      </c>
      <c r="C78" s="1">
        <v>208.09200000000001</v>
      </c>
      <c r="D78" s="1">
        <v>48.323999999999998</v>
      </c>
      <c r="E78" s="1">
        <v>187.84200000000001</v>
      </c>
      <c r="F78" s="1">
        <v>59.212000000000003</v>
      </c>
      <c r="G78" s="6">
        <v>1</v>
      </c>
      <c r="H78" s="1">
        <v>55</v>
      </c>
      <c r="I78" s="1" t="s">
        <v>33</v>
      </c>
      <c r="J78" s="1">
        <v>185.9</v>
      </c>
      <c r="K78" s="1">
        <f t="shared" si="20"/>
        <v>1.9420000000000073</v>
      </c>
      <c r="L78" s="1"/>
      <c r="M78" s="1"/>
      <c r="N78" s="1">
        <v>0</v>
      </c>
      <c r="O78" s="1">
        <f t="shared" si="21"/>
        <v>37.568400000000004</v>
      </c>
      <c r="P78" s="5">
        <f t="shared" si="16"/>
        <v>354.04040000000003</v>
      </c>
      <c r="Q78" s="5">
        <v>0</v>
      </c>
      <c r="R78" s="5">
        <v>0</v>
      </c>
      <c r="S78" s="1" t="s">
        <v>140</v>
      </c>
      <c r="T78" s="1">
        <f t="shared" si="18"/>
        <v>1.5761118386729271</v>
      </c>
      <c r="U78" s="1">
        <f t="shared" si="22"/>
        <v>1.5761118386729271</v>
      </c>
      <c r="V78" s="1">
        <v>28.012599999999999</v>
      </c>
      <c r="W78" s="1">
        <v>10.898999999999999</v>
      </c>
      <c r="X78" s="1">
        <v>11.932600000000001</v>
      </c>
      <c r="Y78" s="1">
        <v>22.732800000000001</v>
      </c>
      <c r="Z78" s="1">
        <v>22.0838</v>
      </c>
      <c r="AA78" s="1">
        <v>31.8886</v>
      </c>
      <c r="AB78" s="1" t="s">
        <v>143</v>
      </c>
      <c r="AC78" s="1">
        <f t="shared" si="19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39</v>
      </c>
      <c r="C79" s="1">
        <v>24</v>
      </c>
      <c r="D79" s="1">
        <v>110</v>
      </c>
      <c r="E79" s="1">
        <v>114</v>
      </c>
      <c r="F79" s="1"/>
      <c r="G79" s="6">
        <v>0.4</v>
      </c>
      <c r="H79" s="1">
        <v>55</v>
      </c>
      <c r="I79" s="1" t="s">
        <v>33</v>
      </c>
      <c r="J79" s="1">
        <v>155</v>
      </c>
      <c r="K79" s="1">
        <f t="shared" si="20"/>
        <v>-41</v>
      </c>
      <c r="L79" s="1"/>
      <c r="M79" s="1"/>
      <c r="N79" s="1">
        <v>197</v>
      </c>
      <c r="O79" s="1">
        <f t="shared" si="21"/>
        <v>22.8</v>
      </c>
      <c r="P79" s="5">
        <f t="shared" si="16"/>
        <v>53.800000000000011</v>
      </c>
      <c r="Q79" s="5">
        <v>0</v>
      </c>
      <c r="R79" s="5">
        <v>0</v>
      </c>
      <c r="S79" s="1" t="s">
        <v>140</v>
      </c>
      <c r="T79" s="1">
        <f t="shared" si="18"/>
        <v>8.6403508771929829</v>
      </c>
      <c r="U79" s="1">
        <f t="shared" si="22"/>
        <v>8.6403508771929829</v>
      </c>
      <c r="V79" s="1">
        <v>23</v>
      </c>
      <c r="W79" s="1">
        <v>17.2</v>
      </c>
      <c r="X79" s="1">
        <v>15</v>
      </c>
      <c r="Y79" s="1">
        <v>18.2</v>
      </c>
      <c r="Z79" s="1">
        <v>18.399999999999999</v>
      </c>
      <c r="AA79" s="1">
        <v>11.8</v>
      </c>
      <c r="AB79" s="1" t="s">
        <v>143</v>
      </c>
      <c r="AC79" s="1">
        <f t="shared" si="19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32</v>
      </c>
      <c r="C80" s="1">
        <v>477.53899999999999</v>
      </c>
      <c r="D80" s="1">
        <v>851.48099999999999</v>
      </c>
      <c r="E80" s="1">
        <v>463.822</v>
      </c>
      <c r="F80" s="1">
        <v>636.14300000000003</v>
      </c>
      <c r="G80" s="6">
        <v>1</v>
      </c>
      <c r="H80" s="1">
        <v>55</v>
      </c>
      <c r="I80" s="1" t="s">
        <v>33</v>
      </c>
      <c r="J80" s="1">
        <v>394.65</v>
      </c>
      <c r="K80" s="1">
        <f t="shared" si="20"/>
        <v>69.172000000000025</v>
      </c>
      <c r="L80" s="1"/>
      <c r="M80" s="1"/>
      <c r="N80" s="1">
        <v>0</v>
      </c>
      <c r="O80" s="1">
        <f t="shared" si="21"/>
        <v>92.764399999999995</v>
      </c>
      <c r="P80" s="5">
        <f t="shared" si="16"/>
        <v>384.26539999999989</v>
      </c>
      <c r="Q80" s="5">
        <v>400</v>
      </c>
      <c r="R80" s="5"/>
      <c r="S80" s="1"/>
      <c r="T80" s="1">
        <f t="shared" si="18"/>
        <v>11.169618948648404</v>
      </c>
      <c r="U80" s="1">
        <f t="shared" si="22"/>
        <v>6.8576199490321725</v>
      </c>
      <c r="V80" s="1">
        <v>84.843400000000003</v>
      </c>
      <c r="W80" s="1">
        <v>92.798199999999994</v>
      </c>
      <c r="X80" s="1">
        <v>74.1434</v>
      </c>
      <c r="Y80" s="1">
        <v>64.128399999999999</v>
      </c>
      <c r="Z80" s="1">
        <v>68.913600000000002</v>
      </c>
      <c r="AA80" s="1">
        <v>92.932600000000008</v>
      </c>
      <c r="AB80" s="1"/>
      <c r="AC80" s="1">
        <f t="shared" si="19"/>
        <v>400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39</v>
      </c>
      <c r="C81" s="1">
        <v>27</v>
      </c>
      <c r="D81" s="1"/>
      <c r="E81" s="1">
        <v>10</v>
      </c>
      <c r="F81" s="1">
        <v>13</v>
      </c>
      <c r="G81" s="6">
        <v>0.4</v>
      </c>
      <c r="H81" s="1">
        <v>55</v>
      </c>
      <c r="I81" s="1" t="s">
        <v>33</v>
      </c>
      <c r="J81" s="1">
        <v>10</v>
      </c>
      <c r="K81" s="1">
        <f t="shared" si="20"/>
        <v>0</v>
      </c>
      <c r="L81" s="1"/>
      <c r="M81" s="1"/>
      <c r="N81" s="1">
        <v>0</v>
      </c>
      <c r="O81" s="1">
        <f t="shared" si="21"/>
        <v>2</v>
      </c>
      <c r="P81" s="5">
        <f t="shared" si="16"/>
        <v>9</v>
      </c>
      <c r="Q81" s="5">
        <v>0</v>
      </c>
      <c r="R81" s="5">
        <v>0</v>
      </c>
      <c r="S81" s="1" t="s">
        <v>140</v>
      </c>
      <c r="T81" s="1">
        <f t="shared" si="18"/>
        <v>6.5</v>
      </c>
      <c r="U81" s="1">
        <f t="shared" si="22"/>
        <v>6.5</v>
      </c>
      <c r="V81" s="1">
        <v>2.2000000000000002</v>
      </c>
      <c r="W81" s="1">
        <v>0.8</v>
      </c>
      <c r="X81" s="1">
        <v>0.2</v>
      </c>
      <c r="Y81" s="1">
        <v>2.6</v>
      </c>
      <c r="Z81" s="1">
        <v>3</v>
      </c>
      <c r="AA81" s="1">
        <v>0.4</v>
      </c>
      <c r="AB81" s="1" t="s">
        <v>143</v>
      </c>
      <c r="AC81" s="1">
        <f t="shared" si="19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32</v>
      </c>
      <c r="C82" s="1">
        <v>414.56900000000002</v>
      </c>
      <c r="D82" s="1">
        <v>583.53599999999994</v>
      </c>
      <c r="E82" s="1">
        <v>426.42899999999997</v>
      </c>
      <c r="F82" s="1">
        <v>498.327</v>
      </c>
      <c r="G82" s="6">
        <v>1</v>
      </c>
      <c r="H82" s="1">
        <v>50</v>
      </c>
      <c r="I82" s="1" t="s">
        <v>33</v>
      </c>
      <c r="J82" s="1">
        <v>395.1</v>
      </c>
      <c r="K82" s="1">
        <f t="shared" si="20"/>
        <v>31.328999999999951</v>
      </c>
      <c r="L82" s="1"/>
      <c r="M82" s="1"/>
      <c r="N82" s="1">
        <v>338.1825599999998</v>
      </c>
      <c r="O82" s="1">
        <f t="shared" si="21"/>
        <v>85.285799999999995</v>
      </c>
      <c r="P82" s="5">
        <f t="shared" si="16"/>
        <v>101.63424000000009</v>
      </c>
      <c r="Q82" s="5">
        <f t="shared" si="17"/>
        <v>101.63424000000009</v>
      </c>
      <c r="R82" s="5"/>
      <c r="S82" s="1"/>
      <c r="T82" s="1">
        <f t="shared" si="18"/>
        <v>10.999999999999998</v>
      </c>
      <c r="U82" s="1">
        <f t="shared" si="22"/>
        <v>9.8083099413970416</v>
      </c>
      <c r="V82" s="1">
        <v>88.6982</v>
      </c>
      <c r="W82" s="1">
        <v>80.319199999999995</v>
      </c>
      <c r="X82" s="1">
        <v>85.459400000000002</v>
      </c>
      <c r="Y82" s="1">
        <v>84.729600000000005</v>
      </c>
      <c r="Z82" s="1">
        <v>83.233399999999989</v>
      </c>
      <c r="AA82" s="1">
        <v>92.421999999999997</v>
      </c>
      <c r="AB82" s="1"/>
      <c r="AC82" s="1">
        <f t="shared" si="19"/>
        <v>102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121</v>
      </c>
      <c r="B83" s="1" t="s">
        <v>32</v>
      </c>
      <c r="C83" s="1">
        <v>1610.3489999999999</v>
      </c>
      <c r="D83" s="1">
        <v>2104.9699999999998</v>
      </c>
      <c r="E83" s="1">
        <v>1414.241</v>
      </c>
      <c r="F83" s="1">
        <v>2039.82</v>
      </c>
      <c r="G83" s="6">
        <v>1</v>
      </c>
      <c r="H83" s="1">
        <v>60</v>
      </c>
      <c r="I83" s="1" t="s">
        <v>33</v>
      </c>
      <c r="J83" s="1">
        <v>1391.74</v>
      </c>
      <c r="K83" s="1">
        <f t="shared" si="20"/>
        <v>22.500999999999976</v>
      </c>
      <c r="L83" s="1"/>
      <c r="M83" s="1"/>
      <c r="N83" s="1">
        <v>687.00575999999728</v>
      </c>
      <c r="O83" s="1">
        <f t="shared" si="21"/>
        <v>282.84820000000002</v>
      </c>
      <c r="P83" s="5">
        <f t="shared" si="16"/>
        <v>384.50444000000311</v>
      </c>
      <c r="Q83" s="5">
        <v>400</v>
      </c>
      <c r="R83" s="5"/>
      <c r="S83" s="1"/>
      <c r="T83" s="1">
        <f t="shared" si="18"/>
        <v>11.05478401488854</v>
      </c>
      <c r="U83" s="1">
        <f t="shared" si="22"/>
        <v>9.6405978896100333</v>
      </c>
      <c r="V83" s="1">
        <v>285.55700000000002</v>
      </c>
      <c r="W83" s="1">
        <v>277.63600000000002</v>
      </c>
      <c r="X83" s="1">
        <v>267.44279999999998</v>
      </c>
      <c r="Y83" s="1">
        <v>273.09440000000001</v>
      </c>
      <c r="Z83" s="1">
        <v>282.86559999999997</v>
      </c>
      <c r="AA83" s="1">
        <v>289.96159999999998</v>
      </c>
      <c r="AB83" s="1" t="s">
        <v>122</v>
      </c>
      <c r="AC83" s="1">
        <f t="shared" si="19"/>
        <v>400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123</v>
      </c>
      <c r="B84" s="14" t="s">
        <v>39</v>
      </c>
      <c r="C84" s="14"/>
      <c r="D84" s="14"/>
      <c r="E84" s="14"/>
      <c r="F84" s="14"/>
      <c r="G84" s="15">
        <v>0</v>
      </c>
      <c r="H84" s="14">
        <v>40</v>
      </c>
      <c r="I84" s="14" t="s">
        <v>33</v>
      </c>
      <c r="J84" s="14"/>
      <c r="K84" s="14">
        <f t="shared" si="20"/>
        <v>0</v>
      </c>
      <c r="L84" s="14"/>
      <c r="M84" s="14"/>
      <c r="N84" s="14"/>
      <c r="O84" s="14">
        <f t="shared" si="21"/>
        <v>0</v>
      </c>
      <c r="P84" s="16"/>
      <c r="Q84" s="16"/>
      <c r="R84" s="16"/>
      <c r="S84" s="14"/>
      <c r="T84" s="14" t="e">
        <f t="shared" ref="T84:T95" si="23">(F84+N84+P84)/O84</f>
        <v>#DIV/0!</v>
      </c>
      <c r="U84" s="14" t="e">
        <f t="shared" si="22"/>
        <v>#DIV/0!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 t="s">
        <v>65</v>
      </c>
      <c r="AC84" s="14">
        <f t="shared" ref="AC84:AC95" si="24">ROUND(P84*G84,0)</f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32</v>
      </c>
      <c r="C85" s="1">
        <v>1609.8720000000001</v>
      </c>
      <c r="D85" s="1">
        <v>2389.9949999999999</v>
      </c>
      <c r="E85" s="1">
        <v>1525.7570000000001</v>
      </c>
      <c r="F85" s="1">
        <v>2203.9229999999998</v>
      </c>
      <c r="G85" s="6">
        <v>1</v>
      </c>
      <c r="H85" s="1">
        <v>60</v>
      </c>
      <c r="I85" s="1" t="s">
        <v>33</v>
      </c>
      <c r="J85" s="1">
        <v>1478.45</v>
      </c>
      <c r="K85" s="1">
        <f t="shared" si="20"/>
        <v>47.307000000000016</v>
      </c>
      <c r="L85" s="1"/>
      <c r="M85" s="1"/>
      <c r="N85" s="1">
        <v>640.10661000000141</v>
      </c>
      <c r="O85" s="1">
        <f t="shared" si="21"/>
        <v>305.15140000000002</v>
      </c>
      <c r="P85" s="5">
        <f>13*O85-N85-F85</f>
        <v>1122.9385899999988</v>
      </c>
      <c r="Q85" s="5">
        <v>1150</v>
      </c>
      <c r="R85" s="5"/>
      <c r="S85" s="1"/>
      <c r="T85" s="1">
        <f>(F85+N85+Q85)/O85</f>
        <v>13.088681913305988</v>
      </c>
      <c r="U85" s="1">
        <f t="shared" si="22"/>
        <v>9.3200608288213687</v>
      </c>
      <c r="V85" s="1">
        <v>299.58519999999999</v>
      </c>
      <c r="W85" s="1">
        <v>296.19</v>
      </c>
      <c r="X85" s="1">
        <v>315.33100000000002</v>
      </c>
      <c r="Y85" s="1">
        <v>319.2638</v>
      </c>
      <c r="Z85" s="1">
        <v>301.23860000000002</v>
      </c>
      <c r="AA85" s="1">
        <v>302.71120000000002</v>
      </c>
      <c r="AB85" s="1"/>
      <c r="AC85" s="1">
        <f>ROUND(Q85*G85,0)</f>
        <v>1150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125</v>
      </c>
      <c r="B86" s="14" t="s">
        <v>39</v>
      </c>
      <c r="C86" s="14"/>
      <c r="D86" s="14"/>
      <c r="E86" s="14"/>
      <c r="F86" s="14"/>
      <c r="G86" s="15">
        <v>0</v>
      </c>
      <c r="H86" s="14">
        <v>60</v>
      </c>
      <c r="I86" s="14" t="s">
        <v>33</v>
      </c>
      <c r="J86" s="14"/>
      <c r="K86" s="14">
        <f t="shared" si="20"/>
        <v>0</v>
      </c>
      <c r="L86" s="14"/>
      <c r="M86" s="14"/>
      <c r="N86" s="14"/>
      <c r="O86" s="14">
        <f t="shared" si="21"/>
        <v>0</v>
      </c>
      <c r="P86" s="16"/>
      <c r="Q86" s="16"/>
      <c r="R86" s="16"/>
      <c r="S86" s="14"/>
      <c r="T86" s="14" t="e">
        <f t="shared" si="23"/>
        <v>#DIV/0!</v>
      </c>
      <c r="U86" s="14" t="e">
        <f t="shared" si="22"/>
        <v>#DIV/0!</v>
      </c>
      <c r="V86" s="14">
        <v>0</v>
      </c>
      <c r="W86" s="14">
        <v>0</v>
      </c>
      <c r="X86" s="14">
        <v>0</v>
      </c>
      <c r="Y86" s="14">
        <v>0</v>
      </c>
      <c r="Z86" s="14">
        <v>-0.4</v>
      </c>
      <c r="AA86" s="14">
        <v>0</v>
      </c>
      <c r="AB86" s="14" t="s">
        <v>65</v>
      </c>
      <c r="AC86" s="14">
        <f t="shared" si="24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126</v>
      </c>
      <c r="B87" s="1" t="s">
        <v>32</v>
      </c>
      <c r="C87" s="1">
        <v>1355.396</v>
      </c>
      <c r="D87" s="1">
        <v>4069.4749999999999</v>
      </c>
      <c r="E87" s="1">
        <v>2268.35</v>
      </c>
      <c r="F87" s="1">
        <v>2728.2220000000002</v>
      </c>
      <c r="G87" s="6">
        <v>1</v>
      </c>
      <c r="H87" s="1">
        <v>60</v>
      </c>
      <c r="I87" s="1" t="s">
        <v>33</v>
      </c>
      <c r="J87" s="1">
        <v>2188.5</v>
      </c>
      <c r="K87" s="1">
        <f t="shared" si="20"/>
        <v>79.849999999999909</v>
      </c>
      <c r="L87" s="1"/>
      <c r="M87" s="1"/>
      <c r="N87" s="1">
        <v>1403.7800500000001</v>
      </c>
      <c r="O87" s="1">
        <f t="shared" si="21"/>
        <v>453.66999999999996</v>
      </c>
      <c r="P87" s="5">
        <f t="shared" ref="P87:P88" si="25">13*O87-N87-F87</f>
        <v>1765.7079499999986</v>
      </c>
      <c r="Q87" s="5">
        <v>1800</v>
      </c>
      <c r="R87" s="5"/>
      <c r="S87" s="1"/>
      <c r="T87" s="1">
        <f t="shared" ref="T87:T94" si="26">(F87+N87+Q87)/O87</f>
        <v>13.075588092666477</v>
      </c>
      <c r="U87" s="1">
        <f t="shared" si="22"/>
        <v>9.1079464147948954</v>
      </c>
      <c r="V87" s="1">
        <v>442.6968</v>
      </c>
      <c r="W87" s="1">
        <v>382.80119999999999</v>
      </c>
      <c r="X87" s="1">
        <v>527.81760000000008</v>
      </c>
      <c r="Y87" s="1">
        <v>546.4624</v>
      </c>
      <c r="Z87" s="1">
        <v>410.8374</v>
      </c>
      <c r="AA87" s="1">
        <v>456.06979999999999</v>
      </c>
      <c r="AB87" s="1"/>
      <c r="AC87" s="1">
        <f t="shared" ref="AC87:AC94" si="27">ROUND(Q87*G87,0)</f>
        <v>1800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127</v>
      </c>
      <c r="B88" s="1" t="s">
        <v>32</v>
      </c>
      <c r="C88" s="1">
        <v>1839.5619999999999</v>
      </c>
      <c r="D88" s="1">
        <v>3205.57</v>
      </c>
      <c r="E88" s="1">
        <v>1743.34</v>
      </c>
      <c r="F88" s="1">
        <v>2915.895</v>
      </c>
      <c r="G88" s="6">
        <v>1</v>
      </c>
      <c r="H88" s="1">
        <v>60</v>
      </c>
      <c r="I88" s="1" t="s">
        <v>33</v>
      </c>
      <c r="J88" s="1">
        <v>1685.5</v>
      </c>
      <c r="K88" s="1">
        <f t="shared" si="20"/>
        <v>57.839999999999918</v>
      </c>
      <c r="L88" s="1"/>
      <c r="M88" s="1"/>
      <c r="N88" s="1">
        <v>216.74680000000029</v>
      </c>
      <c r="O88" s="1">
        <f t="shared" si="21"/>
        <v>348.66800000000001</v>
      </c>
      <c r="P88" s="5">
        <f t="shared" si="25"/>
        <v>1400.0422000000003</v>
      </c>
      <c r="Q88" s="5">
        <f t="shared" ref="Q88:Q92" si="28">P88</f>
        <v>1400.0422000000003</v>
      </c>
      <c r="R88" s="5"/>
      <c r="S88" s="1"/>
      <c r="T88" s="1">
        <f t="shared" si="26"/>
        <v>13.000000000000004</v>
      </c>
      <c r="U88" s="1">
        <f t="shared" si="22"/>
        <v>8.9845979556483542</v>
      </c>
      <c r="V88" s="1">
        <v>339.78199999999998</v>
      </c>
      <c r="W88" s="1">
        <v>372.46480000000003</v>
      </c>
      <c r="X88" s="1">
        <v>393.71339999999998</v>
      </c>
      <c r="Y88" s="1">
        <v>372.58620000000002</v>
      </c>
      <c r="Z88" s="1">
        <v>362.2604</v>
      </c>
      <c r="AA88" s="1">
        <v>363.4914</v>
      </c>
      <c r="AB88" s="1"/>
      <c r="AC88" s="1">
        <f t="shared" si="27"/>
        <v>1400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128</v>
      </c>
      <c r="B89" s="1" t="s">
        <v>32</v>
      </c>
      <c r="C89" s="1">
        <v>38.076999999999998</v>
      </c>
      <c r="D89" s="1">
        <v>361.47</v>
      </c>
      <c r="E89" s="1">
        <v>90.584999999999994</v>
      </c>
      <c r="F89" s="1">
        <v>270.88499999999999</v>
      </c>
      <c r="G89" s="6">
        <v>1</v>
      </c>
      <c r="H89" s="1">
        <v>55</v>
      </c>
      <c r="I89" s="1" t="s">
        <v>33</v>
      </c>
      <c r="J89" s="1">
        <v>114.4</v>
      </c>
      <c r="K89" s="1">
        <f t="shared" si="20"/>
        <v>-23.815000000000012</v>
      </c>
      <c r="L89" s="1"/>
      <c r="M89" s="1"/>
      <c r="N89" s="1">
        <v>0</v>
      </c>
      <c r="O89" s="1">
        <f t="shared" si="21"/>
        <v>18.116999999999997</v>
      </c>
      <c r="P89" s="5"/>
      <c r="Q89" s="5">
        <f t="shared" si="28"/>
        <v>0</v>
      </c>
      <c r="R89" s="5"/>
      <c r="S89" s="1"/>
      <c r="T89" s="1">
        <f t="shared" si="26"/>
        <v>14.951978804437822</v>
      </c>
      <c r="U89" s="1">
        <f t="shared" si="22"/>
        <v>14.951978804437822</v>
      </c>
      <c r="V89" s="1">
        <v>11.9848</v>
      </c>
      <c r="W89" s="1">
        <v>61.713800000000013</v>
      </c>
      <c r="X89" s="1">
        <v>54.811800000000012</v>
      </c>
      <c r="Y89" s="1">
        <v>0</v>
      </c>
      <c r="Z89" s="1">
        <v>0</v>
      </c>
      <c r="AA89" s="1">
        <v>0</v>
      </c>
      <c r="AB89" s="1" t="s">
        <v>129</v>
      </c>
      <c r="AC89" s="1">
        <f t="shared" si="27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130</v>
      </c>
      <c r="B90" s="1" t="s">
        <v>32</v>
      </c>
      <c r="C90" s="1">
        <v>99.941000000000003</v>
      </c>
      <c r="D90" s="1">
        <v>215.74199999999999</v>
      </c>
      <c r="E90" s="1">
        <v>162.28200000000001</v>
      </c>
      <c r="F90" s="1">
        <v>99.257999999999996</v>
      </c>
      <c r="G90" s="6">
        <v>1</v>
      </c>
      <c r="H90" s="1">
        <v>55</v>
      </c>
      <c r="I90" s="1" t="s">
        <v>33</v>
      </c>
      <c r="J90" s="1">
        <v>176.6</v>
      </c>
      <c r="K90" s="1">
        <f t="shared" si="20"/>
        <v>-14.317999999999984</v>
      </c>
      <c r="L90" s="1"/>
      <c r="M90" s="1"/>
      <c r="N90" s="1">
        <v>0</v>
      </c>
      <c r="O90" s="1">
        <f t="shared" si="21"/>
        <v>32.456400000000002</v>
      </c>
      <c r="P90" s="5">
        <f t="shared" ref="P90:P94" si="29">11*O90-N90-F90</f>
        <v>257.76240000000001</v>
      </c>
      <c r="Q90" s="5">
        <v>0</v>
      </c>
      <c r="R90" s="5">
        <v>0</v>
      </c>
      <c r="S90" s="1" t="s">
        <v>140</v>
      </c>
      <c r="T90" s="1">
        <f t="shared" si="26"/>
        <v>3.0581949938995079</v>
      </c>
      <c r="U90" s="1">
        <f t="shared" si="22"/>
        <v>3.0581949938995079</v>
      </c>
      <c r="V90" s="1">
        <v>30.171399999999998</v>
      </c>
      <c r="W90" s="1">
        <v>51.722799999999992</v>
      </c>
      <c r="X90" s="1">
        <v>40.894199999999998</v>
      </c>
      <c r="Y90" s="1">
        <v>0</v>
      </c>
      <c r="Z90" s="1">
        <v>0</v>
      </c>
      <c r="AA90" s="1">
        <v>0</v>
      </c>
      <c r="AB90" s="1" t="s">
        <v>143</v>
      </c>
      <c r="AC90" s="1">
        <f t="shared" si="27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131</v>
      </c>
      <c r="B91" s="1" t="s">
        <v>32</v>
      </c>
      <c r="C91" s="1"/>
      <c r="D91" s="1">
        <v>367.92700000000002</v>
      </c>
      <c r="E91" s="1">
        <v>95.191000000000003</v>
      </c>
      <c r="F91" s="1">
        <v>270.06</v>
      </c>
      <c r="G91" s="6">
        <v>1</v>
      </c>
      <c r="H91" s="1">
        <v>55</v>
      </c>
      <c r="I91" s="1" t="s">
        <v>33</v>
      </c>
      <c r="J91" s="1">
        <v>107.2</v>
      </c>
      <c r="K91" s="1">
        <f t="shared" si="20"/>
        <v>-12.009</v>
      </c>
      <c r="L91" s="1"/>
      <c r="M91" s="1"/>
      <c r="N91" s="1">
        <v>0</v>
      </c>
      <c r="O91" s="1">
        <f t="shared" si="21"/>
        <v>19.0382</v>
      </c>
      <c r="P91" s="5"/>
      <c r="Q91" s="5">
        <f t="shared" si="28"/>
        <v>0</v>
      </c>
      <c r="R91" s="5"/>
      <c r="S91" s="1"/>
      <c r="T91" s="1">
        <f t="shared" si="26"/>
        <v>14.185164563876837</v>
      </c>
      <c r="U91" s="1">
        <f t="shared" si="22"/>
        <v>14.185164563876837</v>
      </c>
      <c r="V91" s="1">
        <v>9.6633999999999993</v>
      </c>
      <c r="W91" s="1">
        <v>43.9878</v>
      </c>
      <c r="X91" s="1">
        <v>43.452599999999997</v>
      </c>
      <c r="Y91" s="1">
        <v>0</v>
      </c>
      <c r="Z91" s="1">
        <v>0</v>
      </c>
      <c r="AA91" s="1">
        <v>0</v>
      </c>
      <c r="AB91" s="1" t="s">
        <v>129</v>
      </c>
      <c r="AC91" s="1">
        <f t="shared" si="27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132</v>
      </c>
      <c r="B92" s="1" t="s">
        <v>32</v>
      </c>
      <c r="C92" s="1">
        <v>208.77</v>
      </c>
      <c r="D92" s="1"/>
      <c r="E92" s="1">
        <v>33.046999999999997</v>
      </c>
      <c r="F92" s="1">
        <v>165.01900000000001</v>
      </c>
      <c r="G92" s="6">
        <v>1</v>
      </c>
      <c r="H92" s="1">
        <v>60</v>
      </c>
      <c r="I92" s="1" t="s">
        <v>33</v>
      </c>
      <c r="J92" s="1">
        <v>30.7</v>
      </c>
      <c r="K92" s="1">
        <f t="shared" si="20"/>
        <v>2.3469999999999978</v>
      </c>
      <c r="L92" s="1"/>
      <c r="M92" s="1"/>
      <c r="N92" s="1">
        <v>0</v>
      </c>
      <c r="O92" s="1">
        <f t="shared" si="21"/>
        <v>6.6093999999999991</v>
      </c>
      <c r="P92" s="5"/>
      <c r="Q92" s="5">
        <f t="shared" si="28"/>
        <v>0</v>
      </c>
      <c r="R92" s="5"/>
      <c r="S92" s="1"/>
      <c r="T92" s="1">
        <f t="shared" si="26"/>
        <v>24.967319272551219</v>
      </c>
      <c r="U92" s="1">
        <f t="shared" si="22"/>
        <v>24.967319272551219</v>
      </c>
      <c r="V92" s="1">
        <v>7.6412000000000004</v>
      </c>
      <c r="W92" s="1">
        <v>16.501799999999999</v>
      </c>
      <c r="X92" s="1">
        <v>18.321000000000002</v>
      </c>
      <c r="Y92" s="1">
        <v>12.4908</v>
      </c>
      <c r="Z92" s="1">
        <v>9.6132000000000009</v>
      </c>
      <c r="AA92" s="1">
        <v>27.470199999999998</v>
      </c>
      <c r="AB92" s="21" t="s">
        <v>61</v>
      </c>
      <c r="AC92" s="1">
        <f t="shared" si="27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133</v>
      </c>
      <c r="B93" s="1" t="s">
        <v>39</v>
      </c>
      <c r="C93" s="1">
        <v>179</v>
      </c>
      <c r="D93" s="1">
        <v>872</v>
      </c>
      <c r="E93" s="1">
        <v>276</v>
      </c>
      <c r="F93" s="1">
        <v>597</v>
      </c>
      <c r="G93" s="6">
        <v>0.3</v>
      </c>
      <c r="H93" s="1">
        <v>40</v>
      </c>
      <c r="I93" s="1" t="s">
        <v>33</v>
      </c>
      <c r="J93" s="1">
        <v>382</v>
      </c>
      <c r="K93" s="1">
        <f t="shared" si="20"/>
        <v>-106</v>
      </c>
      <c r="L93" s="1"/>
      <c r="M93" s="1"/>
      <c r="N93" s="1">
        <v>0</v>
      </c>
      <c r="O93" s="1">
        <f t="shared" si="21"/>
        <v>55.2</v>
      </c>
      <c r="P93" s="5">
        <f t="shared" si="29"/>
        <v>10.200000000000045</v>
      </c>
      <c r="Q93" s="5">
        <v>150</v>
      </c>
      <c r="R93" s="5">
        <v>150</v>
      </c>
      <c r="S93" s="1" t="s">
        <v>141</v>
      </c>
      <c r="T93" s="1">
        <f t="shared" si="26"/>
        <v>13.532608695652174</v>
      </c>
      <c r="U93" s="1">
        <f t="shared" si="22"/>
        <v>10.815217391304348</v>
      </c>
      <c r="V93" s="1">
        <v>63.2</v>
      </c>
      <c r="W93" s="1">
        <v>78.400000000000006</v>
      </c>
      <c r="X93" s="1">
        <v>44.8</v>
      </c>
      <c r="Y93" s="1">
        <v>0</v>
      </c>
      <c r="Z93" s="1">
        <v>0</v>
      </c>
      <c r="AA93" s="1">
        <v>0</v>
      </c>
      <c r="AB93" s="1" t="s">
        <v>134</v>
      </c>
      <c r="AC93" s="1">
        <f t="shared" si="27"/>
        <v>45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135</v>
      </c>
      <c r="B94" s="1" t="s">
        <v>39</v>
      </c>
      <c r="C94" s="1">
        <v>171</v>
      </c>
      <c r="D94" s="1">
        <v>865</v>
      </c>
      <c r="E94" s="1">
        <v>297</v>
      </c>
      <c r="F94" s="1">
        <v>569</v>
      </c>
      <c r="G94" s="6">
        <v>0.3</v>
      </c>
      <c r="H94" s="1">
        <v>40</v>
      </c>
      <c r="I94" s="1" t="s">
        <v>33</v>
      </c>
      <c r="J94" s="1">
        <v>411</v>
      </c>
      <c r="K94" s="1">
        <f t="shared" si="20"/>
        <v>-114</v>
      </c>
      <c r="L94" s="1"/>
      <c r="M94" s="1"/>
      <c r="N94" s="1">
        <v>0</v>
      </c>
      <c r="O94" s="1">
        <f t="shared" si="21"/>
        <v>59.4</v>
      </c>
      <c r="P94" s="5">
        <f t="shared" si="29"/>
        <v>84.399999999999977</v>
      </c>
      <c r="Q94" s="5">
        <v>150</v>
      </c>
      <c r="R94" s="5">
        <v>150</v>
      </c>
      <c r="S94" s="1" t="s">
        <v>142</v>
      </c>
      <c r="T94" s="1">
        <f t="shared" si="26"/>
        <v>12.104377104377104</v>
      </c>
      <c r="U94" s="1">
        <f t="shared" si="22"/>
        <v>9.5791245791245796</v>
      </c>
      <c r="V94" s="1">
        <v>64.400000000000006</v>
      </c>
      <c r="W94" s="1">
        <v>78.2</v>
      </c>
      <c r="X94" s="1">
        <v>46.4</v>
      </c>
      <c r="Y94" s="1">
        <v>0</v>
      </c>
      <c r="Z94" s="1">
        <v>0</v>
      </c>
      <c r="AA94" s="1">
        <v>0</v>
      </c>
      <c r="AB94" s="1" t="s">
        <v>134</v>
      </c>
      <c r="AC94" s="1">
        <f t="shared" si="27"/>
        <v>45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136</v>
      </c>
      <c r="B95" s="10" t="s">
        <v>39</v>
      </c>
      <c r="C95" s="10">
        <v>308</v>
      </c>
      <c r="D95" s="13">
        <v>654</v>
      </c>
      <c r="E95" s="19">
        <v>221</v>
      </c>
      <c r="F95" s="19">
        <v>608</v>
      </c>
      <c r="G95" s="11">
        <v>0</v>
      </c>
      <c r="H95" s="10">
        <v>40</v>
      </c>
      <c r="I95" s="10" t="s">
        <v>86</v>
      </c>
      <c r="J95" s="10">
        <v>239</v>
      </c>
      <c r="K95" s="10">
        <f t="shared" si="20"/>
        <v>-18</v>
      </c>
      <c r="L95" s="10"/>
      <c r="M95" s="10"/>
      <c r="N95" s="10"/>
      <c r="O95" s="10">
        <f t="shared" si="21"/>
        <v>44.2</v>
      </c>
      <c r="P95" s="12"/>
      <c r="Q95" s="12"/>
      <c r="R95" s="12"/>
      <c r="S95" s="10"/>
      <c r="T95" s="10">
        <f t="shared" si="23"/>
        <v>13.755656108597284</v>
      </c>
      <c r="U95" s="10">
        <f t="shared" si="22"/>
        <v>13.755656108597284</v>
      </c>
      <c r="V95" s="10">
        <v>56</v>
      </c>
      <c r="W95" s="10">
        <v>74.8</v>
      </c>
      <c r="X95" s="10">
        <v>63</v>
      </c>
      <c r="Y95" s="10">
        <v>51</v>
      </c>
      <c r="Z95" s="10">
        <v>59.8</v>
      </c>
      <c r="AA95" s="10">
        <v>72.2</v>
      </c>
      <c r="AB95" s="13" t="s">
        <v>137</v>
      </c>
      <c r="AC95" s="10">
        <f t="shared" si="24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2024-09-19T13:40:41Z</dcterms:created>
  <dcterms:modified xsi:type="dcterms:W3CDTF">2024-09-20T07:41:18Z</dcterms:modified>
</cp:coreProperties>
</file>