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9,24 ПОКОМ КИ филиалы\"/>
    </mc:Choice>
  </mc:AlternateContent>
  <xr:revisionPtr revIDLastSave="0" documentId="13_ncr:1_{4812190B-9FFA-42F1-9AFB-E55D1930EF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6" i="1" l="1"/>
  <c r="P116" i="1"/>
  <c r="Q31" i="1" l="1"/>
  <c r="Q24" i="1"/>
  <c r="Q38" i="1"/>
  <c r="AC96" i="1"/>
  <c r="AC90" i="1"/>
  <c r="E107" i="1"/>
  <c r="P107" i="1" s="1"/>
  <c r="U107" i="1" s="1"/>
  <c r="AC10" i="1"/>
  <c r="AC13" i="1"/>
  <c r="AC15" i="1"/>
  <c r="AC19" i="1"/>
  <c r="AC20" i="1"/>
  <c r="AC21" i="1"/>
  <c r="AC22" i="1"/>
  <c r="AC23" i="1"/>
  <c r="AC26" i="1"/>
  <c r="AC28" i="1"/>
  <c r="AC33" i="1"/>
  <c r="AC34" i="1"/>
  <c r="AC36" i="1"/>
  <c r="AC37" i="1"/>
  <c r="AC39" i="1"/>
  <c r="AC41" i="1"/>
  <c r="AC42" i="1"/>
  <c r="AC46" i="1"/>
  <c r="AC48" i="1"/>
  <c r="AC50" i="1"/>
  <c r="AC51" i="1"/>
  <c r="AC58" i="1"/>
  <c r="AC62" i="1"/>
  <c r="AC64" i="1"/>
  <c r="AC65" i="1"/>
  <c r="AC69" i="1"/>
  <c r="AC77" i="1"/>
  <c r="AC78" i="1"/>
  <c r="AC79" i="1"/>
  <c r="AC80" i="1"/>
  <c r="AC82" i="1"/>
  <c r="AC83" i="1"/>
  <c r="AC84" i="1"/>
  <c r="AC85" i="1"/>
  <c r="AC86" i="1"/>
  <c r="AC87" i="1"/>
  <c r="AC88" i="1"/>
  <c r="AC89" i="1"/>
  <c r="AC91" i="1"/>
  <c r="AC92" i="1"/>
  <c r="AC97" i="1"/>
  <c r="AC99" i="1"/>
  <c r="AC109" i="1"/>
  <c r="AC111" i="1"/>
  <c r="AC112" i="1"/>
  <c r="AC113" i="1"/>
  <c r="P7" i="1"/>
  <c r="P8" i="1"/>
  <c r="Q8" i="1" s="1"/>
  <c r="AC8" i="1" s="1"/>
  <c r="P9" i="1"/>
  <c r="P10" i="1"/>
  <c r="T10" i="1" s="1"/>
  <c r="P11" i="1"/>
  <c r="Q11" i="1" s="1"/>
  <c r="AC11" i="1" s="1"/>
  <c r="P12" i="1"/>
  <c r="P13" i="1"/>
  <c r="T13" i="1" s="1"/>
  <c r="P14" i="1"/>
  <c r="AC14" i="1" s="1"/>
  <c r="P15" i="1"/>
  <c r="T15" i="1" s="1"/>
  <c r="P16" i="1"/>
  <c r="P17" i="1"/>
  <c r="AC17" i="1" s="1"/>
  <c r="P18" i="1"/>
  <c r="P19" i="1"/>
  <c r="T19" i="1" s="1"/>
  <c r="P20" i="1"/>
  <c r="T20" i="1" s="1"/>
  <c r="P21" i="1"/>
  <c r="T21" i="1" s="1"/>
  <c r="P22" i="1"/>
  <c r="T22" i="1" s="1"/>
  <c r="P23" i="1"/>
  <c r="T23" i="1" s="1"/>
  <c r="P24" i="1"/>
  <c r="AC24" i="1" s="1"/>
  <c r="P25" i="1"/>
  <c r="P26" i="1"/>
  <c r="T26" i="1" s="1"/>
  <c r="P27" i="1"/>
  <c r="P28" i="1"/>
  <c r="T28" i="1" s="1"/>
  <c r="P29" i="1"/>
  <c r="P30" i="1"/>
  <c r="AC30" i="1" s="1"/>
  <c r="P31" i="1"/>
  <c r="P32" i="1"/>
  <c r="AC32" i="1" s="1"/>
  <c r="P33" i="1"/>
  <c r="T33" i="1" s="1"/>
  <c r="P34" i="1"/>
  <c r="T34" i="1" s="1"/>
  <c r="P35" i="1"/>
  <c r="P36" i="1"/>
  <c r="T36" i="1" s="1"/>
  <c r="P37" i="1"/>
  <c r="T37" i="1" s="1"/>
  <c r="P38" i="1"/>
  <c r="P39" i="1"/>
  <c r="T39" i="1" s="1"/>
  <c r="P40" i="1"/>
  <c r="P41" i="1"/>
  <c r="T41" i="1" s="1"/>
  <c r="P42" i="1"/>
  <c r="T42" i="1" s="1"/>
  <c r="P43" i="1"/>
  <c r="Q43" i="1" s="1"/>
  <c r="AC43" i="1" s="1"/>
  <c r="P44" i="1"/>
  <c r="P45" i="1"/>
  <c r="Q45" i="1" s="1"/>
  <c r="AC45" i="1" s="1"/>
  <c r="P46" i="1"/>
  <c r="T46" i="1" s="1"/>
  <c r="P47" i="1"/>
  <c r="P48" i="1"/>
  <c r="T48" i="1" s="1"/>
  <c r="P49" i="1"/>
  <c r="Q49" i="1" s="1"/>
  <c r="AC49" i="1" s="1"/>
  <c r="P50" i="1"/>
  <c r="T50" i="1" s="1"/>
  <c r="P51" i="1"/>
  <c r="T51" i="1" s="1"/>
  <c r="P52" i="1"/>
  <c r="P53" i="1"/>
  <c r="Q53" i="1" s="1"/>
  <c r="P54" i="1"/>
  <c r="P55" i="1"/>
  <c r="Q55" i="1" s="1"/>
  <c r="AC55" i="1" s="1"/>
  <c r="P56" i="1"/>
  <c r="P57" i="1"/>
  <c r="Q57" i="1" s="1"/>
  <c r="AC57" i="1" s="1"/>
  <c r="P58" i="1"/>
  <c r="T58" i="1" s="1"/>
  <c r="P59" i="1"/>
  <c r="P60" i="1"/>
  <c r="Q60" i="1" s="1"/>
  <c r="AC60" i="1" s="1"/>
  <c r="P61" i="1"/>
  <c r="P62" i="1"/>
  <c r="T62" i="1" s="1"/>
  <c r="P63" i="1"/>
  <c r="Q63" i="1" s="1"/>
  <c r="AC63" i="1" s="1"/>
  <c r="P64" i="1"/>
  <c r="T64" i="1" s="1"/>
  <c r="P65" i="1"/>
  <c r="T65" i="1" s="1"/>
  <c r="P66" i="1"/>
  <c r="P67" i="1"/>
  <c r="Q67" i="1" s="1"/>
  <c r="AC67" i="1" s="1"/>
  <c r="P68" i="1"/>
  <c r="P69" i="1"/>
  <c r="T69" i="1" s="1"/>
  <c r="P70" i="1"/>
  <c r="Q70" i="1" s="1"/>
  <c r="AC70" i="1" s="1"/>
  <c r="P71" i="1"/>
  <c r="P72" i="1"/>
  <c r="Q72" i="1" s="1"/>
  <c r="AC72" i="1" s="1"/>
  <c r="P73" i="1"/>
  <c r="P74" i="1"/>
  <c r="Q74" i="1" s="1"/>
  <c r="AC74" i="1" s="1"/>
  <c r="P75" i="1"/>
  <c r="P76" i="1"/>
  <c r="Q76" i="1" s="1"/>
  <c r="AC76" i="1" s="1"/>
  <c r="P77" i="1"/>
  <c r="T77" i="1" s="1"/>
  <c r="P78" i="1"/>
  <c r="T78" i="1" s="1"/>
  <c r="P79" i="1"/>
  <c r="T79" i="1" s="1"/>
  <c r="P80" i="1"/>
  <c r="T80" i="1" s="1"/>
  <c r="P81" i="1"/>
  <c r="P82" i="1"/>
  <c r="T82" i="1" s="1"/>
  <c r="P83" i="1"/>
  <c r="T83" i="1" s="1"/>
  <c r="P84" i="1"/>
  <c r="T84" i="1" s="1"/>
  <c r="P85" i="1"/>
  <c r="T85" i="1" s="1"/>
  <c r="P86" i="1"/>
  <c r="T86" i="1" s="1"/>
  <c r="P87" i="1"/>
  <c r="T87" i="1" s="1"/>
  <c r="P88" i="1"/>
  <c r="T88" i="1" s="1"/>
  <c r="P89" i="1"/>
  <c r="T89" i="1" s="1"/>
  <c r="P90" i="1"/>
  <c r="P91" i="1"/>
  <c r="T91" i="1" s="1"/>
  <c r="P92" i="1"/>
  <c r="U92" i="1" s="1"/>
  <c r="P93" i="1"/>
  <c r="P94" i="1"/>
  <c r="U94" i="1" s="1"/>
  <c r="P95" i="1"/>
  <c r="P96" i="1"/>
  <c r="U96" i="1" s="1"/>
  <c r="P97" i="1"/>
  <c r="U97" i="1" s="1"/>
  <c r="P98" i="1"/>
  <c r="U98" i="1" s="1"/>
  <c r="P99" i="1"/>
  <c r="U99" i="1" s="1"/>
  <c r="P100" i="1"/>
  <c r="U100" i="1" s="1"/>
  <c r="P101" i="1"/>
  <c r="U101" i="1" s="1"/>
  <c r="P102" i="1"/>
  <c r="U102" i="1" s="1"/>
  <c r="P103" i="1"/>
  <c r="P104" i="1"/>
  <c r="U104" i="1" s="1"/>
  <c r="P105" i="1"/>
  <c r="P106" i="1"/>
  <c r="U106" i="1" s="1"/>
  <c r="P108" i="1"/>
  <c r="P109" i="1"/>
  <c r="U109" i="1" s="1"/>
  <c r="P110" i="1"/>
  <c r="P111" i="1"/>
  <c r="U111" i="1" s="1"/>
  <c r="P112" i="1"/>
  <c r="U112" i="1" s="1"/>
  <c r="P113" i="1"/>
  <c r="U113" i="1" s="1"/>
  <c r="P114" i="1"/>
  <c r="Q114" i="1" s="1"/>
  <c r="P115" i="1"/>
  <c r="U115" i="1" s="1"/>
  <c r="P6" i="1"/>
  <c r="Q6" i="1" s="1"/>
  <c r="AC6" i="1" s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AC27" i="1" l="1"/>
  <c r="AC38" i="1"/>
  <c r="AC53" i="1"/>
  <c r="AC94" i="1"/>
  <c r="Q107" i="1"/>
  <c r="AC107" i="1" s="1"/>
  <c r="T6" i="1"/>
  <c r="U114" i="1"/>
  <c r="AC114" i="1"/>
  <c r="U110" i="1"/>
  <c r="AC110" i="1"/>
  <c r="U108" i="1"/>
  <c r="AC108" i="1"/>
  <c r="U105" i="1"/>
  <c r="AC105" i="1"/>
  <c r="U103" i="1"/>
  <c r="AC103" i="1"/>
  <c r="U95" i="1"/>
  <c r="AC95" i="1"/>
  <c r="U93" i="1"/>
  <c r="AC93" i="1"/>
  <c r="T81" i="1"/>
  <c r="AC81" i="1"/>
  <c r="Q75" i="1"/>
  <c r="AC75" i="1" s="1"/>
  <c r="Q73" i="1"/>
  <c r="AC73" i="1" s="1"/>
  <c r="T71" i="1"/>
  <c r="AC71" i="1"/>
  <c r="Q61" i="1"/>
  <c r="AC61" i="1" s="1"/>
  <c r="Q59" i="1"/>
  <c r="AC59" i="1" s="1"/>
  <c r="Q47" i="1"/>
  <c r="AC47" i="1" s="1"/>
  <c r="Q35" i="1"/>
  <c r="AC35" i="1" s="1"/>
  <c r="AC31" i="1"/>
  <c r="Q29" i="1"/>
  <c r="AC29" i="1" s="1"/>
  <c r="T25" i="1"/>
  <c r="AC25" i="1"/>
  <c r="T9" i="1"/>
  <c r="AC9" i="1"/>
  <c r="Q7" i="1"/>
  <c r="AC7" i="1" s="1"/>
  <c r="AC101" i="1"/>
  <c r="T90" i="1"/>
  <c r="T76" i="1"/>
  <c r="T74" i="1"/>
  <c r="T72" i="1"/>
  <c r="T70" i="1"/>
  <c r="T60" i="1"/>
  <c r="T38" i="1"/>
  <c r="T32" i="1"/>
  <c r="T30" i="1"/>
  <c r="T24" i="1"/>
  <c r="T18" i="1"/>
  <c r="T14" i="1"/>
  <c r="T8" i="1"/>
  <c r="Q12" i="1"/>
  <c r="AC12" i="1" s="1"/>
  <c r="Q16" i="1"/>
  <c r="AC16" i="1" s="1"/>
  <c r="AC18" i="1"/>
  <c r="AC40" i="1"/>
  <c r="Q44" i="1"/>
  <c r="AC44" i="1" s="1"/>
  <c r="Q52" i="1"/>
  <c r="AC52" i="1" s="1"/>
  <c r="Q54" i="1"/>
  <c r="AC54" i="1" s="1"/>
  <c r="AC56" i="1"/>
  <c r="Q66" i="1"/>
  <c r="AC66" i="1" s="1"/>
  <c r="Q68" i="1"/>
  <c r="AC68" i="1" s="1"/>
  <c r="AC98" i="1"/>
  <c r="Q100" i="1"/>
  <c r="AC100" i="1" s="1"/>
  <c r="AC102" i="1"/>
  <c r="Q104" i="1"/>
  <c r="AC104" i="1" s="1"/>
  <c r="Q106" i="1"/>
  <c r="AC106" i="1" s="1"/>
  <c r="Q115" i="1"/>
  <c r="AC115" i="1" s="1"/>
  <c r="T67" i="1"/>
  <c r="T63" i="1"/>
  <c r="T57" i="1"/>
  <c r="T55" i="1"/>
  <c r="T53" i="1"/>
  <c r="T49" i="1"/>
  <c r="T45" i="1"/>
  <c r="T43" i="1"/>
  <c r="T27" i="1"/>
  <c r="T17" i="1"/>
  <c r="T11" i="1"/>
  <c r="E5" i="1"/>
  <c r="K107" i="1"/>
  <c r="T107" i="1"/>
  <c r="K5" i="1"/>
  <c r="T99" i="1"/>
  <c r="T111" i="1"/>
  <c r="T103" i="1"/>
  <c r="T95" i="1"/>
  <c r="U6" i="1"/>
  <c r="T113" i="1"/>
  <c r="T109" i="1"/>
  <c r="T105" i="1"/>
  <c r="T101" i="1"/>
  <c r="T97" i="1"/>
  <c r="T112" i="1"/>
  <c r="T110" i="1"/>
  <c r="T108" i="1"/>
  <c r="T102" i="1"/>
  <c r="T98" i="1"/>
  <c r="T96" i="1"/>
  <c r="T94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106" i="1" l="1"/>
  <c r="Q5" i="1"/>
  <c r="T114" i="1"/>
  <c r="T54" i="1"/>
  <c r="AC5" i="1"/>
  <c r="T100" i="1"/>
  <c r="T104" i="1"/>
  <c r="T93" i="1"/>
  <c r="T44" i="1"/>
  <c r="T7" i="1"/>
  <c r="T29" i="1"/>
  <c r="T31" i="1"/>
  <c r="T35" i="1"/>
  <c r="T47" i="1"/>
  <c r="T59" i="1"/>
  <c r="T61" i="1"/>
  <c r="T73" i="1"/>
  <c r="T75" i="1"/>
  <c r="T68" i="1"/>
  <c r="T115" i="1"/>
  <c r="T12" i="1"/>
  <c r="T16" i="1"/>
  <c r="T40" i="1"/>
  <c r="T52" i="1"/>
  <c r="T56" i="1"/>
  <c r="T66" i="1"/>
</calcChain>
</file>

<file path=xl/sharedStrings.xml><?xml version="1.0" encoding="utf-8"?>
<sst xmlns="http://schemas.openxmlformats.org/spreadsheetml/2006/main" count="420" uniqueCount="161">
  <si>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</si>
  <si>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</si>
  <si>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</si>
  <si>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</si>
  <si>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</si>
  <si>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</si>
  <si>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</si>
  <si>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</si>
  <si>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</si>
  <si>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</si>
  <si>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</si>
  <si>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</si>
  <si>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</si>
  <si>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</si>
  <si>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</si>
  <si>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</si>
  <si>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</si>
  <si>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</si>
  <si>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</si>
  <si>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</si>
  <si>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</si>
  <si>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</si>
  <si>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</si>
  <si>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23,09,(1)</t>
  </si>
  <si>
    <t>23,09,(2)</t>
  </si>
  <si>
    <t>25,09,</t>
  </si>
  <si>
    <t>19,09,</t>
  </si>
  <si>
    <t>18,09,</t>
  </si>
  <si>
    <t>12,09,</t>
  </si>
  <si>
    <t>11,09,</t>
  </si>
  <si>
    <t>05,09,</t>
  </si>
  <si>
    <t>04,09,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</si>
  <si>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</si>
  <si>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</si>
  <si>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</si>
  <si>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</si>
  <si>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</si>
  <si>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</si>
  <si>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</si>
  <si>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</si>
  <si>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</si>
  <si>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</si>
  <si>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</si>
  <si>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</si>
  <si>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</si>
  <si>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</si>
  <si>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</si>
  <si>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</si>
  <si>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ТС Обжора / нет в бланке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</si>
  <si>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</si>
  <si>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</si>
  <si>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</si>
  <si>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</si>
  <si>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</si>
  <si>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</si>
  <si>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</si>
  <si>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</si>
  <si>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</si>
  <si>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</si>
  <si>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</si>
  <si>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</si>
  <si>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</si>
  <si>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</si>
  <si>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</si>
  <si>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</si>
  <si>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</si>
  <si>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</si>
  <si>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</si>
  <si>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</si>
  <si>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</si>
  <si>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</si>
  <si>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</si>
  <si>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</si>
  <si>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</si>
  <si>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</si>
  <si>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</si>
  <si>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</si>
  <si>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</si>
  <si>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</si>
  <si>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</si>
  <si>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</si>
  <si>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</si>
  <si>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</si>
  <si>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</si>
  <si>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</si>
  <si>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</si>
  <si>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</si>
  <si>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</si>
  <si>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</si>
  <si>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</si>
  <si>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</si>
  <si>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</si>
  <si>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</si>
  <si>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</si>
  <si>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</si>
  <si>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</si>
  <si>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</si>
  <si>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</si>
  <si>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</si>
  <si>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</si>
  <si>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</si>
  <si>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</si>
  <si>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</si>
  <si>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</si>
  <si>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</si>
  <si>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</si>
  <si>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</si>
  <si>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</si>
  <si>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</si>
  <si>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>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</si>
  <si>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</si>
  <si>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</si>
  <si>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</si>
  <si>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</si>
  <si>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</si>
  <si>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</si>
  <si>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</si>
  <si>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</si>
  <si>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</si>
  <si>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</si>
  <si>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</si>
  <si>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</si>
  <si>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</si>
  <si>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</si>
  <si>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</si>
  <si>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</si>
  <si>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</si>
  <si>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</si>
  <si>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</si>
  <si>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</si>
  <si>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</si>
  <si>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</si>
  <si>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</si>
  <si>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</si>
  <si>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</si>
  <si>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</si>
  <si>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</si>
  <si>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</si>
  <si>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</si>
  <si>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</si>
  <si>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</si>
  <si>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</si>
  <si>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</si>
  <si>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</si>
  <si>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</si>
  <si>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</si>
  <si>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</si>
  <si>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</si>
  <si>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</si>
  <si>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</si>
  <si>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</si>
  <si>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</si>
  <si>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</si>
  <si>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</si>
  <si>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</si>
  <si>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нужно увеличить продажи / новинка</t>
  </si>
  <si>
    <t>-70%</t>
  </si>
  <si>
    <t>-80%</t>
  </si>
  <si>
    <t>Вареные колбасы Докторская ГОСТ Дугушка Весовые Вектор Дугушка</t>
  </si>
  <si>
    <t>новинка, SU002011</t>
  </si>
  <si>
    <r>
      <t xml:space="preserve">нужно увеличить продажи </t>
    </r>
    <r>
      <rPr>
        <sz val="10"/>
        <rFont val="Arial"/>
        <family val="2"/>
        <charset val="204"/>
      </rPr>
      <t>/ вывод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</si>
</sst>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6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49" fontId="1" fillId="0" borderId="1" xfId="1" applyNumberFormat="1"/>
    <xf numFmtId="49" fontId="2" fillId="2" borderId="1" xfId="1" applyNumberFormat="1" applyFont="1" applyFill="1"/>
    <xf numFmtId="49" fontId="1" fillId="6" borderId="1" xfId="1" applyNumberFormat="1" applyFill="1"/>
    <xf numFmtId="49" fontId="1" fillId="5" borderId="1" xfId="1" applyNumberFormat="1" applyFill="1"/>
    <xf numFmtId="49" fontId="1" fillId="8" borderId="1" xfId="1" applyNumberFormat="1" applyFill="1"/>
    <xf numFmtId="49" fontId="1" fillId="7" borderId="1" xfId="1" applyNumberFormat="1" applyFill="1"/>
    <xf numFmtId="49" fontId="5" fillId="6" borderId="1" xfId="1" applyNumberFormat="1" applyFont="1" applyFill="1"/>
    <xf numFmtId="49" fontId="6" fillId="6" borderId="1" xfId="1" applyNumberFormat="1" applyFont="1" applyFill="1"/>
    <xf numFmtId="49" fontId="0" fillId="0" borderId="0" xfId="0" applyNumberFormat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49" fontId="6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49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28515625" style="8" customWidth="1"/>
    <col min="8" max="8" width="5.28515625" customWidth="1"/>
    <col min="9" max="9" width="12.85546875" customWidth="1"/>
    <col min="10" max="11" width="6.5703125" customWidth="1"/>
    <col min="12" max="13" width="0.85546875" customWidth="1"/>
    <col min="14" max="18" width="6.5703125" customWidth="1"/>
    <col min="19" max="19" width="22" customWidth="1"/>
    <col min="20" max="21" width="6" customWidth="1"/>
    <col min="22" max="27" width="6.42578125" customWidth="1"/>
    <col min="28" max="28" width="30.28515625" style="28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1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2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39706.977999999996</v>
      </c>
      <c r="F5" s="4">
        <f>SUM(F6:F499)</f>
        <v>33384.169000000002</v>
      </c>
      <c r="G5" s="6"/>
      <c r="H5" s="1"/>
      <c r="I5" s="1"/>
      <c r="J5" s="4">
        <f t="shared" ref="J5:R5" si="0">SUM(J6:J499)</f>
        <v>39647.98000000001</v>
      </c>
      <c r="K5" s="4">
        <f t="shared" si="0"/>
        <v>58.998000000000246</v>
      </c>
      <c r="L5" s="4">
        <f t="shared" si="0"/>
        <v>0</v>
      </c>
      <c r="M5" s="4">
        <f t="shared" si="0"/>
        <v>0</v>
      </c>
      <c r="N5" s="4">
        <f t="shared" si="0"/>
        <v>19286.414560000008</v>
      </c>
      <c r="O5" s="4">
        <f t="shared" si="0"/>
        <v>3500</v>
      </c>
      <c r="P5" s="4">
        <f t="shared" si="0"/>
        <v>7941.3955999999962</v>
      </c>
      <c r="Q5" s="4">
        <f t="shared" si="0"/>
        <v>13358.159719999998</v>
      </c>
      <c r="R5" s="4">
        <f t="shared" si="0"/>
        <v>0</v>
      </c>
      <c r="S5" s="1"/>
      <c r="T5" s="1"/>
      <c r="U5" s="1"/>
      <c r="V5" s="4">
        <f t="shared" ref="V5:AA5" si="1">SUM(V6:V499)</f>
        <v>7513.8711999999996</v>
      </c>
      <c r="W5" s="4">
        <f t="shared" si="1"/>
        <v>7002.384799999998</v>
      </c>
      <c r="X5" s="4">
        <f t="shared" si="1"/>
        <v>7163.3712000000023</v>
      </c>
      <c r="Y5" s="4">
        <f t="shared" si="1"/>
        <v>7342.2346000000007</v>
      </c>
      <c r="Z5" s="4">
        <f t="shared" si="1"/>
        <v>6902.5284000000001</v>
      </c>
      <c r="AA5" s="4">
        <f t="shared" si="1"/>
        <v>6606.8125999999993</v>
      </c>
      <c r="AB5" s="20"/>
      <c r="AC5" s="4">
        <f>SUM(AC6:AC499)</f>
        <v>10404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359.03800000000001</v>
      </c>
      <c r="D6" s="1">
        <v>230.328</v>
      </c>
      <c r="E6" s="1">
        <v>273.77100000000002</v>
      </c>
      <c r="F6" s="1">
        <v>264.93</v>
      </c>
      <c r="G6" s="6">
        <v>1</v>
      </c>
      <c r="H6" s="1">
        <v>50</v>
      </c>
      <c r="I6" s="1" t="s">
        <v>34</v>
      </c>
      <c r="J6" s="1">
        <v>265.3</v>
      </c>
      <c r="K6" s="1">
        <f t="shared" ref="K6:K37" si="2">E6-J6</f>
        <v>8.4710000000000036</v>
      </c>
      <c r="L6" s="1"/>
      <c r="M6" s="1"/>
      <c r="N6" s="1">
        <v>126.7333600000001</v>
      </c>
      <c r="O6" s="1"/>
      <c r="P6" s="1">
        <f>E6/5</f>
        <v>54.754200000000004</v>
      </c>
      <c r="Q6" s="5">
        <f>10*P6-O6-N6-F6</f>
        <v>155.8786399999999</v>
      </c>
      <c r="R6" s="5"/>
      <c r="S6" s="1"/>
      <c r="T6" s="1">
        <f>(F6+N6+O6+Q6)/P6</f>
        <v>10</v>
      </c>
      <c r="U6" s="1">
        <f>(F6+N6+O6)/P6</f>
        <v>7.153119943310287</v>
      </c>
      <c r="V6" s="1">
        <v>52.269000000000013</v>
      </c>
      <c r="W6" s="1">
        <v>50.886200000000002</v>
      </c>
      <c r="X6" s="1">
        <v>51.532799999999988</v>
      </c>
      <c r="Y6" s="1">
        <v>58.968800000000002</v>
      </c>
      <c r="Z6" s="1">
        <v>52.753599999999992</v>
      </c>
      <c r="AA6" s="1">
        <v>49.845599999999997</v>
      </c>
      <c r="AB6" s="20"/>
      <c r="AC6" s="1">
        <f t="shared" ref="AC6:AC37" si="3">ROUND(Q6*G6,0)</f>
        <v>156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294.63799999999998</v>
      </c>
      <c r="D7" s="1">
        <v>333.06599999999997</v>
      </c>
      <c r="E7" s="1">
        <v>286.44</v>
      </c>
      <c r="F7" s="1">
        <v>292.36599999999999</v>
      </c>
      <c r="G7" s="6">
        <v>1</v>
      </c>
      <c r="H7" s="1">
        <v>45</v>
      </c>
      <c r="I7" s="1" t="s">
        <v>34</v>
      </c>
      <c r="J7" s="1">
        <v>268</v>
      </c>
      <c r="K7" s="1">
        <f t="shared" si="2"/>
        <v>18.439999999999998</v>
      </c>
      <c r="L7" s="1"/>
      <c r="M7" s="1"/>
      <c r="N7" s="1">
        <v>113.6776</v>
      </c>
      <c r="O7" s="1"/>
      <c r="P7" s="1">
        <f t="shared" ref="P7:P70" si="4">E7/5</f>
        <v>57.287999999999997</v>
      </c>
      <c r="Q7" s="5">
        <f t="shared" ref="Q7:Q8" si="5">10*P7-O7-N7-F7</f>
        <v>166.83640000000003</v>
      </c>
      <c r="R7" s="5"/>
      <c r="S7" s="1"/>
      <c r="T7" s="1">
        <f t="shared" ref="T7:T70" si="6">(F7+N7+O7+Q7)/P7</f>
        <v>10</v>
      </c>
      <c r="U7" s="1">
        <f t="shared" ref="U7:U70" si="7">(F7+N7+O7)/P7</f>
        <v>7.0877600893729928</v>
      </c>
      <c r="V7" s="1">
        <v>53.7562</v>
      </c>
      <c r="W7" s="1">
        <v>56.909000000000013</v>
      </c>
      <c r="X7" s="1">
        <v>55.534799999999997</v>
      </c>
      <c r="Y7" s="1">
        <v>52.353400000000001</v>
      </c>
      <c r="Z7" s="1">
        <v>47.943600000000004</v>
      </c>
      <c r="AA7" s="1">
        <v>53.565199999999997</v>
      </c>
      <c r="AB7" s="20"/>
      <c r="AC7" s="1">
        <f t="shared" si="3"/>
        <v>167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912.12099999999998</v>
      </c>
      <c r="D8" s="1">
        <v>289.18400000000003</v>
      </c>
      <c r="E8" s="1">
        <v>624.18200000000002</v>
      </c>
      <c r="F8" s="1">
        <v>469.15699999999998</v>
      </c>
      <c r="G8" s="6">
        <v>1</v>
      </c>
      <c r="H8" s="1">
        <v>45</v>
      </c>
      <c r="I8" s="1" t="s">
        <v>34</v>
      </c>
      <c r="J8" s="1">
        <v>567.25</v>
      </c>
      <c r="K8" s="1">
        <f t="shared" si="2"/>
        <v>56.932000000000016</v>
      </c>
      <c r="L8" s="1"/>
      <c r="M8" s="1"/>
      <c r="N8" s="1">
        <v>309.07040000000018</v>
      </c>
      <c r="O8" s="1"/>
      <c r="P8" s="1">
        <f t="shared" si="4"/>
        <v>124.8364</v>
      </c>
      <c r="Q8" s="5">
        <f t="shared" si="5"/>
        <v>470.13659999999987</v>
      </c>
      <c r="R8" s="5"/>
      <c r="S8" s="1"/>
      <c r="T8" s="1">
        <f t="shared" si="6"/>
        <v>10</v>
      </c>
      <c r="U8" s="1">
        <f t="shared" si="7"/>
        <v>6.2339782307083533</v>
      </c>
      <c r="V8" s="1">
        <v>116.88079999999999</v>
      </c>
      <c r="W8" s="1">
        <v>109.2414</v>
      </c>
      <c r="X8" s="1">
        <v>121.05200000000001</v>
      </c>
      <c r="Y8" s="1">
        <v>135.42859999999999</v>
      </c>
      <c r="Z8" s="1">
        <v>116.27760000000001</v>
      </c>
      <c r="AA8" s="1">
        <v>119.2136</v>
      </c>
      <c r="AB8" s="20"/>
      <c r="AC8" s="1">
        <f t="shared" si="3"/>
        <v>470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14.073</v>
      </c>
      <c r="D9" s="1">
        <v>33.634999999999998</v>
      </c>
      <c r="E9" s="1">
        <v>9.7789999999999999</v>
      </c>
      <c r="F9" s="1">
        <v>35.037999999999997</v>
      </c>
      <c r="G9" s="6">
        <v>1</v>
      </c>
      <c r="H9" s="1">
        <v>40</v>
      </c>
      <c r="I9" s="1" t="s">
        <v>34</v>
      </c>
      <c r="J9" s="1">
        <v>11.7</v>
      </c>
      <c r="K9" s="1">
        <f t="shared" si="2"/>
        <v>-1.9209999999999994</v>
      </c>
      <c r="L9" s="1"/>
      <c r="M9" s="1"/>
      <c r="N9" s="1">
        <v>10</v>
      </c>
      <c r="O9" s="1"/>
      <c r="P9" s="1">
        <f t="shared" si="4"/>
        <v>1.9558</v>
      </c>
      <c r="Q9" s="5"/>
      <c r="R9" s="5"/>
      <c r="S9" s="1"/>
      <c r="T9" s="1">
        <f t="shared" si="6"/>
        <v>23.027916964924838</v>
      </c>
      <c r="U9" s="1">
        <f t="shared" si="7"/>
        <v>23.027916964924838</v>
      </c>
      <c r="V9" s="1">
        <v>4.2446000000000002</v>
      </c>
      <c r="W9" s="1">
        <v>4.4593999999999996</v>
      </c>
      <c r="X9" s="1">
        <v>2.2635999999999998</v>
      </c>
      <c r="Y9" s="1">
        <v>3.1850000000000001</v>
      </c>
      <c r="Z9" s="1">
        <v>4.0491999999999999</v>
      </c>
      <c r="AA9" s="1">
        <v>3.6551999999999998</v>
      </c>
      <c r="AB9" s="22" t="s">
        <v>74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38</v>
      </c>
      <c r="B10" s="10" t="s">
        <v>39</v>
      </c>
      <c r="C10" s="10"/>
      <c r="D10" s="10">
        <v>438</v>
      </c>
      <c r="E10" s="10"/>
      <c r="F10" s="10"/>
      <c r="G10" s="11">
        <v>0</v>
      </c>
      <c r="H10" s="10" t="e">
        <v>#N/A</v>
      </c>
      <c r="I10" s="10" t="s">
        <v>40</v>
      </c>
      <c r="J10" s="10"/>
      <c r="K10" s="10">
        <f t="shared" si="2"/>
        <v>0</v>
      </c>
      <c r="L10" s="10"/>
      <c r="M10" s="10"/>
      <c r="N10" s="10"/>
      <c r="O10" s="10"/>
      <c r="P10" s="10">
        <f t="shared" si="4"/>
        <v>0</v>
      </c>
      <c r="Q10" s="12"/>
      <c r="R10" s="12"/>
      <c r="S10" s="10"/>
      <c r="T10" s="10" t="e">
        <f t="shared" si="6"/>
        <v>#DIV/0!</v>
      </c>
      <c r="U10" s="10" t="e">
        <f t="shared" si="7"/>
        <v>#DIV/0!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23"/>
      <c r="AC10" s="10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39</v>
      </c>
      <c r="C11" s="1">
        <v>732</v>
      </c>
      <c r="D11" s="1">
        <v>1230</v>
      </c>
      <c r="E11" s="1">
        <v>764</v>
      </c>
      <c r="F11" s="1">
        <v>993</v>
      </c>
      <c r="G11" s="6">
        <v>0.45</v>
      </c>
      <c r="H11" s="1">
        <v>45</v>
      </c>
      <c r="I11" s="1" t="s">
        <v>34</v>
      </c>
      <c r="J11" s="1">
        <v>779</v>
      </c>
      <c r="K11" s="1">
        <f t="shared" si="2"/>
        <v>-15</v>
      </c>
      <c r="L11" s="1"/>
      <c r="M11" s="1"/>
      <c r="N11" s="1">
        <v>403.80000000000018</v>
      </c>
      <c r="O11" s="1"/>
      <c r="P11" s="1">
        <f t="shared" si="4"/>
        <v>152.80000000000001</v>
      </c>
      <c r="Q11" s="5">
        <f t="shared" ref="Q11:Q12" si="8">10*P11-O11-N11-F11</f>
        <v>131.19999999999982</v>
      </c>
      <c r="R11" s="5"/>
      <c r="S11" s="1"/>
      <c r="T11" s="1">
        <f t="shared" si="6"/>
        <v>10</v>
      </c>
      <c r="U11" s="1">
        <f t="shared" si="7"/>
        <v>9.1413612565445028</v>
      </c>
      <c r="V11" s="1">
        <v>182.4</v>
      </c>
      <c r="W11" s="1">
        <v>175.8</v>
      </c>
      <c r="X11" s="1">
        <v>129.80000000000001</v>
      </c>
      <c r="Y11" s="1">
        <v>140.4</v>
      </c>
      <c r="Z11" s="1">
        <v>140.6</v>
      </c>
      <c r="AA11" s="1">
        <v>120.8</v>
      </c>
      <c r="AB11" s="20"/>
      <c r="AC11" s="1">
        <f t="shared" si="3"/>
        <v>59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39</v>
      </c>
      <c r="C12" s="1">
        <v>1124.55</v>
      </c>
      <c r="D12" s="1">
        <v>1320</v>
      </c>
      <c r="E12" s="1">
        <v>1062</v>
      </c>
      <c r="F12" s="1">
        <v>1147.55</v>
      </c>
      <c r="G12" s="6">
        <v>0.45</v>
      </c>
      <c r="H12" s="1">
        <v>45</v>
      </c>
      <c r="I12" s="1" t="s">
        <v>34</v>
      </c>
      <c r="J12" s="1">
        <v>1074</v>
      </c>
      <c r="K12" s="1">
        <f t="shared" si="2"/>
        <v>-12</v>
      </c>
      <c r="L12" s="1"/>
      <c r="M12" s="1"/>
      <c r="N12" s="1">
        <v>441.49000000000018</v>
      </c>
      <c r="O12" s="1"/>
      <c r="P12" s="1">
        <f t="shared" si="4"/>
        <v>212.4</v>
      </c>
      <c r="Q12" s="5">
        <f t="shared" si="8"/>
        <v>534.95999999999981</v>
      </c>
      <c r="R12" s="5"/>
      <c r="S12" s="1"/>
      <c r="T12" s="1">
        <f t="shared" si="6"/>
        <v>10</v>
      </c>
      <c r="U12" s="1">
        <f t="shared" si="7"/>
        <v>7.4813559322033907</v>
      </c>
      <c r="V12" s="1">
        <v>219.69</v>
      </c>
      <c r="W12" s="1">
        <v>219.29</v>
      </c>
      <c r="X12" s="1">
        <v>194</v>
      </c>
      <c r="Y12" s="1">
        <v>195.4</v>
      </c>
      <c r="Z12" s="1">
        <v>208.8</v>
      </c>
      <c r="AA12" s="1">
        <v>183.8</v>
      </c>
      <c r="AB12" s="20"/>
      <c r="AC12" s="1">
        <f t="shared" si="3"/>
        <v>241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43</v>
      </c>
      <c r="B13" s="10" t="s">
        <v>39</v>
      </c>
      <c r="C13" s="10"/>
      <c r="D13" s="10">
        <v>190</v>
      </c>
      <c r="E13" s="10"/>
      <c r="F13" s="10"/>
      <c r="G13" s="11">
        <v>0</v>
      </c>
      <c r="H13" s="10" t="e">
        <v>#N/A</v>
      </c>
      <c r="I13" s="10" t="s">
        <v>40</v>
      </c>
      <c r="J13" s="10"/>
      <c r="K13" s="10">
        <f t="shared" si="2"/>
        <v>0</v>
      </c>
      <c r="L13" s="10"/>
      <c r="M13" s="10"/>
      <c r="N13" s="10"/>
      <c r="O13" s="10"/>
      <c r="P13" s="10">
        <f t="shared" si="4"/>
        <v>0</v>
      </c>
      <c r="Q13" s="12"/>
      <c r="R13" s="12"/>
      <c r="S13" s="10"/>
      <c r="T13" s="10" t="e">
        <f t="shared" si="6"/>
        <v>#DIV/0!</v>
      </c>
      <c r="U13" s="10" t="e">
        <f t="shared" si="7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23"/>
      <c r="AC13" s="10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39</v>
      </c>
      <c r="C14" s="1">
        <v>64</v>
      </c>
      <c r="D14" s="1">
        <v>330</v>
      </c>
      <c r="E14" s="1">
        <v>22</v>
      </c>
      <c r="F14" s="1">
        <v>35</v>
      </c>
      <c r="G14" s="6">
        <v>0.17</v>
      </c>
      <c r="H14" s="1">
        <v>180</v>
      </c>
      <c r="I14" s="1" t="s">
        <v>34</v>
      </c>
      <c r="J14" s="1">
        <v>22</v>
      </c>
      <c r="K14" s="1">
        <f t="shared" si="2"/>
        <v>0</v>
      </c>
      <c r="L14" s="1"/>
      <c r="M14" s="1"/>
      <c r="N14" s="1">
        <v>0</v>
      </c>
      <c r="O14" s="1"/>
      <c r="P14" s="1">
        <f t="shared" si="4"/>
        <v>4.4000000000000004</v>
      </c>
      <c r="Q14" s="5">
        <v>10</v>
      </c>
      <c r="R14" s="5"/>
      <c r="S14" s="1"/>
      <c r="T14" s="1">
        <f t="shared" si="6"/>
        <v>10.227272727272727</v>
      </c>
      <c r="U14" s="1">
        <f t="shared" si="7"/>
        <v>7.9545454545454541</v>
      </c>
      <c r="V14" s="1">
        <v>4.8</v>
      </c>
      <c r="W14" s="1">
        <v>4</v>
      </c>
      <c r="X14" s="1">
        <v>5.2</v>
      </c>
      <c r="Y14" s="1">
        <v>7</v>
      </c>
      <c r="Z14" s="1">
        <v>8</v>
      </c>
      <c r="AA14" s="1">
        <v>6.8</v>
      </c>
      <c r="AB14" s="20"/>
      <c r="AC14" s="1">
        <f t="shared" si="3"/>
        <v>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45</v>
      </c>
      <c r="B15" s="10" t="s">
        <v>39</v>
      </c>
      <c r="C15" s="10"/>
      <c r="D15" s="10">
        <v>120</v>
      </c>
      <c r="E15" s="10"/>
      <c r="F15" s="10"/>
      <c r="G15" s="11">
        <v>0</v>
      </c>
      <c r="H15" s="10" t="e">
        <v>#N/A</v>
      </c>
      <c r="I15" s="10" t="s">
        <v>40</v>
      </c>
      <c r="J15" s="10"/>
      <c r="K15" s="10">
        <f t="shared" si="2"/>
        <v>0</v>
      </c>
      <c r="L15" s="10"/>
      <c r="M15" s="10"/>
      <c r="N15" s="10"/>
      <c r="O15" s="10"/>
      <c r="P15" s="10">
        <f t="shared" si="4"/>
        <v>0</v>
      </c>
      <c r="Q15" s="12"/>
      <c r="R15" s="12"/>
      <c r="S15" s="10"/>
      <c r="T15" s="10" t="e">
        <f t="shared" si="6"/>
        <v>#DIV/0!</v>
      </c>
      <c r="U15" s="10" t="e">
        <f t="shared" si="7"/>
        <v>#DIV/0!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3"/>
      <c r="AC15" s="10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39</v>
      </c>
      <c r="C16" s="1">
        <v>42</v>
      </c>
      <c r="D16" s="1">
        <v>121</v>
      </c>
      <c r="E16" s="1">
        <v>24</v>
      </c>
      <c r="F16" s="1">
        <v>17</v>
      </c>
      <c r="G16" s="6">
        <v>0.3</v>
      </c>
      <c r="H16" s="1">
        <v>40</v>
      </c>
      <c r="I16" s="1" t="s">
        <v>34</v>
      </c>
      <c r="J16" s="1">
        <v>24</v>
      </c>
      <c r="K16" s="1">
        <f t="shared" si="2"/>
        <v>0</v>
      </c>
      <c r="L16" s="1"/>
      <c r="M16" s="1"/>
      <c r="N16" s="1">
        <v>10</v>
      </c>
      <c r="O16" s="1"/>
      <c r="P16" s="1">
        <f t="shared" si="4"/>
        <v>4.8</v>
      </c>
      <c r="Q16" s="5">
        <f t="shared" ref="Q16" si="9">10*P16-O16-N16-F16</f>
        <v>21</v>
      </c>
      <c r="R16" s="5"/>
      <c r="S16" s="1"/>
      <c r="T16" s="1">
        <f t="shared" si="6"/>
        <v>10</v>
      </c>
      <c r="U16" s="1">
        <f t="shared" si="7"/>
        <v>5.625</v>
      </c>
      <c r="V16" s="1">
        <v>1</v>
      </c>
      <c r="W16" s="1">
        <v>-1.6</v>
      </c>
      <c r="X16" s="1">
        <v>3.2</v>
      </c>
      <c r="Y16" s="1">
        <v>6</v>
      </c>
      <c r="Z16" s="1">
        <v>4.2</v>
      </c>
      <c r="AA16" s="1">
        <v>2</v>
      </c>
      <c r="AB16" s="20"/>
      <c r="AC16" s="1">
        <f t="shared" si="3"/>
        <v>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47</v>
      </c>
      <c r="B17" s="1" t="s">
        <v>39</v>
      </c>
      <c r="C17" s="1"/>
      <c r="D17" s="1"/>
      <c r="E17" s="1"/>
      <c r="F17" s="1"/>
      <c r="G17" s="6">
        <v>0.4</v>
      </c>
      <c r="H17" s="1">
        <v>50</v>
      </c>
      <c r="I17" s="1" t="s">
        <v>34</v>
      </c>
      <c r="J17" s="1">
        <v>98</v>
      </c>
      <c r="K17" s="1">
        <f t="shared" si="2"/>
        <v>-98</v>
      </c>
      <c r="L17" s="1"/>
      <c r="M17" s="1"/>
      <c r="N17" s="18"/>
      <c r="O17" s="1"/>
      <c r="P17" s="1">
        <f t="shared" si="4"/>
        <v>0</v>
      </c>
      <c r="Q17" s="19">
        <v>100</v>
      </c>
      <c r="R17" s="5"/>
      <c r="S17" s="1"/>
      <c r="T17" s="1" t="e">
        <f t="shared" si="6"/>
        <v>#DIV/0!</v>
      </c>
      <c r="U17" s="1" t="e">
        <f t="shared" si="7"/>
        <v>#DIV/0!</v>
      </c>
      <c r="V17" s="1">
        <v>0</v>
      </c>
      <c r="W17" s="1">
        <v>0</v>
      </c>
      <c r="X17" s="1">
        <v>6.4</v>
      </c>
      <c r="Y17" s="1">
        <v>8.8000000000000007</v>
      </c>
      <c r="Z17" s="1">
        <v>14.8</v>
      </c>
      <c r="AA17" s="1">
        <v>12.4</v>
      </c>
      <c r="AB17" s="24" t="s">
        <v>48</v>
      </c>
      <c r="AC17" s="1">
        <f t="shared" si="3"/>
        <v>40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39</v>
      </c>
      <c r="C18" s="1">
        <v>98</v>
      </c>
      <c r="D18" s="1">
        <v>197</v>
      </c>
      <c r="E18" s="1">
        <v>68</v>
      </c>
      <c r="F18" s="1">
        <v>203</v>
      </c>
      <c r="G18" s="6">
        <v>0.17</v>
      </c>
      <c r="H18" s="1">
        <v>180</v>
      </c>
      <c r="I18" s="1" t="s">
        <v>34</v>
      </c>
      <c r="J18" s="1">
        <v>71</v>
      </c>
      <c r="K18" s="1">
        <f t="shared" si="2"/>
        <v>-3</v>
      </c>
      <c r="L18" s="1"/>
      <c r="M18" s="1"/>
      <c r="N18" s="1">
        <v>66.399999999999977</v>
      </c>
      <c r="O18" s="1"/>
      <c r="P18" s="1">
        <f t="shared" si="4"/>
        <v>13.6</v>
      </c>
      <c r="Q18" s="5"/>
      <c r="R18" s="5"/>
      <c r="S18" s="1"/>
      <c r="T18" s="1">
        <f t="shared" si="6"/>
        <v>19.808823529411764</v>
      </c>
      <c r="U18" s="1">
        <f t="shared" si="7"/>
        <v>19.808823529411764</v>
      </c>
      <c r="V18" s="1">
        <v>28.4</v>
      </c>
      <c r="W18" s="1">
        <v>27</v>
      </c>
      <c r="X18" s="1">
        <v>17.8</v>
      </c>
      <c r="Y18" s="1">
        <v>20.6</v>
      </c>
      <c r="Z18" s="1">
        <v>26</v>
      </c>
      <c r="AA18" s="1">
        <v>22.8</v>
      </c>
      <c r="AB18" s="22" t="s">
        <v>74</v>
      </c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50</v>
      </c>
      <c r="B19" s="10" t="s">
        <v>39</v>
      </c>
      <c r="C19" s="10"/>
      <c r="D19" s="10">
        <v>120</v>
      </c>
      <c r="E19" s="10"/>
      <c r="F19" s="10"/>
      <c r="G19" s="11">
        <v>0</v>
      </c>
      <c r="H19" s="10" t="e">
        <v>#N/A</v>
      </c>
      <c r="I19" s="10" t="s">
        <v>40</v>
      </c>
      <c r="J19" s="10"/>
      <c r="K19" s="10">
        <f t="shared" si="2"/>
        <v>0</v>
      </c>
      <c r="L19" s="10"/>
      <c r="M19" s="10"/>
      <c r="N19" s="10"/>
      <c r="O19" s="10"/>
      <c r="P19" s="10">
        <f t="shared" si="4"/>
        <v>0</v>
      </c>
      <c r="Q19" s="12"/>
      <c r="R19" s="12"/>
      <c r="S19" s="10"/>
      <c r="T19" s="10" t="e">
        <f t="shared" si="6"/>
        <v>#DIV/0!</v>
      </c>
      <c r="U19" s="10" t="e">
        <f t="shared" si="7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3"/>
      <c r="AC19" s="10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51</v>
      </c>
      <c r="B20" s="10" t="s">
        <v>39</v>
      </c>
      <c r="C20" s="10"/>
      <c r="D20" s="10">
        <v>120</v>
      </c>
      <c r="E20" s="10"/>
      <c r="F20" s="10"/>
      <c r="G20" s="11">
        <v>0</v>
      </c>
      <c r="H20" s="10" t="e">
        <v>#N/A</v>
      </c>
      <c r="I20" s="10" t="s">
        <v>40</v>
      </c>
      <c r="J20" s="10"/>
      <c r="K20" s="10">
        <f t="shared" si="2"/>
        <v>0</v>
      </c>
      <c r="L20" s="10"/>
      <c r="M20" s="10"/>
      <c r="N20" s="10"/>
      <c r="O20" s="10"/>
      <c r="P20" s="10">
        <f t="shared" si="4"/>
        <v>0</v>
      </c>
      <c r="Q20" s="12"/>
      <c r="R20" s="12"/>
      <c r="S20" s="10"/>
      <c r="T20" s="10" t="e">
        <f t="shared" si="6"/>
        <v>#DIV/0!</v>
      </c>
      <c r="U20" s="10" t="e">
        <f t="shared" si="7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23"/>
      <c r="AC20" s="10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52</v>
      </c>
      <c r="B21" s="10" t="s">
        <v>39</v>
      </c>
      <c r="C21" s="10"/>
      <c r="D21" s="10">
        <v>138</v>
      </c>
      <c r="E21" s="10"/>
      <c r="F21" s="10"/>
      <c r="G21" s="11">
        <v>0</v>
      </c>
      <c r="H21" s="10" t="e">
        <v>#N/A</v>
      </c>
      <c r="I21" s="10" t="s">
        <v>40</v>
      </c>
      <c r="J21" s="10"/>
      <c r="K21" s="10">
        <f t="shared" si="2"/>
        <v>0</v>
      </c>
      <c r="L21" s="10"/>
      <c r="M21" s="10"/>
      <c r="N21" s="10"/>
      <c r="O21" s="10"/>
      <c r="P21" s="10">
        <f t="shared" si="4"/>
        <v>0</v>
      </c>
      <c r="Q21" s="12"/>
      <c r="R21" s="12"/>
      <c r="S21" s="10"/>
      <c r="T21" s="10" t="e">
        <f t="shared" si="6"/>
        <v>#DIV/0!</v>
      </c>
      <c r="U21" s="10" t="e">
        <f t="shared" si="7"/>
        <v>#DIV/0!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23"/>
      <c r="AC21" s="10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53</v>
      </c>
      <c r="B22" s="15" t="s">
        <v>39</v>
      </c>
      <c r="C22" s="15"/>
      <c r="D22" s="15">
        <v>324</v>
      </c>
      <c r="E22" s="15"/>
      <c r="F22" s="15"/>
      <c r="G22" s="16">
        <v>0</v>
      </c>
      <c r="H22" s="15">
        <v>50</v>
      </c>
      <c r="I22" s="15" t="s">
        <v>34</v>
      </c>
      <c r="J22" s="15"/>
      <c r="K22" s="15">
        <f t="shared" si="2"/>
        <v>0</v>
      </c>
      <c r="L22" s="15"/>
      <c r="M22" s="15"/>
      <c r="N22" s="15"/>
      <c r="O22" s="15"/>
      <c r="P22" s="15">
        <f t="shared" si="4"/>
        <v>0</v>
      </c>
      <c r="Q22" s="17"/>
      <c r="R22" s="17"/>
      <c r="S22" s="15"/>
      <c r="T22" s="15" t="e">
        <f t="shared" si="6"/>
        <v>#DIV/0!</v>
      </c>
      <c r="U22" s="15" t="e">
        <f t="shared" si="7"/>
        <v>#DIV/0!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25" t="s">
        <v>54</v>
      </c>
      <c r="AC22" s="15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55</v>
      </c>
      <c r="B23" s="15" t="s">
        <v>39</v>
      </c>
      <c r="C23" s="15"/>
      <c r="D23" s="15">
        <v>84</v>
      </c>
      <c r="E23" s="15"/>
      <c r="F23" s="15"/>
      <c r="G23" s="16">
        <v>0</v>
      </c>
      <c r="H23" s="15">
        <v>50</v>
      </c>
      <c r="I23" s="15" t="s">
        <v>34</v>
      </c>
      <c r="J23" s="15"/>
      <c r="K23" s="15">
        <f t="shared" si="2"/>
        <v>0</v>
      </c>
      <c r="L23" s="15"/>
      <c r="M23" s="15"/>
      <c r="N23" s="15"/>
      <c r="O23" s="15"/>
      <c r="P23" s="15">
        <f t="shared" si="4"/>
        <v>0</v>
      </c>
      <c r="Q23" s="17"/>
      <c r="R23" s="17"/>
      <c r="S23" s="15"/>
      <c r="T23" s="15" t="e">
        <f t="shared" si="6"/>
        <v>#DIV/0!</v>
      </c>
      <c r="U23" s="15" t="e">
        <f t="shared" si="7"/>
        <v>#DIV/0!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25" t="s">
        <v>54</v>
      </c>
      <c r="AC23" s="15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9" t="s">
        <v>56</v>
      </c>
      <c r="B24" s="29" t="s">
        <v>33</v>
      </c>
      <c r="C24" s="29">
        <v>2149.6219999999998</v>
      </c>
      <c r="D24" s="29">
        <v>2908.48</v>
      </c>
      <c r="E24" s="29">
        <v>2319.884</v>
      </c>
      <c r="F24" s="29">
        <v>2431.1709999999998</v>
      </c>
      <c r="G24" s="30">
        <v>1</v>
      </c>
      <c r="H24" s="29">
        <v>55</v>
      </c>
      <c r="I24" s="29" t="s">
        <v>34</v>
      </c>
      <c r="J24" s="29">
        <v>2188.9499999999998</v>
      </c>
      <c r="K24" s="29">
        <f t="shared" si="2"/>
        <v>130.9340000000002</v>
      </c>
      <c r="L24" s="29"/>
      <c r="M24" s="29"/>
      <c r="N24" s="29">
        <v>177.7431999999994</v>
      </c>
      <c r="O24" s="29"/>
      <c r="P24" s="29">
        <f t="shared" si="4"/>
        <v>463.97680000000003</v>
      </c>
      <c r="Q24" s="31">
        <f>6*P24-O24-N24-F24</f>
        <v>174.94660000000113</v>
      </c>
      <c r="R24" s="31"/>
      <c r="S24" s="29"/>
      <c r="T24" s="29">
        <f t="shared" si="6"/>
        <v>6.0000000000000009</v>
      </c>
      <c r="U24" s="29">
        <f t="shared" si="7"/>
        <v>5.6229410608461441</v>
      </c>
      <c r="V24" s="29">
        <v>439.86099999999999</v>
      </c>
      <c r="W24" s="29">
        <v>455.69880000000001</v>
      </c>
      <c r="X24" s="29">
        <v>454.80919999999998</v>
      </c>
      <c r="Y24" s="29">
        <v>427.89120000000003</v>
      </c>
      <c r="Z24" s="29">
        <v>408.74059999999997</v>
      </c>
      <c r="AA24" s="29">
        <v>397.637</v>
      </c>
      <c r="AB24" s="32" t="s">
        <v>156</v>
      </c>
      <c r="AC24" s="29">
        <f t="shared" si="3"/>
        <v>175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33</v>
      </c>
      <c r="C25" s="1">
        <v>4604.51</v>
      </c>
      <c r="D25" s="1"/>
      <c r="E25" s="1">
        <v>2579.6089999999999</v>
      </c>
      <c r="F25" s="1">
        <v>1795.376</v>
      </c>
      <c r="G25" s="6">
        <v>1</v>
      </c>
      <c r="H25" s="1">
        <v>50</v>
      </c>
      <c r="I25" s="1" t="s">
        <v>34</v>
      </c>
      <c r="J25" s="1">
        <v>2591.6999999999998</v>
      </c>
      <c r="K25" s="1">
        <f t="shared" si="2"/>
        <v>-12.090999999999894</v>
      </c>
      <c r="L25" s="1"/>
      <c r="M25" s="1"/>
      <c r="N25" s="1">
        <v>2032.964200000001</v>
      </c>
      <c r="O25" s="1">
        <v>1500</v>
      </c>
      <c r="P25" s="1">
        <f t="shared" si="4"/>
        <v>515.92179999999996</v>
      </c>
      <c r="Q25" s="5"/>
      <c r="R25" s="5"/>
      <c r="S25" s="1"/>
      <c r="T25" s="1">
        <f t="shared" si="6"/>
        <v>10.32780588065866</v>
      </c>
      <c r="U25" s="1">
        <f t="shared" si="7"/>
        <v>10.32780588065866</v>
      </c>
      <c r="V25" s="1">
        <v>520.22540000000004</v>
      </c>
      <c r="W25" s="1">
        <v>358.5926</v>
      </c>
      <c r="X25" s="1">
        <v>480.62180000000001</v>
      </c>
      <c r="Y25" s="1">
        <v>638.76779999999997</v>
      </c>
      <c r="Z25" s="1">
        <v>567.83519999999999</v>
      </c>
      <c r="AA25" s="1">
        <v>426.33699999999999</v>
      </c>
      <c r="AB25" s="20"/>
      <c r="AC25" s="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58</v>
      </c>
      <c r="B26" s="15" t="s">
        <v>33</v>
      </c>
      <c r="C26" s="15"/>
      <c r="D26" s="15"/>
      <c r="E26" s="15"/>
      <c r="F26" s="15"/>
      <c r="G26" s="16">
        <v>0</v>
      </c>
      <c r="H26" s="15">
        <v>60</v>
      </c>
      <c r="I26" s="15" t="s">
        <v>34</v>
      </c>
      <c r="J26" s="15"/>
      <c r="K26" s="15">
        <f t="shared" si="2"/>
        <v>0</v>
      </c>
      <c r="L26" s="15"/>
      <c r="M26" s="15"/>
      <c r="N26" s="15"/>
      <c r="O26" s="15"/>
      <c r="P26" s="15">
        <f t="shared" si="4"/>
        <v>0</v>
      </c>
      <c r="Q26" s="17"/>
      <c r="R26" s="17"/>
      <c r="S26" s="15"/>
      <c r="T26" s="15" t="e">
        <f t="shared" si="6"/>
        <v>#DIV/0!</v>
      </c>
      <c r="U26" s="15" t="e">
        <f t="shared" si="7"/>
        <v>#DIV/0!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25" t="s">
        <v>54</v>
      </c>
      <c r="AC26" s="15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9" t="s">
        <v>59</v>
      </c>
      <c r="B27" s="29" t="s">
        <v>33</v>
      </c>
      <c r="C27" s="29">
        <v>3032.2530000000002</v>
      </c>
      <c r="D27" s="29">
        <v>3120.252</v>
      </c>
      <c r="E27" s="29">
        <v>2975.3389999999999</v>
      </c>
      <c r="F27" s="29">
        <v>2743.5830000000001</v>
      </c>
      <c r="G27" s="30">
        <v>1</v>
      </c>
      <c r="H27" s="29">
        <v>60</v>
      </c>
      <c r="I27" s="29" t="s">
        <v>34</v>
      </c>
      <c r="J27" s="29">
        <v>2798.8</v>
      </c>
      <c r="K27" s="29">
        <f t="shared" si="2"/>
        <v>176.53899999999976</v>
      </c>
      <c r="L27" s="29"/>
      <c r="M27" s="29"/>
      <c r="N27" s="29">
        <v>851.05396000000292</v>
      </c>
      <c r="O27" s="29"/>
      <c r="P27" s="29">
        <f t="shared" si="4"/>
        <v>595.06780000000003</v>
      </c>
      <c r="Q27" s="31"/>
      <c r="R27" s="31"/>
      <c r="S27" s="29"/>
      <c r="T27" s="29">
        <f t="shared" si="6"/>
        <v>6.0407183181479533</v>
      </c>
      <c r="U27" s="29">
        <f t="shared" si="7"/>
        <v>6.0407183181479533</v>
      </c>
      <c r="V27" s="29">
        <v>575.71820000000002</v>
      </c>
      <c r="W27" s="29">
        <v>568.71879999999999</v>
      </c>
      <c r="X27" s="29">
        <v>595.61159999999995</v>
      </c>
      <c r="Y27" s="29">
        <v>562.99939999999992</v>
      </c>
      <c r="Z27" s="29">
        <v>530.96400000000006</v>
      </c>
      <c r="AA27" s="29">
        <v>528.43779999999992</v>
      </c>
      <c r="AB27" s="32" t="s">
        <v>157</v>
      </c>
      <c r="AC27" s="29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60</v>
      </c>
      <c r="B28" s="10" t="s">
        <v>33</v>
      </c>
      <c r="C28" s="10"/>
      <c r="D28" s="10">
        <v>8.64</v>
      </c>
      <c r="E28" s="13">
        <v>-2.6</v>
      </c>
      <c r="F28" s="10"/>
      <c r="G28" s="11">
        <v>0</v>
      </c>
      <c r="H28" s="10">
        <v>60</v>
      </c>
      <c r="I28" s="10" t="s">
        <v>40</v>
      </c>
      <c r="J28" s="10"/>
      <c r="K28" s="10">
        <f t="shared" si="2"/>
        <v>-2.6</v>
      </c>
      <c r="L28" s="10"/>
      <c r="M28" s="10"/>
      <c r="N28" s="10"/>
      <c r="O28" s="10"/>
      <c r="P28" s="10">
        <f t="shared" si="4"/>
        <v>-0.52</v>
      </c>
      <c r="Q28" s="12"/>
      <c r="R28" s="12"/>
      <c r="S28" s="10"/>
      <c r="T28" s="10">
        <f t="shared" si="6"/>
        <v>0</v>
      </c>
      <c r="U28" s="10">
        <f t="shared" si="7"/>
        <v>0</v>
      </c>
      <c r="V28" s="10">
        <v>1.5860000000000001</v>
      </c>
      <c r="W28" s="10">
        <v>0.55099999999999993</v>
      </c>
      <c r="X28" s="10">
        <v>2.4306000000000001</v>
      </c>
      <c r="Y28" s="10">
        <v>15.133800000000001</v>
      </c>
      <c r="Z28" s="10">
        <v>21.0032</v>
      </c>
      <c r="AA28" s="10">
        <v>16.844999999999999</v>
      </c>
      <c r="AB28" s="23" t="s">
        <v>61</v>
      </c>
      <c r="AC28" s="10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33</v>
      </c>
      <c r="C29" s="1">
        <v>485.02800000000002</v>
      </c>
      <c r="D29" s="1">
        <v>687.7</v>
      </c>
      <c r="E29" s="1">
        <v>504.93099999999998</v>
      </c>
      <c r="F29" s="1">
        <v>579.36400000000003</v>
      </c>
      <c r="G29" s="6">
        <v>1</v>
      </c>
      <c r="H29" s="1">
        <v>60</v>
      </c>
      <c r="I29" s="1" t="s">
        <v>34</v>
      </c>
      <c r="J29" s="1">
        <v>484.45</v>
      </c>
      <c r="K29" s="1">
        <f t="shared" si="2"/>
        <v>20.480999999999995</v>
      </c>
      <c r="L29" s="1"/>
      <c r="M29" s="1"/>
      <c r="N29" s="1">
        <v>246.9539599999998</v>
      </c>
      <c r="O29" s="1"/>
      <c r="P29" s="1">
        <f t="shared" si="4"/>
        <v>100.9862</v>
      </c>
      <c r="Q29" s="5">
        <f t="shared" ref="Q29" si="10">10*P29-O29-N29-F29</f>
        <v>183.54404000000011</v>
      </c>
      <c r="R29" s="5"/>
      <c r="S29" s="1"/>
      <c r="T29" s="1">
        <f t="shared" si="6"/>
        <v>10</v>
      </c>
      <c r="U29" s="1">
        <f t="shared" si="7"/>
        <v>8.1824839433506753</v>
      </c>
      <c r="V29" s="1">
        <v>103.012</v>
      </c>
      <c r="W29" s="1">
        <v>108.4438</v>
      </c>
      <c r="X29" s="1">
        <v>111.86360000000001</v>
      </c>
      <c r="Y29" s="1">
        <v>98.034000000000006</v>
      </c>
      <c r="Z29" s="1">
        <v>90.254400000000004</v>
      </c>
      <c r="AA29" s="1">
        <v>95.492400000000004</v>
      </c>
      <c r="AB29" s="20"/>
      <c r="AC29" s="1">
        <f t="shared" si="3"/>
        <v>184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9" t="s">
        <v>63</v>
      </c>
      <c r="B30" s="29" t="s">
        <v>33</v>
      </c>
      <c r="C30" s="29">
        <v>1198.569</v>
      </c>
      <c r="D30" s="29">
        <v>1081.6289999999999</v>
      </c>
      <c r="E30" s="29">
        <v>1081.7639999999999</v>
      </c>
      <c r="F30" s="29">
        <v>1024.02</v>
      </c>
      <c r="G30" s="30">
        <v>1</v>
      </c>
      <c r="H30" s="29">
        <v>60</v>
      </c>
      <c r="I30" s="29" t="s">
        <v>34</v>
      </c>
      <c r="J30" s="29">
        <v>1028.73</v>
      </c>
      <c r="K30" s="29">
        <f t="shared" si="2"/>
        <v>53.033999999999878</v>
      </c>
      <c r="L30" s="29"/>
      <c r="M30" s="29"/>
      <c r="N30" s="29">
        <v>576.04371999999989</v>
      </c>
      <c r="O30" s="29"/>
      <c r="P30" s="29">
        <f t="shared" si="4"/>
        <v>216.35279999999997</v>
      </c>
      <c r="Q30" s="31"/>
      <c r="R30" s="31"/>
      <c r="S30" s="29"/>
      <c r="T30" s="29">
        <f t="shared" si="6"/>
        <v>7.3956228900203742</v>
      </c>
      <c r="U30" s="29">
        <f t="shared" si="7"/>
        <v>7.3956228900203742</v>
      </c>
      <c r="V30" s="29">
        <v>230.87739999999999</v>
      </c>
      <c r="W30" s="29">
        <v>209.52379999999999</v>
      </c>
      <c r="X30" s="29">
        <v>215.34299999999999</v>
      </c>
      <c r="Y30" s="29">
        <v>214.87819999999999</v>
      </c>
      <c r="Z30" s="29">
        <v>181.9196</v>
      </c>
      <c r="AA30" s="29">
        <v>175.31120000000001</v>
      </c>
      <c r="AB30" s="32" t="s">
        <v>156</v>
      </c>
      <c r="AC30" s="29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9" t="s">
        <v>64</v>
      </c>
      <c r="B31" s="29" t="s">
        <v>33</v>
      </c>
      <c r="C31" s="29">
        <v>2100.105</v>
      </c>
      <c r="D31" s="29">
        <v>1873.3679999999999</v>
      </c>
      <c r="E31" s="29">
        <v>1862.3979999999999</v>
      </c>
      <c r="F31" s="29">
        <v>1826.08</v>
      </c>
      <c r="G31" s="30">
        <v>1</v>
      </c>
      <c r="H31" s="29">
        <v>60</v>
      </c>
      <c r="I31" s="29" t="s">
        <v>34</v>
      </c>
      <c r="J31" s="29">
        <v>1766.6</v>
      </c>
      <c r="K31" s="29">
        <f t="shared" si="2"/>
        <v>95.798000000000002</v>
      </c>
      <c r="L31" s="29"/>
      <c r="M31" s="29"/>
      <c r="N31" s="29">
        <v>278.00072000000142</v>
      </c>
      <c r="O31" s="29"/>
      <c r="P31" s="29">
        <f t="shared" si="4"/>
        <v>372.4796</v>
      </c>
      <c r="Q31" s="31">
        <f>6*P31-O31-N31-F31</f>
        <v>130.79687999999851</v>
      </c>
      <c r="R31" s="31"/>
      <c r="S31" s="29"/>
      <c r="T31" s="29">
        <f t="shared" si="6"/>
        <v>5.9999999999999991</v>
      </c>
      <c r="U31" s="29">
        <f t="shared" si="7"/>
        <v>5.648848205378231</v>
      </c>
      <c r="V31" s="29">
        <v>354.7398</v>
      </c>
      <c r="W31" s="29">
        <v>367.452</v>
      </c>
      <c r="X31" s="29">
        <v>403.78320000000002</v>
      </c>
      <c r="Y31" s="29">
        <v>378.5958</v>
      </c>
      <c r="Z31" s="29">
        <v>340.14</v>
      </c>
      <c r="AA31" s="29">
        <v>338.36759999999998</v>
      </c>
      <c r="AB31" s="32" t="s">
        <v>156</v>
      </c>
      <c r="AC31" s="29">
        <f t="shared" si="3"/>
        <v>131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33</v>
      </c>
      <c r="C32" s="1">
        <v>55.462000000000003</v>
      </c>
      <c r="D32" s="1">
        <v>36.168999999999997</v>
      </c>
      <c r="E32" s="1">
        <v>30.102</v>
      </c>
      <c r="F32" s="1">
        <v>58.058999999999997</v>
      </c>
      <c r="G32" s="6">
        <v>1</v>
      </c>
      <c r="H32" s="1">
        <v>35</v>
      </c>
      <c r="I32" s="1" t="s">
        <v>34</v>
      </c>
      <c r="J32" s="1">
        <v>34.799999999999997</v>
      </c>
      <c r="K32" s="1">
        <f t="shared" si="2"/>
        <v>-4.6979999999999968</v>
      </c>
      <c r="L32" s="1"/>
      <c r="M32" s="1"/>
      <c r="N32" s="1">
        <v>0</v>
      </c>
      <c r="O32" s="1"/>
      <c r="P32" s="1">
        <f t="shared" si="4"/>
        <v>6.0204000000000004</v>
      </c>
      <c r="Q32" s="5"/>
      <c r="R32" s="5"/>
      <c r="S32" s="1"/>
      <c r="T32" s="1">
        <f t="shared" si="6"/>
        <v>9.6437113813035662</v>
      </c>
      <c r="U32" s="1">
        <f t="shared" si="7"/>
        <v>9.6437113813035662</v>
      </c>
      <c r="V32" s="1">
        <v>4.8680000000000003</v>
      </c>
      <c r="W32" s="1">
        <v>7.3486000000000002</v>
      </c>
      <c r="X32" s="1">
        <v>9.4578000000000007</v>
      </c>
      <c r="Y32" s="1">
        <v>8.5670000000000002</v>
      </c>
      <c r="Z32" s="1">
        <v>5.3754</v>
      </c>
      <c r="AA32" s="1">
        <v>5.6991999999999994</v>
      </c>
      <c r="AB32" s="20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66</v>
      </c>
      <c r="B33" s="15" t="s">
        <v>33</v>
      </c>
      <c r="C33" s="15"/>
      <c r="D33" s="15"/>
      <c r="E33" s="15"/>
      <c r="F33" s="15"/>
      <c r="G33" s="16">
        <v>0</v>
      </c>
      <c r="H33" s="15">
        <v>30</v>
      </c>
      <c r="I33" s="15" t="s">
        <v>34</v>
      </c>
      <c r="J33" s="15"/>
      <c r="K33" s="15">
        <f t="shared" si="2"/>
        <v>0</v>
      </c>
      <c r="L33" s="15"/>
      <c r="M33" s="15"/>
      <c r="N33" s="15"/>
      <c r="O33" s="15"/>
      <c r="P33" s="15">
        <f t="shared" si="4"/>
        <v>0</v>
      </c>
      <c r="Q33" s="17"/>
      <c r="R33" s="17"/>
      <c r="S33" s="15"/>
      <c r="T33" s="15" t="e">
        <f t="shared" si="6"/>
        <v>#DIV/0!</v>
      </c>
      <c r="U33" s="15" t="e">
        <f t="shared" si="7"/>
        <v>#DIV/0!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25" t="s">
        <v>54</v>
      </c>
      <c r="AC33" s="15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67</v>
      </c>
      <c r="B34" s="15" t="s">
        <v>33</v>
      </c>
      <c r="C34" s="15"/>
      <c r="D34" s="15">
        <v>813.58100000000002</v>
      </c>
      <c r="E34" s="15"/>
      <c r="F34" s="15"/>
      <c r="G34" s="16">
        <v>0</v>
      </c>
      <c r="H34" s="15">
        <v>30</v>
      </c>
      <c r="I34" s="15" t="s">
        <v>34</v>
      </c>
      <c r="J34" s="15"/>
      <c r="K34" s="15">
        <f t="shared" si="2"/>
        <v>0</v>
      </c>
      <c r="L34" s="15"/>
      <c r="M34" s="15"/>
      <c r="N34" s="15"/>
      <c r="O34" s="15"/>
      <c r="P34" s="15">
        <f t="shared" si="4"/>
        <v>0</v>
      </c>
      <c r="Q34" s="17"/>
      <c r="R34" s="17"/>
      <c r="S34" s="15"/>
      <c r="T34" s="15" t="e">
        <f t="shared" si="6"/>
        <v>#DIV/0!</v>
      </c>
      <c r="U34" s="15" t="e">
        <f t="shared" si="7"/>
        <v>#DIV/0!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25" t="s">
        <v>54</v>
      </c>
      <c r="AC34" s="15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33</v>
      </c>
      <c r="C35" s="1">
        <v>663.73</v>
      </c>
      <c r="D35" s="1">
        <v>543.19299999999998</v>
      </c>
      <c r="E35" s="1">
        <v>620.27099999999996</v>
      </c>
      <c r="F35" s="1">
        <v>439.51400000000001</v>
      </c>
      <c r="G35" s="6">
        <v>1</v>
      </c>
      <c r="H35" s="1">
        <v>30</v>
      </c>
      <c r="I35" s="1" t="s">
        <v>34</v>
      </c>
      <c r="J35" s="1">
        <v>649.20000000000005</v>
      </c>
      <c r="K35" s="1">
        <f t="shared" si="2"/>
        <v>-28.929000000000087</v>
      </c>
      <c r="L35" s="1"/>
      <c r="M35" s="1"/>
      <c r="N35" s="1">
        <v>344.03960000000001</v>
      </c>
      <c r="O35" s="1"/>
      <c r="P35" s="1">
        <f t="shared" si="4"/>
        <v>124.05419999999999</v>
      </c>
      <c r="Q35" s="5">
        <f>10*P35-O35-N35-F35</f>
        <v>456.98839999999984</v>
      </c>
      <c r="R35" s="5"/>
      <c r="S35" s="1"/>
      <c r="T35" s="1">
        <f t="shared" si="6"/>
        <v>10</v>
      </c>
      <c r="U35" s="1">
        <f t="shared" si="7"/>
        <v>6.3162198458415757</v>
      </c>
      <c r="V35" s="1">
        <v>113.0484</v>
      </c>
      <c r="W35" s="1">
        <v>107.1386</v>
      </c>
      <c r="X35" s="1">
        <v>108.52</v>
      </c>
      <c r="Y35" s="1">
        <v>109.46720000000001</v>
      </c>
      <c r="Z35" s="1">
        <v>103.3142</v>
      </c>
      <c r="AA35" s="1">
        <v>105.86879999999999</v>
      </c>
      <c r="AB35" s="20"/>
      <c r="AC35" s="1">
        <f t="shared" si="3"/>
        <v>457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69</v>
      </c>
      <c r="B36" s="15" t="s">
        <v>33</v>
      </c>
      <c r="C36" s="15"/>
      <c r="D36" s="15"/>
      <c r="E36" s="15"/>
      <c r="F36" s="15"/>
      <c r="G36" s="16">
        <v>0</v>
      </c>
      <c r="H36" s="15">
        <v>45</v>
      </c>
      <c r="I36" s="15" t="s">
        <v>34</v>
      </c>
      <c r="J36" s="15"/>
      <c r="K36" s="15">
        <f t="shared" si="2"/>
        <v>0</v>
      </c>
      <c r="L36" s="15"/>
      <c r="M36" s="15"/>
      <c r="N36" s="15"/>
      <c r="O36" s="15"/>
      <c r="P36" s="15">
        <f t="shared" si="4"/>
        <v>0</v>
      </c>
      <c r="Q36" s="17"/>
      <c r="R36" s="17"/>
      <c r="S36" s="15"/>
      <c r="T36" s="15" t="e">
        <f t="shared" si="6"/>
        <v>#DIV/0!</v>
      </c>
      <c r="U36" s="15" t="e">
        <f t="shared" si="7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25" t="s">
        <v>54</v>
      </c>
      <c r="AC36" s="15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70</v>
      </c>
      <c r="B37" s="15" t="s">
        <v>33</v>
      </c>
      <c r="C37" s="15"/>
      <c r="D37" s="15"/>
      <c r="E37" s="15"/>
      <c r="F37" s="15"/>
      <c r="G37" s="16">
        <v>0</v>
      </c>
      <c r="H37" s="15">
        <v>40</v>
      </c>
      <c r="I37" s="15" t="s">
        <v>34</v>
      </c>
      <c r="J37" s="15"/>
      <c r="K37" s="15">
        <f t="shared" si="2"/>
        <v>0</v>
      </c>
      <c r="L37" s="15"/>
      <c r="M37" s="15"/>
      <c r="N37" s="15"/>
      <c r="O37" s="15"/>
      <c r="P37" s="15">
        <f t="shared" si="4"/>
        <v>0</v>
      </c>
      <c r="Q37" s="17"/>
      <c r="R37" s="17"/>
      <c r="S37" s="15"/>
      <c r="T37" s="15" t="e">
        <f t="shared" si="6"/>
        <v>#DIV/0!</v>
      </c>
      <c r="U37" s="15" t="e">
        <f t="shared" si="7"/>
        <v>#DIV/0!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25" t="s">
        <v>54</v>
      </c>
      <c r="AC37" s="15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9" t="s">
        <v>71</v>
      </c>
      <c r="B38" s="29" t="s">
        <v>33</v>
      </c>
      <c r="C38" s="29">
        <v>4742.4960000000001</v>
      </c>
      <c r="D38" s="29">
        <v>5567.384</v>
      </c>
      <c r="E38" s="29">
        <v>5165.05</v>
      </c>
      <c r="F38" s="29">
        <v>4381.0450000000001</v>
      </c>
      <c r="G38" s="30">
        <v>1</v>
      </c>
      <c r="H38" s="29">
        <v>40</v>
      </c>
      <c r="I38" s="29" t="s">
        <v>34</v>
      </c>
      <c r="J38" s="29">
        <v>5226.55</v>
      </c>
      <c r="K38" s="29">
        <f t="shared" ref="K38:K69" si="11">E38-J38</f>
        <v>-61.5</v>
      </c>
      <c r="L38" s="29"/>
      <c r="M38" s="29"/>
      <c r="N38" s="29">
        <v>1150</v>
      </c>
      <c r="O38" s="29"/>
      <c r="P38" s="29">
        <f t="shared" si="4"/>
        <v>1033.01</v>
      </c>
      <c r="Q38" s="31">
        <f>6*P38-O38-N38-F38</f>
        <v>667.01499999999942</v>
      </c>
      <c r="R38" s="31"/>
      <c r="S38" s="29"/>
      <c r="T38" s="29">
        <f t="shared" si="6"/>
        <v>6</v>
      </c>
      <c r="U38" s="29">
        <f t="shared" si="7"/>
        <v>5.3542995711561359</v>
      </c>
      <c r="V38" s="29">
        <v>1010.1162</v>
      </c>
      <c r="W38" s="29">
        <v>955.41499999999996</v>
      </c>
      <c r="X38" s="29">
        <v>911.20759999999996</v>
      </c>
      <c r="Y38" s="29">
        <v>872.70400000000006</v>
      </c>
      <c r="Z38" s="29">
        <v>872.4162</v>
      </c>
      <c r="AA38" s="29">
        <v>903.91360000000009</v>
      </c>
      <c r="AB38" s="32" t="s">
        <v>156</v>
      </c>
      <c r="AC38" s="29">
        <f t="shared" ref="AC38:AC69" si="12">ROUND(Q38*G38,0)</f>
        <v>667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72</v>
      </c>
      <c r="B39" s="15" t="s">
        <v>33</v>
      </c>
      <c r="C39" s="15"/>
      <c r="D39" s="15"/>
      <c r="E39" s="15"/>
      <c r="F39" s="15"/>
      <c r="G39" s="16">
        <v>0</v>
      </c>
      <c r="H39" s="15">
        <v>40</v>
      </c>
      <c r="I39" s="15" t="s">
        <v>34</v>
      </c>
      <c r="J39" s="15"/>
      <c r="K39" s="15">
        <f t="shared" si="11"/>
        <v>0</v>
      </c>
      <c r="L39" s="15"/>
      <c r="M39" s="15"/>
      <c r="N39" s="15"/>
      <c r="O39" s="15"/>
      <c r="P39" s="15">
        <f t="shared" si="4"/>
        <v>0</v>
      </c>
      <c r="Q39" s="17"/>
      <c r="R39" s="17"/>
      <c r="S39" s="15"/>
      <c r="T39" s="15" t="e">
        <f t="shared" si="6"/>
        <v>#DIV/0!</v>
      </c>
      <c r="U39" s="15" t="e">
        <f t="shared" si="7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25" t="s">
        <v>54</v>
      </c>
      <c r="AC39" s="15">
        <f t="shared" si="12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73</v>
      </c>
      <c r="B40" s="10" t="s">
        <v>33</v>
      </c>
      <c r="C40" s="10">
        <v>24.186</v>
      </c>
      <c r="D40" s="10">
        <v>1.7909999999999999</v>
      </c>
      <c r="E40" s="10">
        <v>5.0830000000000002</v>
      </c>
      <c r="F40" s="10">
        <v>19.416</v>
      </c>
      <c r="G40" s="11">
        <v>0</v>
      </c>
      <c r="H40" s="10">
        <v>45</v>
      </c>
      <c r="I40" s="10" t="s">
        <v>40</v>
      </c>
      <c r="J40" s="10">
        <v>7.8</v>
      </c>
      <c r="K40" s="10">
        <f t="shared" si="11"/>
        <v>-2.7169999999999996</v>
      </c>
      <c r="L40" s="10"/>
      <c r="M40" s="10"/>
      <c r="N40" s="10">
        <v>0</v>
      </c>
      <c r="O40" s="10"/>
      <c r="P40" s="10">
        <f t="shared" si="4"/>
        <v>1.0165999999999999</v>
      </c>
      <c r="Q40" s="12"/>
      <c r="R40" s="12"/>
      <c r="S40" s="10"/>
      <c r="T40" s="10">
        <f t="shared" si="6"/>
        <v>19.098957308675981</v>
      </c>
      <c r="U40" s="10">
        <f t="shared" si="7"/>
        <v>19.098957308675981</v>
      </c>
      <c r="V40" s="10">
        <v>1.8735999999999999</v>
      </c>
      <c r="W40" s="10">
        <v>1.6053999999999999</v>
      </c>
      <c r="X40" s="10">
        <v>0.71399999999999997</v>
      </c>
      <c r="Y40" s="10">
        <v>0.99659999999999993</v>
      </c>
      <c r="Z40" s="10">
        <v>1.7194</v>
      </c>
      <c r="AA40" s="10">
        <v>1.4419999999999999</v>
      </c>
      <c r="AB40" s="26" t="s">
        <v>160</v>
      </c>
      <c r="AC40" s="10">
        <f t="shared" si="12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5" t="s">
        <v>75</v>
      </c>
      <c r="B41" s="15" t="s">
        <v>33</v>
      </c>
      <c r="C41" s="15"/>
      <c r="D41" s="15"/>
      <c r="E41" s="15"/>
      <c r="F41" s="15"/>
      <c r="G41" s="16">
        <v>0</v>
      </c>
      <c r="H41" s="15">
        <v>30</v>
      </c>
      <c r="I41" s="15" t="s">
        <v>34</v>
      </c>
      <c r="J41" s="15"/>
      <c r="K41" s="15">
        <f t="shared" si="11"/>
        <v>0</v>
      </c>
      <c r="L41" s="15"/>
      <c r="M41" s="15"/>
      <c r="N41" s="15"/>
      <c r="O41" s="15"/>
      <c r="P41" s="15">
        <f t="shared" si="4"/>
        <v>0</v>
      </c>
      <c r="Q41" s="17"/>
      <c r="R41" s="17"/>
      <c r="S41" s="15"/>
      <c r="T41" s="15" t="e">
        <f t="shared" si="6"/>
        <v>#DIV/0!</v>
      </c>
      <c r="U41" s="15" t="e">
        <f t="shared" si="7"/>
        <v>#DIV/0!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25" t="s">
        <v>54</v>
      </c>
      <c r="AC41" s="15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5" t="s">
        <v>76</v>
      </c>
      <c r="B42" s="15" t="s">
        <v>33</v>
      </c>
      <c r="C42" s="15"/>
      <c r="D42" s="15"/>
      <c r="E42" s="15"/>
      <c r="F42" s="15"/>
      <c r="G42" s="16">
        <v>0</v>
      </c>
      <c r="H42" s="15">
        <v>50</v>
      </c>
      <c r="I42" s="15" t="s">
        <v>34</v>
      </c>
      <c r="J42" s="15"/>
      <c r="K42" s="15">
        <f t="shared" si="11"/>
        <v>0</v>
      </c>
      <c r="L42" s="15"/>
      <c r="M42" s="15"/>
      <c r="N42" s="15"/>
      <c r="O42" s="15"/>
      <c r="P42" s="15">
        <f t="shared" si="4"/>
        <v>0</v>
      </c>
      <c r="Q42" s="17"/>
      <c r="R42" s="17"/>
      <c r="S42" s="15"/>
      <c r="T42" s="15" t="e">
        <f t="shared" si="6"/>
        <v>#DIV/0!</v>
      </c>
      <c r="U42" s="15" t="e">
        <f t="shared" si="7"/>
        <v>#DIV/0!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25" t="s">
        <v>54</v>
      </c>
      <c r="AC42" s="15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33</v>
      </c>
      <c r="C43" s="1">
        <v>17.260999999999999</v>
      </c>
      <c r="D43" s="1">
        <v>125.41200000000001</v>
      </c>
      <c r="E43" s="1">
        <v>65.42</v>
      </c>
      <c r="F43" s="1">
        <v>69.283000000000001</v>
      </c>
      <c r="G43" s="6">
        <v>1</v>
      </c>
      <c r="H43" s="1">
        <v>50</v>
      </c>
      <c r="I43" s="1" t="s">
        <v>34</v>
      </c>
      <c r="J43" s="1">
        <v>70.2</v>
      </c>
      <c r="K43" s="1">
        <f t="shared" si="11"/>
        <v>-4.7800000000000011</v>
      </c>
      <c r="L43" s="1"/>
      <c r="M43" s="1"/>
      <c r="N43" s="1">
        <v>0</v>
      </c>
      <c r="O43" s="1"/>
      <c r="P43" s="1">
        <f t="shared" si="4"/>
        <v>13.084</v>
      </c>
      <c r="Q43" s="5">
        <f t="shared" ref="Q43:Q45" si="13">10*P43-O43-N43-F43</f>
        <v>61.557000000000002</v>
      </c>
      <c r="R43" s="5"/>
      <c r="S43" s="1"/>
      <c r="T43" s="1">
        <f t="shared" si="6"/>
        <v>10</v>
      </c>
      <c r="U43" s="1">
        <f t="shared" si="7"/>
        <v>5.2952461021094468</v>
      </c>
      <c r="V43" s="1">
        <v>10.5966</v>
      </c>
      <c r="W43" s="1">
        <v>12.872999999999999</v>
      </c>
      <c r="X43" s="1">
        <v>9.8506</v>
      </c>
      <c r="Y43" s="1">
        <v>7.3140000000000001</v>
      </c>
      <c r="Z43" s="1">
        <v>7.4426000000000014</v>
      </c>
      <c r="AA43" s="1">
        <v>8.1671999999999993</v>
      </c>
      <c r="AB43" s="20"/>
      <c r="AC43" s="1">
        <f t="shared" si="12"/>
        <v>62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33</v>
      </c>
      <c r="C44" s="1">
        <v>12.904</v>
      </c>
      <c r="D44" s="1">
        <v>56.061999999999998</v>
      </c>
      <c r="E44" s="1">
        <v>34.875</v>
      </c>
      <c r="F44" s="1">
        <v>33.026000000000003</v>
      </c>
      <c r="G44" s="6">
        <v>1</v>
      </c>
      <c r="H44" s="1">
        <v>50</v>
      </c>
      <c r="I44" s="1" t="s">
        <v>34</v>
      </c>
      <c r="J44" s="1">
        <v>43.6</v>
      </c>
      <c r="K44" s="1">
        <f t="shared" si="11"/>
        <v>-8.7250000000000014</v>
      </c>
      <c r="L44" s="1"/>
      <c r="M44" s="1"/>
      <c r="N44" s="1">
        <v>0</v>
      </c>
      <c r="O44" s="1"/>
      <c r="P44" s="1">
        <f t="shared" si="4"/>
        <v>6.9749999999999996</v>
      </c>
      <c r="Q44" s="5">
        <f t="shared" si="13"/>
        <v>36.723999999999997</v>
      </c>
      <c r="R44" s="5"/>
      <c r="S44" s="1"/>
      <c r="T44" s="1">
        <f t="shared" si="6"/>
        <v>10</v>
      </c>
      <c r="U44" s="1">
        <f t="shared" si="7"/>
        <v>4.734910394265234</v>
      </c>
      <c r="V44" s="1">
        <v>5.7005999999999997</v>
      </c>
      <c r="W44" s="1">
        <v>6.2778</v>
      </c>
      <c r="X44" s="1">
        <v>4.5518000000000001</v>
      </c>
      <c r="Y44" s="1">
        <v>3.8348</v>
      </c>
      <c r="Z44" s="1">
        <v>4.2253999999999996</v>
      </c>
      <c r="AA44" s="1">
        <v>4.8056000000000001</v>
      </c>
      <c r="AB44" s="20"/>
      <c r="AC44" s="1">
        <f t="shared" si="12"/>
        <v>37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39</v>
      </c>
      <c r="C45" s="1">
        <v>1067</v>
      </c>
      <c r="D45" s="1">
        <v>1320</v>
      </c>
      <c r="E45" s="1">
        <v>1087</v>
      </c>
      <c r="F45" s="1">
        <v>723</v>
      </c>
      <c r="G45" s="6">
        <v>0.4</v>
      </c>
      <c r="H45" s="1">
        <v>45</v>
      </c>
      <c r="I45" s="1" t="s">
        <v>34</v>
      </c>
      <c r="J45" s="1">
        <v>1110</v>
      </c>
      <c r="K45" s="1">
        <f t="shared" si="11"/>
        <v>-23</v>
      </c>
      <c r="L45" s="1"/>
      <c r="M45" s="1"/>
      <c r="N45" s="1">
        <v>582.19999999999982</v>
      </c>
      <c r="O45" s="1"/>
      <c r="P45" s="1">
        <f t="shared" si="4"/>
        <v>217.4</v>
      </c>
      <c r="Q45" s="5">
        <f t="shared" si="13"/>
        <v>868.80000000000018</v>
      </c>
      <c r="R45" s="5"/>
      <c r="S45" s="1"/>
      <c r="T45" s="1">
        <f t="shared" si="6"/>
        <v>10</v>
      </c>
      <c r="U45" s="1">
        <f t="shared" si="7"/>
        <v>6.0036798528058863</v>
      </c>
      <c r="V45" s="1">
        <v>191.4</v>
      </c>
      <c r="W45" s="1">
        <v>182.6</v>
      </c>
      <c r="X45" s="1">
        <v>196.6</v>
      </c>
      <c r="Y45" s="1">
        <v>184.2</v>
      </c>
      <c r="Z45" s="1">
        <v>171.2</v>
      </c>
      <c r="AA45" s="1">
        <v>180.4</v>
      </c>
      <c r="AB45" s="20"/>
      <c r="AC45" s="1">
        <f t="shared" si="12"/>
        <v>348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80</v>
      </c>
      <c r="B46" s="15" t="s">
        <v>39</v>
      </c>
      <c r="C46" s="15"/>
      <c r="D46" s="15"/>
      <c r="E46" s="15"/>
      <c r="F46" s="15"/>
      <c r="G46" s="16">
        <v>0</v>
      </c>
      <c r="H46" s="15">
        <v>50</v>
      </c>
      <c r="I46" s="15" t="s">
        <v>34</v>
      </c>
      <c r="J46" s="15"/>
      <c r="K46" s="15">
        <f t="shared" si="11"/>
        <v>0</v>
      </c>
      <c r="L46" s="15"/>
      <c r="M46" s="15"/>
      <c r="N46" s="15"/>
      <c r="O46" s="15"/>
      <c r="P46" s="15">
        <f t="shared" si="4"/>
        <v>0</v>
      </c>
      <c r="Q46" s="17"/>
      <c r="R46" s="17"/>
      <c r="S46" s="15"/>
      <c r="T46" s="15" t="e">
        <f t="shared" si="6"/>
        <v>#DIV/0!</v>
      </c>
      <c r="U46" s="15" t="e">
        <f t="shared" si="7"/>
        <v>#DIV/0!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25" t="s">
        <v>54</v>
      </c>
      <c r="AC46" s="15">
        <f t="shared" si="1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39</v>
      </c>
      <c r="C47" s="1">
        <v>852</v>
      </c>
      <c r="D47" s="1">
        <v>1206</v>
      </c>
      <c r="E47" s="1">
        <v>829</v>
      </c>
      <c r="F47" s="1">
        <v>704</v>
      </c>
      <c r="G47" s="6">
        <v>0.4</v>
      </c>
      <c r="H47" s="1">
        <v>45</v>
      </c>
      <c r="I47" s="1" t="s">
        <v>34</v>
      </c>
      <c r="J47" s="1">
        <v>961</v>
      </c>
      <c r="K47" s="1">
        <f t="shared" si="11"/>
        <v>-132</v>
      </c>
      <c r="L47" s="1"/>
      <c r="M47" s="1"/>
      <c r="N47" s="1">
        <v>73.200000000000045</v>
      </c>
      <c r="O47" s="1"/>
      <c r="P47" s="1">
        <f t="shared" si="4"/>
        <v>165.8</v>
      </c>
      <c r="Q47" s="5">
        <f>10*P47-O47-N47-F47</f>
        <v>880.8</v>
      </c>
      <c r="R47" s="5"/>
      <c r="S47" s="1"/>
      <c r="T47" s="1">
        <f t="shared" si="6"/>
        <v>10</v>
      </c>
      <c r="U47" s="1">
        <f t="shared" si="7"/>
        <v>4.6875753920386005</v>
      </c>
      <c r="V47" s="1">
        <v>127.2</v>
      </c>
      <c r="W47" s="1">
        <v>124.6</v>
      </c>
      <c r="X47" s="1">
        <v>179.2</v>
      </c>
      <c r="Y47" s="1">
        <v>136.4</v>
      </c>
      <c r="Z47" s="1">
        <v>124</v>
      </c>
      <c r="AA47" s="1">
        <v>170.4</v>
      </c>
      <c r="AB47" s="20"/>
      <c r="AC47" s="1">
        <f t="shared" si="12"/>
        <v>352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82</v>
      </c>
      <c r="B48" s="10" t="s">
        <v>39</v>
      </c>
      <c r="C48" s="10"/>
      <c r="D48" s="10">
        <v>600</v>
      </c>
      <c r="E48" s="10"/>
      <c r="F48" s="10"/>
      <c r="G48" s="11">
        <v>0</v>
      </c>
      <c r="H48" s="10" t="e">
        <v>#N/A</v>
      </c>
      <c r="I48" s="10" t="s">
        <v>40</v>
      </c>
      <c r="J48" s="10"/>
      <c r="K48" s="10">
        <f t="shared" si="11"/>
        <v>0</v>
      </c>
      <c r="L48" s="10"/>
      <c r="M48" s="10"/>
      <c r="N48" s="10"/>
      <c r="O48" s="10"/>
      <c r="P48" s="10">
        <f t="shared" si="4"/>
        <v>0</v>
      </c>
      <c r="Q48" s="12"/>
      <c r="R48" s="12"/>
      <c r="S48" s="10"/>
      <c r="T48" s="10" t="e">
        <f t="shared" si="6"/>
        <v>#DIV/0!</v>
      </c>
      <c r="U48" s="10" t="e">
        <f t="shared" si="7"/>
        <v>#DIV/0!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23"/>
      <c r="AC48" s="10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33</v>
      </c>
      <c r="C49" s="1">
        <v>642.76499999999999</v>
      </c>
      <c r="D49" s="1">
        <v>60.481000000000002</v>
      </c>
      <c r="E49" s="1">
        <v>347.46899999999999</v>
      </c>
      <c r="F49" s="1">
        <v>301.82799999999997</v>
      </c>
      <c r="G49" s="6">
        <v>1</v>
      </c>
      <c r="H49" s="1">
        <v>45</v>
      </c>
      <c r="I49" s="1" t="s">
        <v>34</v>
      </c>
      <c r="J49" s="1">
        <v>336</v>
      </c>
      <c r="K49" s="1">
        <f t="shared" si="11"/>
        <v>11.468999999999994</v>
      </c>
      <c r="L49" s="1"/>
      <c r="M49" s="1"/>
      <c r="N49" s="1">
        <v>113.6952</v>
      </c>
      <c r="O49" s="1"/>
      <c r="P49" s="1">
        <f t="shared" si="4"/>
        <v>69.493799999999993</v>
      </c>
      <c r="Q49" s="5">
        <f>10*P49-O49-N49-F49</f>
        <v>279.4147999999999</v>
      </c>
      <c r="R49" s="5"/>
      <c r="S49" s="1"/>
      <c r="T49" s="1">
        <f t="shared" si="6"/>
        <v>10</v>
      </c>
      <c r="U49" s="1">
        <f t="shared" si="7"/>
        <v>5.9792844829322904</v>
      </c>
      <c r="V49" s="1">
        <v>60.797199999999997</v>
      </c>
      <c r="W49" s="1">
        <v>58.201000000000001</v>
      </c>
      <c r="X49" s="1">
        <v>76.091399999999993</v>
      </c>
      <c r="Y49" s="1">
        <v>87.328599999999994</v>
      </c>
      <c r="Z49" s="1">
        <v>68.914999999999992</v>
      </c>
      <c r="AA49" s="1">
        <v>56.251600000000003</v>
      </c>
      <c r="AB49" s="20"/>
      <c r="AC49" s="1">
        <f t="shared" si="12"/>
        <v>279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84</v>
      </c>
      <c r="B50" s="15" t="s">
        <v>39</v>
      </c>
      <c r="C50" s="15"/>
      <c r="D50" s="15">
        <v>576</v>
      </c>
      <c r="E50" s="15"/>
      <c r="F50" s="15"/>
      <c r="G50" s="16">
        <v>0</v>
      </c>
      <c r="H50" s="15">
        <v>45</v>
      </c>
      <c r="I50" s="15" t="s">
        <v>34</v>
      </c>
      <c r="J50" s="15"/>
      <c r="K50" s="15">
        <f t="shared" si="11"/>
        <v>0</v>
      </c>
      <c r="L50" s="15"/>
      <c r="M50" s="15"/>
      <c r="N50" s="15"/>
      <c r="O50" s="15"/>
      <c r="P50" s="15">
        <f t="shared" si="4"/>
        <v>0</v>
      </c>
      <c r="Q50" s="17"/>
      <c r="R50" s="17"/>
      <c r="S50" s="15"/>
      <c r="T50" s="15" t="e">
        <f t="shared" si="6"/>
        <v>#DIV/0!</v>
      </c>
      <c r="U50" s="15" t="e">
        <f t="shared" si="7"/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25" t="s">
        <v>54</v>
      </c>
      <c r="AC50" s="15">
        <f t="shared" si="12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85</v>
      </c>
      <c r="B51" s="10" t="s">
        <v>39</v>
      </c>
      <c r="C51" s="10"/>
      <c r="D51" s="10">
        <v>800</v>
      </c>
      <c r="E51" s="10"/>
      <c r="F51" s="10"/>
      <c r="G51" s="11">
        <v>0</v>
      </c>
      <c r="H51" s="10" t="e">
        <v>#N/A</v>
      </c>
      <c r="I51" s="10" t="s">
        <v>40</v>
      </c>
      <c r="J51" s="10"/>
      <c r="K51" s="10">
        <f t="shared" si="11"/>
        <v>0</v>
      </c>
      <c r="L51" s="10"/>
      <c r="M51" s="10"/>
      <c r="N51" s="10"/>
      <c r="O51" s="10"/>
      <c r="P51" s="10">
        <f t="shared" si="4"/>
        <v>0</v>
      </c>
      <c r="Q51" s="12"/>
      <c r="R51" s="12"/>
      <c r="S51" s="10"/>
      <c r="T51" s="10" t="e">
        <f t="shared" si="6"/>
        <v>#DIV/0!</v>
      </c>
      <c r="U51" s="10" t="e">
        <f t="shared" si="7"/>
        <v>#DIV/0!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23"/>
      <c r="AC51" s="10">
        <f t="shared" si="12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39</v>
      </c>
      <c r="C52" s="1">
        <v>236</v>
      </c>
      <c r="D52" s="1">
        <v>306</v>
      </c>
      <c r="E52" s="1">
        <v>203.1</v>
      </c>
      <c r="F52" s="1">
        <v>257.89999999999998</v>
      </c>
      <c r="G52" s="6">
        <v>0.35</v>
      </c>
      <c r="H52" s="1">
        <v>40</v>
      </c>
      <c r="I52" s="1" t="s">
        <v>34</v>
      </c>
      <c r="J52" s="1">
        <v>245</v>
      </c>
      <c r="K52" s="1">
        <f t="shared" si="11"/>
        <v>-41.900000000000006</v>
      </c>
      <c r="L52" s="1"/>
      <c r="M52" s="1"/>
      <c r="N52" s="1">
        <v>123.5199999999999</v>
      </c>
      <c r="O52" s="1"/>
      <c r="P52" s="1">
        <f t="shared" si="4"/>
        <v>40.619999999999997</v>
      </c>
      <c r="Q52" s="5">
        <f t="shared" ref="Q52:Q57" si="14">10*P52-O52-N52-F52</f>
        <v>24.780000000000086</v>
      </c>
      <c r="R52" s="5"/>
      <c r="S52" s="1"/>
      <c r="T52" s="1">
        <f t="shared" si="6"/>
        <v>9.9999999999999982</v>
      </c>
      <c r="U52" s="1">
        <f t="shared" si="7"/>
        <v>9.3899556868537637</v>
      </c>
      <c r="V52" s="1">
        <v>51.02</v>
      </c>
      <c r="W52" s="1">
        <v>48.2</v>
      </c>
      <c r="X52" s="1">
        <v>35.6</v>
      </c>
      <c r="Y52" s="1">
        <v>36.4</v>
      </c>
      <c r="Z52" s="1">
        <v>39.6</v>
      </c>
      <c r="AA52" s="1">
        <v>41</v>
      </c>
      <c r="AB52" s="20"/>
      <c r="AC52" s="1">
        <f t="shared" si="12"/>
        <v>9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33</v>
      </c>
      <c r="C53" s="1">
        <v>33.786000000000001</v>
      </c>
      <c r="D53" s="1">
        <v>34.311999999999998</v>
      </c>
      <c r="E53" s="1">
        <v>46.14</v>
      </c>
      <c r="F53" s="1">
        <v>18.957000000000001</v>
      </c>
      <c r="G53" s="6">
        <v>1</v>
      </c>
      <c r="H53" s="1">
        <v>40</v>
      </c>
      <c r="I53" s="1" t="s">
        <v>34</v>
      </c>
      <c r="J53" s="1">
        <v>52.5</v>
      </c>
      <c r="K53" s="1">
        <f t="shared" si="11"/>
        <v>-6.3599999999999994</v>
      </c>
      <c r="L53" s="1"/>
      <c r="M53" s="1"/>
      <c r="N53" s="1">
        <v>0</v>
      </c>
      <c r="O53" s="1"/>
      <c r="P53" s="1">
        <f t="shared" si="4"/>
        <v>9.2279999999999998</v>
      </c>
      <c r="Q53" s="5">
        <f>9*P53-O53-N53-F53</f>
        <v>64.094999999999999</v>
      </c>
      <c r="R53" s="5"/>
      <c r="S53" s="1"/>
      <c r="T53" s="1">
        <f t="shared" si="6"/>
        <v>9</v>
      </c>
      <c r="U53" s="1">
        <f t="shared" si="7"/>
        <v>2.0542912873862158</v>
      </c>
      <c r="V53" s="1">
        <v>2.8338000000000001</v>
      </c>
      <c r="W53" s="1">
        <v>2.4182000000000001</v>
      </c>
      <c r="X53" s="1">
        <v>4.4795999999999996</v>
      </c>
      <c r="Y53" s="1">
        <v>4.9122000000000003</v>
      </c>
      <c r="Z53" s="1">
        <v>4.4359999999999999</v>
      </c>
      <c r="AA53" s="1">
        <v>4.4382000000000001</v>
      </c>
      <c r="AB53" s="20"/>
      <c r="AC53" s="1">
        <f t="shared" si="12"/>
        <v>64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39</v>
      </c>
      <c r="C54" s="1">
        <v>556</v>
      </c>
      <c r="D54" s="1">
        <v>1014</v>
      </c>
      <c r="E54" s="1">
        <v>500</v>
      </c>
      <c r="F54" s="1">
        <v>332</v>
      </c>
      <c r="G54" s="6">
        <v>0.4</v>
      </c>
      <c r="H54" s="1">
        <v>40</v>
      </c>
      <c r="I54" s="1" t="s">
        <v>34</v>
      </c>
      <c r="J54" s="1">
        <v>529</v>
      </c>
      <c r="K54" s="1">
        <f t="shared" si="11"/>
        <v>-29</v>
      </c>
      <c r="L54" s="1"/>
      <c r="M54" s="1"/>
      <c r="N54" s="1">
        <v>414.40000000000009</v>
      </c>
      <c r="O54" s="1"/>
      <c r="P54" s="1">
        <f t="shared" si="4"/>
        <v>100</v>
      </c>
      <c r="Q54" s="5">
        <f t="shared" si="14"/>
        <v>253.59999999999991</v>
      </c>
      <c r="R54" s="5"/>
      <c r="S54" s="1"/>
      <c r="T54" s="1">
        <f t="shared" si="6"/>
        <v>10</v>
      </c>
      <c r="U54" s="1">
        <f t="shared" si="7"/>
        <v>7.4640000000000013</v>
      </c>
      <c r="V54" s="1">
        <v>97.2</v>
      </c>
      <c r="W54" s="1">
        <v>85.2</v>
      </c>
      <c r="X54" s="1">
        <v>83.2</v>
      </c>
      <c r="Y54" s="1">
        <v>91.6</v>
      </c>
      <c r="Z54" s="1">
        <v>87</v>
      </c>
      <c r="AA54" s="1">
        <v>89.8</v>
      </c>
      <c r="AB54" s="20"/>
      <c r="AC54" s="1">
        <f t="shared" si="12"/>
        <v>101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39</v>
      </c>
      <c r="C55" s="1">
        <v>888</v>
      </c>
      <c r="D55" s="1">
        <v>2610</v>
      </c>
      <c r="E55" s="1">
        <v>900.4</v>
      </c>
      <c r="F55" s="1">
        <v>638.6</v>
      </c>
      <c r="G55" s="6">
        <v>0.4</v>
      </c>
      <c r="H55" s="1">
        <v>45</v>
      </c>
      <c r="I55" s="1" t="s">
        <v>34</v>
      </c>
      <c r="J55" s="1">
        <v>924</v>
      </c>
      <c r="K55" s="1">
        <f t="shared" si="11"/>
        <v>-23.600000000000023</v>
      </c>
      <c r="L55" s="1"/>
      <c r="M55" s="1"/>
      <c r="N55" s="1">
        <v>601.28000000000009</v>
      </c>
      <c r="O55" s="1"/>
      <c r="P55" s="1">
        <f t="shared" si="4"/>
        <v>180.07999999999998</v>
      </c>
      <c r="Q55" s="5">
        <f t="shared" si="14"/>
        <v>560.9199999999995</v>
      </c>
      <c r="R55" s="5"/>
      <c r="S55" s="1"/>
      <c r="T55" s="1">
        <f t="shared" si="6"/>
        <v>10</v>
      </c>
      <c r="U55" s="1">
        <f t="shared" si="7"/>
        <v>6.8851621501554874</v>
      </c>
      <c r="V55" s="1">
        <v>170.48</v>
      </c>
      <c r="W55" s="1">
        <v>155.19999999999999</v>
      </c>
      <c r="X55" s="1">
        <v>147.6</v>
      </c>
      <c r="Y55" s="1">
        <v>153.19999999999999</v>
      </c>
      <c r="Z55" s="1">
        <v>151</v>
      </c>
      <c r="AA55" s="1">
        <v>148</v>
      </c>
      <c r="AB55" s="20"/>
      <c r="AC55" s="1">
        <f t="shared" si="12"/>
        <v>224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33</v>
      </c>
      <c r="C56" s="1">
        <v>45.152999999999999</v>
      </c>
      <c r="D56" s="1">
        <v>83.668999999999997</v>
      </c>
      <c r="E56" s="1">
        <v>52.378</v>
      </c>
      <c r="F56" s="1">
        <v>66.760000000000005</v>
      </c>
      <c r="G56" s="6">
        <v>1</v>
      </c>
      <c r="H56" s="1">
        <v>40</v>
      </c>
      <c r="I56" s="1" t="s">
        <v>34</v>
      </c>
      <c r="J56" s="1">
        <v>53.7</v>
      </c>
      <c r="K56" s="1">
        <f t="shared" si="11"/>
        <v>-1.3220000000000027</v>
      </c>
      <c r="L56" s="1"/>
      <c r="M56" s="1"/>
      <c r="N56" s="1">
        <v>59.218600000000002</v>
      </c>
      <c r="O56" s="1"/>
      <c r="P56" s="1">
        <f t="shared" si="4"/>
        <v>10.4756</v>
      </c>
      <c r="Q56" s="5"/>
      <c r="R56" s="5"/>
      <c r="S56" s="1"/>
      <c r="T56" s="1">
        <f t="shared" si="6"/>
        <v>12.025907823895528</v>
      </c>
      <c r="U56" s="1">
        <f t="shared" si="7"/>
        <v>12.025907823895528</v>
      </c>
      <c r="V56" s="1">
        <v>13.944599999999999</v>
      </c>
      <c r="W56" s="1">
        <v>11.071999999999999</v>
      </c>
      <c r="X56" s="1">
        <v>7.9748000000000001</v>
      </c>
      <c r="Y56" s="1">
        <v>9.267199999999999</v>
      </c>
      <c r="Z56" s="1">
        <v>8.192400000000001</v>
      </c>
      <c r="AA56" s="1">
        <v>8.1934000000000005</v>
      </c>
      <c r="AB56" s="20"/>
      <c r="AC56" s="1">
        <f t="shared" si="1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39</v>
      </c>
      <c r="C57" s="1">
        <v>301</v>
      </c>
      <c r="D57" s="1">
        <v>372</v>
      </c>
      <c r="E57" s="1">
        <v>307</v>
      </c>
      <c r="F57" s="1">
        <v>287</v>
      </c>
      <c r="G57" s="6">
        <v>0.35</v>
      </c>
      <c r="H57" s="1">
        <v>40</v>
      </c>
      <c r="I57" s="1" t="s">
        <v>34</v>
      </c>
      <c r="J57" s="1">
        <v>314</v>
      </c>
      <c r="K57" s="1">
        <f t="shared" si="11"/>
        <v>-7</v>
      </c>
      <c r="L57" s="1"/>
      <c r="M57" s="1"/>
      <c r="N57" s="1">
        <v>164.00000000000011</v>
      </c>
      <c r="O57" s="1"/>
      <c r="P57" s="1">
        <f t="shared" si="4"/>
        <v>61.4</v>
      </c>
      <c r="Q57" s="5">
        <f t="shared" si="14"/>
        <v>162.99999999999989</v>
      </c>
      <c r="R57" s="5"/>
      <c r="S57" s="1"/>
      <c r="T57" s="1">
        <f t="shared" si="6"/>
        <v>10</v>
      </c>
      <c r="U57" s="1">
        <f t="shared" si="7"/>
        <v>7.3452768729641713</v>
      </c>
      <c r="V57" s="1">
        <v>63.2</v>
      </c>
      <c r="W57" s="1">
        <v>59.6</v>
      </c>
      <c r="X57" s="1">
        <v>53</v>
      </c>
      <c r="Y57" s="1">
        <v>53.2</v>
      </c>
      <c r="Z57" s="1">
        <v>53.8</v>
      </c>
      <c r="AA57" s="1">
        <v>53.6</v>
      </c>
      <c r="AB57" s="20"/>
      <c r="AC57" s="1">
        <f t="shared" si="12"/>
        <v>57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92</v>
      </c>
      <c r="B58" s="10" t="s">
        <v>39</v>
      </c>
      <c r="C58" s="10"/>
      <c r="D58" s="10">
        <v>516</v>
      </c>
      <c r="E58" s="10"/>
      <c r="F58" s="10"/>
      <c r="G58" s="11">
        <v>0</v>
      </c>
      <c r="H58" s="10" t="e">
        <v>#N/A</v>
      </c>
      <c r="I58" s="10" t="s">
        <v>40</v>
      </c>
      <c r="J58" s="10"/>
      <c r="K58" s="10">
        <f t="shared" si="11"/>
        <v>0</v>
      </c>
      <c r="L58" s="10"/>
      <c r="M58" s="10"/>
      <c r="N58" s="10"/>
      <c r="O58" s="10"/>
      <c r="P58" s="10">
        <f t="shared" si="4"/>
        <v>0</v>
      </c>
      <c r="Q58" s="12"/>
      <c r="R58" s="12"/>
      <c r="S58" s="10"/>
      <c r="T58" s="10" t="e">
        <f t="shared" si="6"/>
        <v>#DIV/0!</v>
      </c>
      <c r="U58" s="10" t="e">
        <f t="shared" si="7"/>
        <v>#DIV/0!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23"/>
      <c r="AC58" s="10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39</v>
      </c>
      <c r="C59" s="1">
        <v>522</v>
      </c>
      <c r="D59" s="1">
        <v>732</v>
      </c>
      <c r="E59" s="1">
        <v>347</v>
      </c>
      <c r="F59" s="1">
        <v>322</v>
      </c>
      <c r="G59" s="6">
        <v>0.4</v>
      </c>
      <c r="H59" s="1">
        <v>40</v>
      </c>
      <c r="I59" s="1" t="s">
        <v>34</v>
      </c>
      <c r="J59" s="1">
        <v>357</v>
      </c>
      <c r="K59" s="1">
        <f t="shared" si="11"/>
        <v>-10</v>
      </c>
      <c r="L59" s="1"/>
      <c r="M59" s="1"/>
      <c r="N59" s="1">
        <v>192.80000000000021</v>
      </c>
      <c r="O59" s="1"/>
      <c r="P59" s="1">
        <f t="shared" si="4"/>
        <v>69.400000000000006</v>
      </c>
      <c r="Q59" s="5">
        <f t="shared" ref="Q59:Q61" si="15">10*P59-O59-N59-F59</f>
        <v>179.19999999999982</v>
      </c>
      <c r="R59" s="5"/>
      <c r="S59" s="1"/>
      <c r="T59" s="1">
        <f t="shared" si="6"/>
        <v>10</v>
      </c>
      <c r="U59" s="1">
        <f t="shared" si="7"/>
        <v>7.4178674351585032</v>
      </c>
      <c r="V59" s="1">
        <v>70.400000000000006</v>
      </c>
      <c r="W59" s="1">
        <v>67</v>
      </c>
      <c r="X59" s="1">
        <v>75</v>
      </c>
      <c r="Y59" s="1">
        <v>79</v>
      </c>
      <c r="Z59" s="1">
        <v>73.400000000000006</v>
      </c>
      <c r="AA59" s="1">
        <v>60.2</v>
      </c>
      <c r="AB59" s="20"/>
      <c r="AC59" s="1">
        <f t="shared" si="12"/>
        <v>72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33</v>
      </c>
      <c r="C60" s="1">
        <v>271.93799999999999</v>
      </c>
      <c r="D60" s="1">
        <v>172.953</v>
      </c>
      <c r="E60" s="1">
        <v>222.381</v>
      </c>
      <c r="F60" s="1">
        <v>186.03399999999999</v>
      </c>
      <c r="G60" s="6">
        <v>1</v>
      </c>
      <c r="H60" s="1">
        <v>50</v>
      </c>
      <c r="I60" s="1" t="s">
        <v>34</v>
      </c>
      <c r="J60" s="1">
        <v>214.5</v>
      </c>
      <c r="K60" s="1">
        <f t="shared" si="11"/>
        <v>7.8810000000000002</v>
      </c>
      <c r="L60" s="1"/>
      <c r="M60" s="1"/>
      <c r="N60" s="1">
        <v>181.30756</v>
      </c>
      <c r="O60" s="1"/>
      <c r="P60" s="1">
        <f t="shared" si="4"/>
        <v>44.476199999999999</v>
      </c>
      <c r="Q60" s="5">
        <f t="shared" si="15"/>
        <v>77.420439999999985</v>
      </c>
      <c r="R60" s="5"/>
      <c r="S60" s="1"/>
      <c r="T60" s="1">
        <f t="shared" si="6"/>
        <v>9.9999999999999982</v>
      </c>
      <c r="U60" s="1">
        <f t="shared" si="7"/>
        <v>8.2592838416951082</v>
      </c>
      <c r="V60" s="1">
        <v>46.378599999999999</v>
      </c>
      <c r="W60" s="1">
        <v>39.715200000000003</v>
      </c>
      <c r="X60" s="1">
        <v>36.887999999999998</v>
      </c>
      <c r="Y60" s="1">
        <v>42.356400000000001</v>
      </c>
      <c r="Z60" s="1">
        <v>40.016399999999997</v>
      </c>
      <c r="AA60" s="1">
        <v>37.0182</v>
      </c>
      <c r="AB60" s="20"/>
      <c r="AC60" s="1">
        <f t="shared" si="12"/>
        <v>77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33</v>
      </c>
      <c r="C61" s="1">
        <v>372.09100000000001</v>
      </c>
      <c r="D61" s="1">
        <v>424.44400000000002</v>
      </c>
      <c r="E61" s="1">
        <v>423.76600000000002</v>
      </c>
      <c r="F61" s="1">
        <v>298.91899999999998</v>
      </c>
      <c r="G61" s="6">
        <v>1</v>
      </c>
      <c r="H61" s="1">
        <v>50</v>
      </c>
      <c r="I61" s="1" t="s">
        <v>34</v>
      </c>
      <c r="J61" s="1">
        <v>408.25</v>
      </c>
      <c r="K61" s="1">
        <f t="shared" si="11"/>
        <v>15.51600000000002</v>
      </c>
      <c r="L61" s="1"/>
      <c r="M61" s="1"/>
      <c r="N61" s="1">
        <v>244.8698</v>
      </c>
      <c r="O61" s="1"/>
      <c r="P61" s="1">
        <f t="shared" si="4"/>
        <v>84.753200000000007</v>
      </c>
      <c r="Q61" s="5">
        <f t="shared" si="15"/>
        <v>303.7432</v>
      </c>
      <c r="R61" s="5"/>
      <c r="S61" s="1"/>
      <c r="T61" s="1">
        <f t="shared" si="6"/>
        <v>10</v>
      </c>
      <c r="U61" s="1">
        <f t="shared" si="7"/>
        <v>6.4161447591359382</v>
      </c>
      <c r="V61" s="1">
        <v>79.142799999999994</v>
      </c>
      <c r="W61" s="1">
        <v>71.415999999999997</v>
      </c>
      <c r="X61" s="1">
        <v>53.880600000000001</v>
      </c>
      <c r="Y61" s="1">
        <v>61.528200000000012</v>
      </c>
      <c r="Z61" s="1">
        <v>75.620199999999997</v>
      </c>
      <c r="AA61" s="1">
        <v>85.215800000000002</v>
      </c>
      <c r="AB61" s="20"/>
      <c r="AC61" s="1">
        <f t="shared" si="12"/>
        <v>304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96</v>
      </c>
      <c r="B62" s="15" t="s">
        <v>33</v>
      </c>
      <c r="C62" s="15"/>
      <c r="D62" s="15"/>
      <c r="E62" s="15"/>
      <c r="F62" s="15"/>
      <c r="G62" s="16">
        <v>0</v>
      </c>
      <c r="H62" s="15">
        <v>40</v>
      </c>
      <c r="I62" s="15" t="s">
        <v>34</v>
      </c>
      <c r="J62" s="15"/>
      <c r="K62" s="15">
        <f t="shared" si="11"/>
        <v>0</v>
      </c>
      <c r="L62" s="15"/>
      <c r="M62" s="15"/>
      <c r="N62" s="15"/>
      <c r="O62" s="15"/>
      <c r="P62" s="15">
        <f t="shared" si="4"/>
        <v>0</v>
      </c>
      <c r="Q62" s="17"/>
      <c r="R62" s="17"/>
      <c r="S62" s="15"/>
      <c r="T62" s="15" t="e">
        <f t="shared" si="6"/>
        <v>#DIV/0!</v>
      </c>
      <c r="U62" s="15" t="e">
        <f t="shared" si="7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25" t="s">
        <v>54</v>
      </c>
      <c r="AC62" s="15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39</v>
      </c>
      <c r="C63" s="1">
        <v>49</v>
      </c>
      <c r="D63" s="1">
        <v>251.32</v>
      </c>
      <c r="E63" s="1">
        <v>108.32</v>
      </c>
      <c r="F63" s="1">
        <v>163</v>
      </c>
      <c r="G63" s="6">
        <v>0.45</v>
      </c>
      <c r="H63" s="1">
        <v>50</v>
      </c>
      <c r="I63" s="1" t="s">
        <v>34</v>
      </c>
      <c r="J63" s="1">
        <v>117</v>
      </c>
      <c r="K63" s="1">
        <f t="shared" si="11"/>
        <v>-8.6800000000000068</v>
      </c>
      <c r="L63" s="1"/>
      <c r="M63" s="1"/>
      <c r="N63" s="1">
        <v>23.10400000000001</v>
      </c>
      <c r="O63" s="1"/>
      <c r="P63" s="1">
        <f t="shared" si="4"/>
        <v>21.663999999999998</v>
      </c>
      <c r="Q63" s="5">
        <f>10*P63-O63-N63-F63</f>
        <v>30.535999999999973</v>
      </c>
      <c r="R63" s="5"/>
      <c r="S63" s="1"/>
      <c r="T63" s="1">
        <f t="shared" si="6"/>
        <v>10</v>
      </c>
      <c r="U63" s="1">
        <f t="shared" si="7"/>
        <v>8.5904726735598249</v>
      </c>
      <c r="V63" s="1">
        <v>24.064</v>
      </c>
      <c r="W63" s="1">
        <v>24.2</v>
      </c>
      <c r="X63" s="1">
        <v>17.399999999999999</v>
      </c>
      <c r="Y63" s="1">
        <v>13.8</v>
      </c>
      <c r="Z63" s="1">
        <v>18.399999999999999</v>
      </c>
      <c r="AA63" s="1">
        <v>21.2</v>
      </c>
      <c r="AB63" s="20"/>
      <c r="AC63" s="1">
        <f t="shared" si="12"/>
        <v>14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98</v>
      </c>
      <c r="B64" s="10" t="s">
        <v>39</v>
      </c>
      <c r="C64" s="10"/>
      <c r="D64" s="10">
        <v>432</v>
      </c>
      <c r="E64" s="10"/>
      <c r="F64" s="10"/>
      <c r="G64" s="11">
        <v>0</v>
      </c>
      <c r="H64" s="10" t="e">
        <v>#N/A</v>
      </c>
      <c r="I64" s="10" t="s">
        <v>40</v>
      </c>
      <c r="J64" s="10"/>
      <c r="K64" s="10">
        <f t="shared" si="11"/>
        <v>0</v>
      </c>
      <c r="L64" s="10"/>
      <c r="M64" s="10"/>
      <c r="N64" s="10"/>
      <c r="O64" s="10"/>
      <c r="P64" s="10">
        <f t="shared" si="4"/>
        <v>0</v>
      </c>
      <c r="Q64" s="12"/>
      <c r="R64" s="12"/>
      <c r="S64" s="10"/>
      <c r="T64" s="10" t="e">
        <f t="shared" si="6"/>
        <v>#DIV/0!</v>
      </c>
      <c r="U64" s="10" t="e">
        <f t="shared" si="7"/>
        <v>#DIV/0!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23"/>
      <c r="AC64" s="10">
        <f t="shared" si="1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99</v>
      </c>
      <c r="B65" s="15" t="s">
        <v>33</v>
      </c>
      <c r="C65" s="15"/>
      <c r="D65" s="15"/>
      <c r="E65" s="15"/>
      <c r="F65" s="15"/>
      <c r="G65" s="16">
        <v>0</v>
      </c>
      <c r="H65" s="15">
        <v>40</v>
      </c>
      <c r="I65" s="15" t="s">
        <v>34</v>
      </c>
      <c r="J65" s="15"/>
      <c r="K65" s="15">
        <f t="shared" si="11"/>
        <v>0</v>
      </c>
      <c r="L65" s="15"/>
      <c r="M65" s="15"/>
      <c r="N65" s="15"/>
      <c r="O65" s="15"/>
      <c r="P65" s="15">
        <f t="shared" si="4"/>
        <v>0</v>
      </c>
      <c r="Q65" s="17"/>
      <c r="R65" s="17"/>
      <c r="S65" s="15"/>
      <c r="T65" s="15" t="e">
        <f t="shared" si="6"/>
        <v>#DIV/0!</v>
      </c>
      <c r="U65" s="15" t="e">
        <f t="shared" si="7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25" t="s">
        <v>54</v>
      </c>
      <c r="AC65" s="15">
        <f t="shared" si="12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39</v>
      </c>
      <c r="C66" s="1">
        <v>122</v>
      </c>
      <c r="D66" s="1">
        <v>126</v>
      </c>
      <c r="E66" s="1">
        <v>104</v>
      </c>
      <c r="F66" s="1">
        <v>78</v>
      </c>
      <c r="G66" s="6">
        <v>0.4</v>
      </c>
      <c r="H66" s="1">
        <v>40</v>
      </c>
      <c r="I66" s="1" t="s">
        <v>34</v>
      </c>
      <c r="J66" s="1">
        <v>110</v>
      </c>
      <c r="K66" s="1">
        <f t="shared" si="11"/>
        <v>-6</v>
      </c>
      <c r="L66" s="1"/>
      <c r="M66" s="1"/>
      <c r="N66" s="1">
        <v>90</v>
      </c>
      <c r="O66" s="1"/>
      <c r="P66" s="1">
        <f t="shared" si="4"/>
        <v>20.8</v>
      </c>
      <c r="Q66" s="5">
        <f t="shared" ref="Q66:Q68" si="16">10*P66-O66-N66-F66</f>
        <v>40</v>
      </c>
      <c r="R66" s="5"/>
      <c r="S66" s="1"/>
      <c r="T66" s="1">
        <f t="shared" si="6"/>
        <v>10</v>
      </c>
      <c r="U66" s="1">
        <f t="shared" si="7"/>
        <v>8.0769230769230766</v>
      </c>
      <c r="V66" s="1">
        <v>22.2</v>
      </c>
      <c r="W66" s="1">
        <v>21.8</v>
      </c>
      <c r="X66" s="1">
        <v>18.8</v>
      </c>
      <c r="Y66" s="1">
        <v>20</v>
      </c>
      <c r="Z66" s="1">
        <v>22</v>
      </c>
      <c r="AA66" s="1">
        <v>17.600000000000001</v>
      </c>
      <c r="AB66" s="20"/>
      <c r="AC66" s="1">
        <f t="shared" si="12"/>
        <v>16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39</v>
      </c>
      <c r="C67" s="1">
        <v>166</v>
      </c>
      <c r="D67" s="1">
        <v>65</v>
      </c>
      <c r="E67" s="1">
        <v>100</v>
      </c>
      <c r="F67" s="1">
        <v>101</v>
      </c>
      <c r="G67" s="6">
        <v>0.4</v>
      </c>
      <c r="H67" s="1">
        <v>40</v>
      </c>
      <c r="I67" s="1" t="s">
        <v>34</v>
      </c>
      <c r="J67" s="1">
        <v>106</v>
      </c>
      <c r="K67" s="1">
        <f t="shared" si="11"/>
        <v>-6</v>
      </c>
      <c r="L67" s="1"/>
      <c r="M67" s="1"/>
      <c r="N67" s="1">
        <v>81.600000000000023</v>
      </c>
      <c r="O67" s="1"/>
      <c r="P67" s="1">
        <f t="shared" si="4"/>
        <v>20</v>
      </c>
      <c r="Q67" s="5">
        <f t="shared" si="16"/>
        <v>17.399999999999977</v>
      </c>
      <c r="R67" s="5"/>
      <c r="S67" s="1"/>
      <c r="T67" s="1">
        <f t="shared" si="6"/>
        <v>10</v>
      </c>
      <c r="U67" s="1">
        <f t="shared" si="7"/>
        <v>9.1300000000000008</v>
      </c>
      <c r="V67" s="1">
        <v>22.6</v>
      </c>
      <c r="W67" s="1">
        <v>19.600000000000001</v>
      </c>
      <c r="X67" s="1">
        <v>16.600000000000001</v>
      </c>
      <c r="Y67" s="1">
        <v>22.8</v>
      </c>
      <c r="Z67" s="1">
        <v>21.4</v>
      </c>
      <c r="AA67" s="1">
        <v>15.4</v>
      </c>
      <c r="AB67" s="20"/>
      <c r="AC67" s="1">
        <f t="shared" si="12"/>
        <v>7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33</v>
      </c>
      <c r="C68" s="1">
        <v>332.995</v>
      </c>
      <c r="D68" s="1">
        <v>177.858</v>
      </c>
      <c r="E68" s="1">
        <v>196.898</v>
      </c>
      <c r="F68" s="1">
        <v>265.51499999999999</v>
      </c>
      <c r="G68" s="6">
        <v>1</v>
      </c>
      <c r="H68" s="1">
        <v>50</v>
      </c>
      <c r="I68" s="1" t="s">
        <v>34</v>
      </c>
      <c r="J68" s="1">
        <v>183.45</v>
      </c>
      <c r="K68" s="1">
        <f t="shared" si="11"/>
        <v>13.448000000000008</v>
      </c>
      <c r="L68" s="1"/>
      <c r="M68" s="1"/>
      <c r="N68" s="1">
        <v>88.527839999999969</v>
      </c>
      <c r="O68" s="1"/>
      <c r="P68" s="1">
        <f t="shared" si="4"/>
        <v>39.379599999999996</v>
      </c>
      <c r="Q68" s="5">
        <f t="shared" si="16"/>
        <v>39.75315999999998</v>
      </c>
      <c r="R68" s="5"/>
      <c r="S68" s="1"/>
      <c r="T68" s="1">
        <f t="shared" si="6"/>
        <v>10</v>
      </c>
      <c r="U68" s="1">
        <f t="shared" si="7"/>
        <v>8.990513870125648</v>
      </c>
      <c r="V68" s="1">
        <v>43.554400000000001</v>
      </c>
      <c r="W68" s="1">
        <v>44.586799999999997</v>
      </c>
      <c r="X68" s="1">
        <v>48.979399999999998</v>
      </c>
      <c r="Y68" s="1">
        <v>50.211799999999997</v>
      </c>
      <c r="Z68" s="1">
        <v>38.918799999999997</v>
      </c>
      <c r="AA68" s="1">
        <v>33.642000000000003</v>
      </c>
      <c r="AB68" s="20"/>
      <c r="AC68" s="1">
        <f t="shared" si="12"/>
        <v>40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103</v>
      </c>
      <c r="B69" s="10" t="s">
        <v>39</v>
      </c>
      <c r="C69" s="10">
        <v>13</v>
      </c>
      <c r="D69" s="10"/>
      <c r="E69" s="10"/>
      <c r="F69" s="10">
        <v>13</v>
      </c>
      <c r="G69" s="11">
        <v>0</v>
      </c>
      <c r="H69" s="10" t="e">
        <v>#N/A</v>
      </c>
      <c r="I69" s="10" t="s">
        <v>40</v>
      </c>
      <c r="J69" s="10"/>
      <c r="K69" s="10">
        <f t="shared" si="11"/>
        <v>0</v>
      </c>
      <c r="L69" s="10"/>
      <c r="M69" s="10"/>
      <c r="N69" s="10"/>
      <c r="O69" s="10"/>
      <c r="P69" s="10">
        <f t="shared" si="4"/>
        <v>0</v>
      </c>
      <c r="Q69" s="12"/>
      <c r="R69" s="12"/>
      <c r="S69" s="10"/>
      <c r="T69" s="10" t="e">
        <f t="shared" si="6"/>
        <v>#DIV/0!</v>
      </c>
      <c r="U69" s="10" t="e">
        <f t="shared" si="7"/>
        <v>#DIV/0!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26" t="s">
        <v>104</v>
      </c>
      <c r="AC69" s="10">
        <f t="shared" si="12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33</v>
      </c>
      <c r="C70" s="1">
        <v>201.23400000000001</v>
      </c>
      <c r="D70" s="1">
        <v>295.59199999999998</v>
      </c>
      <c r="E70" s="1">
        <v>250.94499999999999</v>
      </c>
      <c r="F70" s="1">
        <v>201.114</v>
      </c>
      <c r="G70" s="6">
        <v>1</v>
      </c>
      <c r="H70" s="1">
        <v>50</v>
      </c>
      <c r="I70" s="1" t="s">
        <v>34</v>
      </c>
      <c r="J70" s="1">
        <v>243</v>
      </c>
      <c r="K70" s="1">
        <f t="shared" ref="K70:K101" si="17">E70-J70</f>
        <v>7.9449999999999932</v>
      </c>
      <c r="L70" s="1"/>
      <c r="M70" s="1"/>
      <c r="N70" s="1">
        <v>153.28280000000009</v>
      </c>
      <c r="O70" s="1"/>
      <c r="P70" s="1">
        <f t="shared" si="4"/>
        <v>50.189</v>
      </c>
      <c r="Q70" s="5">
        <f t="shared" ref="Q70:Q76" si="18">10*P70-O70-N70-F70</f>
        <v>147.49319999999992</v>
      </c>
      <c r="R70" s="5"/>
      <c r="S70" s="1"/>
      <c r="T70" s="1">
        <f t="shared" si="6"/>
        <v>10</v>
      </c>
      <c r="U70" s="1">
        <f t="shared" si="7"/>
        <v>7.0612444958058562</v>
      </c>
      <c r="V70" s="1">
        <v>48.544400000000003</v>
      </c>
      <c r="W70" s="1">
        <v>44.7896</v>
      </c>
      <c r="X70" s="1">
        <v>37.2074</v>
      </c>
      <c r="Y70" s="1">
        <v>36.776799999999987</v>
      </c>
      <c r="Z70" s="1">
        <v>44.064399999999999</v>
      </c>
      <c r="AA70" s="1">
        <v>47.117400000000004</v>
      </c>
      <c r="AB70" s="20"/>
      <c r="AC70" s="1">
        <f t="shared" ref="AC70:AC101" si="19">ROUND(Q70*G70,0)</f>
        <v>147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33</v>
      </c>
      <c r="C71" s="1">
        <v>41.673999999999999</v>
      </c>
      <c r="D71" s="1">
        <v>206.21899999999999</v>
      </c>
      <c r="E71" s="1">
        <v>51.648000000000003</v>
      </c>
      <c r="F71" s="1">
        <v>169.69300000000001</v>
      </c>
      <c r="G71" s="6">
        <v>1</v>
      </c>
      <c r="H71" s="1">
        <v>50</v>
      </c>
      <c r="I71" s="1" t="s">
        <v>34</v>
      </c>
      <c r="J71" s="1">
        <v>57.7</v>
      </c>
      <c r="K71" s="1">
        <f t="shared" si="17"/>
        <v>-6.0519999999999996</v>
      </c>
      <c r="L71" s="1"/>
      <c r="M71" s="1"/>
      <c r="N71" s="1">
        <v>10.91139999999999</v>
      </c>
      <c r="O71" s="1"/>
      <c r="P71" s="1">
        <f t="shared" ref="P71:P116" si="20">E71/5</f>
        <v>10.329600000000001</v>
      </c>
      <c r="Q71" s="5"/>
      <c r="R71" s="5"/>
      <c r="S71" s="1"/>
      <c r="T71" s="1">
        <f t="shared" ref="T71:T115" si="21">(F71+N71+O71+Q71)/P71</f>
        <v>17.484162019826517</v>
      </c>
      <c r="U71" s="1">
        <f t="shared" ref="U71:U115" si="22">(F71+N71+O71)/P71</f>
        <v>17.484162019826517</v>
      </c>
      <c r="V71" s="1">
        <v>18.707799999999999</v>
      </c>
      <c r="W71" s="1">
        <v>20.343800000000002</v>
      </c>
      <c r="X71" s="1">
        <v>9.8846000000000007</v>
      </c>
      <c r="Y71" s="1">
        <v>5.2241999999999997</v>
      </c>
      <c r="Z71" s="1">
        <v>0</v>
      </c>
      <c r="AA71" s="1">
        <v>0</v>
      </c>
      <c r="AB71" s="20" t="s">
        <v>107</v>
      </c>
      <c r="AC71" s="1">
        <f t="shared" si="19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39</v>
      </c>
      <c r="C72" s="1">
        <v>154</v>
      </c>
      <c r="D72" s="1">
        <v>170</v>
      </c>
      <c r="E72" s="1">
        <v>141.42500000000001</v>
      </c>
      <c r="F72" s="1">
        <v>152.57499999999999</v>
      </c>
      <c r="G72" s="6">
        <v>0.4</v>
      </c>
      <c r="H72" s="1">
        <v>50</v>
      </c>
      <c r="I72" s="1" t="s">
        <v>34</v>
      </c>
      <c r="J72" s="1">
        <v>143</v>
      </c>
      <c r="K72" s="1">
        <f t="shared" si="17"/>
        <v>-1.5749999999999886</v>
      </c>
      <c r="L72" s="1"/>
      <c r="M72" s="1"/>
      <c r="N72" s="1">
        <v>80.29500000000003</v>
      </c>
      <c r="O72" s="1"/>
      <c r="P72" s="1">
        <f t="shared" si="20"/>
        <v>28.285000000000004</v>
      </c>
      <c r="Q72" s="5">
        <f t="shared" si="18"/>
        <v>49.980000000000018</v>
      </c>
      <c r="R72" s="5"/>
      <c r="S72" s="1"/>
      <c r="T72" s="1">
        <f t="shared" si="21"/>
        <v>10</v>
      </c>
      <c r="U72" s="1">
        <f t="shared" si="22"/>
        <v>8.2329856814566007</v>
      </c>
      <c r="V72" s="1">
        <v>28.684999999999999</v>
      </c>
      <c r="W72" s="1">
        <v>27.111000000000001</v>
      </c>
      <c r="X72" s="1">
        <v>21</v>
      </c>
      <c r="Y72" s="1">
        <v>21.6</v>
      </c>
      <c r="Z72" s="1">
        <v>28.2</v>
      </c>
      <c r="AA72" s="1">
        <v>24.4</v>
      </c>
      <c r="AB72" s="20"/>
      <c r="AC72" s="1">
        <f t="shared" si="19"/>
        <v>20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39</v>
      </c>
      <c r="C73" s="1">
        <v>1034</v>
      </c>
      <c r="D73" s="1">
        <v>360</v>
      </c>
      <c r="E73" s="1">
        <v>677</v>
      </c>
      <c r="F73" s="1">
        <v>560</v>
      </c>
      <c r="G73" s="6">
        <v>0.4</v>
      </c>
      <c r="H73" s="1">
        <v>40</v>
      </c>
      <c r="I73" s="1" t="s">
        <v>34</v>
      </c>
      <c r="J73" s="1">
        <v>721</v>
      </c>
      <c r="K73" s="1">
        <f t="shared" si="17"/>
        <v>-44</v>
      </c>
      <c r="L73" s="1"/>
      <c r="M73" s="1"/>
      <c r="N73" s="1">
        <v>376.40000000000009</v>
      </c>
      <c r="O73" s="1"/>
      <c r="P73" s="1">
        <f t="shared" si="20"/>
        <v>135.4</v>
      </c>
      <c r="Q73" s="5">
        <f t="shared" si="18"/>
        <v>417.59999999999991</v>
      </c>
      <c r="R73" s="5"/>
      <c r="S73" s="1"/>
      <c r="T73" s="1">
        <f t="shared" si="21"/>
        <v>10</v>
      </c>
      <c r="U73" s="1">
        <f t="shared" si="22"/>
        <v>6.9158050221565732</v>
      </c>
      <c r="V73" s="1">
        <v>133</v>
      </c>
      <c r="W73" s="1">
        <v>123.4</v>
      </c>
      <c r="X73" s="1">
        <v>142</v>
      </c>
      <c r="Y73" s="1">
        <v>150.80000000000001</v>
      </c>
      <c r="Z73" s="1">
        <v>151.4</v>
      </c>
      <c r="AA73" s="1">
        <v>143.19999999999999</v>
      </c>
      <c r="AB73" s="20"/>
      <c r="AC73" s="1">
        <f t="shared" si="19"/>
        <v>167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39</v>
      </c>
      <c r="C74" s="1">
        <v>851</v>
      </c>
      <c r="D74" s="1">
        <v>618</v>
      </c>
      <c r="E74" s="1">
        <v>508</v>
      </c>
      <c r="F74" s="1">
        <v>772</v>
      </c>
      <c r="G74" s="6">
        <v>0.4</v>
      </c>
      <c r="H74" s="1">
        <v>40</v>
      </c>
      <c r="I74" s="1" t="s">
        <v>34</v>
      </c>
      <c r="J74" s="1">
        <v>537</v>
      </c>
      <c r="K74" s="1">
        <f t="shared" si="17"/>
        <v>-29</v>
      </c>
      <c r="L74" s="1"/>
      <c r="M74" s="1"/>
      <c r="N74" s="1">
        <v>0</v>
      </c>
      <c r="O74" s="1"/>
      <c r="P74" s="1">
        <f t="shared" si="20"/>
        <v>101.6</v>
      </c>
      <c r="Q74" s="5">
        <f t="shared" si="18"/>
        <v>244</v>
      </c>
      <c r="R74" s="5"/>
      <c r="S74" s="1"/>
      <c r="T74" s="1">
        <f t="shared" si="21"/>
        <v>10</v>
      </c>
      <c r="U74" s="1">
        <f t="shared" si="22"/>
        <v>7.5984251968503944</v>
      </c>
      <c r="V74" s="1">
        <v>109.6</v>
      </c>
      <c r="W74" s="1">
        <v>123.8</v>
      </c>
      <c r="X74" s="1">
        <v>118.8</v>
      </c>
      <c r="Y74" s="1">
        <v>126.8</v>
      </c>
      <c r="Z74" s="1">
        <v>121.6</v>
      </c>
      <c r="AA74" s="1">
        <v>116</v>
      </c>
      <c r="AB74" s="20"/>
      <c r="AC74" s="1">
        <f t="shared" si="19"/>
        <v>98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33</v>
      </c>
      <c r="C75" s="1">
        <v>126.364</v>
      </c>
      <c r="D75" s="1">
        <v>103.226</v>
      </c>
      <c r="E75" s="1">
        <v>129.01499999999999</v>
      </c>
      <c r="F75" s="1">
        <v>77.543000000000006</v>
      </c>
      <c r="G75" s="6">
        <v>1</v>
      </c>
      <c r="H75" s="1">
        <v>40</v>
      </c>
      <c r="I75" s="1" t="s">
        <v>34</v>
      </c>
      <c r="J75" s="1">
        <v>128.80000000000001</v>
      </c>
      <c r="K75" s="1">
        <f t="shared" si="17"/>
        <v>0.21499999999997499</v>
      </c>
      <c r="L75" s="1"/>
      <c r="M75" s="1"/>
      <c r="N75" s="1">
        <v>87.872000000000028</v>
      </c>
      <c r="O75" s="1"/>
      <c r="P75" s="1">
        <f t="shared" si="20"/>
        <v>25.802999999999997</v>
      </c>
      <c r="Q75" s="5">
        <f t="shared" si="18"/>
        <v>92.614999999999952</v>
      </c>
      <c r="R75" s="5"/>
      <c r="S75" s="1"/>
      <c r="T75" s="1">
        <f t="shared" si="21"/>
        <v>10</v>
      </c>
      <c r="U75" s="1">
        <f t="shared" si="22"/>
        <v>6.4106886796108995</v>
      </c>
      <c r="V75" s="1">
        <v>24.19</v>
      </c>
      <c r="W75" s="1">
        <v>20.686</v>
      </c>
      <c r="X75" s="1">
        <v>19.203800000000001</v>
      </c>
      <c r="Y75" s="1">
        <v>22.377600000000001</v>
      </c>
      <c r="Z75" s="1">
        <v>23.0518</v>
      </c>
      <c r="AA75" s="1">
        <v>22.890999999999998</v>
      </c>
      <c r="AB75" s="20"/>
      <c r="AC75" s="1">
        <f t="shared" si="19"/>
        <v>93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33</v>
      </c>
      <c r="C76" s="1">
        <v>123.922</v>
      </c>
      <c r="D76" s="1">
        <v>43.728000000000002</v>
      </c>
      <c r="E76" s="1">
        <v>95.677999999999997</v>
      </c>
      <c r="F76" s="1">
        <v>53.923999999999999</v>
      </c>
      <c r="G76" s="6">
        <v>1</v>
      </c>
      <c r="H76" s="1">
        <v>40</v>
      </c>
      <c r="I76" s="1" t="s">
        <v>34</v>
      </c>
      <c r="J76" s="1">
        <v>96.3</v>
      </c>
      <c r="K76" s="1">
        <f t="shared" si="17"/>
        <v>-0.62199999999999989</v>
      </c>
      <c r="L76" s="1"/>
      <c r="M76" s="1"/>
      <c r="N76" s="1">
        <v>25.55680000000002</v>
      </c>
      <c r="O76" s="1"/>
      <c r="P76" s="1">
        <f t="shared" si="20"/>
        <v>19.1356</v>
      </c>
      <c r="Q76" s="5">
        <f t="shared" si="18"/>
        <v>111.87519999999998</v>
      </c>
      <c r="R76" s="5"/>
      <c r="S76" s="1"/>
      <c r="T76" s="1">
        <f t="shared" si="21"/>
        <v>10</v>
      </c>
      <c r="U76" s="1">
        <f t="shared" si="22"/>
        <v>4.1535567215033771</v>
      </c>
      <c r="V76" s="1">
        <v>14.835800000000001</v>
      </c>
      <c r="W76" s="1">
        <v>14.747999999999999</v>
      </c>
      <c r="X76" s="1">
        <v>12.1678</v>
      </c>
      <c r="Y76" s="1">
        <v>13.6958</v>
      </c>
      <c r="Z76" s="1">
        <v>12.808999999999999</v>
      </c>
      <c r="AA76" s="1">
        <v>12.1662</v>
      </c>
      <c r="AB76" s="20"/>
      <c r="AC76" s="1">
        <f t="shared" si="19"/>
        <v>112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114</v>
      </c>
      <c r="B77" s="15" t="s">
        <v>33</v>
      </c>
      <c r="C77" s="15"/>
      <c r="D77" s="15"/>
      <c r="E77" s="15"/>
      <c r="F77" s="15"/>
      <c r="G77" s="16">
        <v>0</v>
      </c>
      <c r="H77" s="15">
        <v>40</v>
      </c>
      <c r="I77" s="15" t="s">
        <v>34</v>
      </c>
      <c r="J77" s="15"/>
      <c r="K77" s="15">
        <f t="shared" si="17"/>
        <v>0</v>
      </c>
      <c r="L77" s="15"/>
      <c r="M77" s="15"/>
      <c r="N77" s="15"/>
      <c r="O77" s="15"/>
      <c r="P77" s="15">
        <f t="shared" si="20"/>
        <v>0</v>
      </c>
      <c r="Q77" s="17"/>
      <c r="R77" s="17"/>
      <c r="S77" s="15"/>
      <c r="T77" s="15" t="e">
        <f t="shared" si="21"/>
        <v>#DIV/0!</v>
      </c>
      <c r="U77" s="15" t="e">
        <f t="shared" si="22"/>
        <v>#DIV/0!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25" t="s">
        <v>54</v>
      </c>
      <c r="AC77" s="15">
        <f t="shared" si="19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115</v>
      </c>
      <c r="B78" s="10" t="s">
        <v>39</v>
      </c>
      <c r="C78" s="10"/>
      <c r="D78" s="10">
        <v>144</v>
      </c>
      <c r="E78" s="10"/>
      <c r="F78" s="10"/>
      <c r="G78" s="11">
        <v>0</v>
      </c>
      <c r="H78" s="10" t="e">
        <v>#N/A</v>
      </c>
      <c r="I78" s="10" t="s">
        <v>40</v>
      </c>
      <c r="J78" s="10"/>
      <c r="K78" s="10">
        <f t="shared" si="17"/>
        <v>0</v>
      </c>
      <c r="L78" s="10"/>
      <c r="M78" s="10"/>
      <c r="N78" s="10"/>
      <c r="O78" s="10"/>
      <c r="P78" s="10">
        <f t="shared" si="20"/>
        <v>0</v>
      </c>
      <c r="Q78" s="12"/>
      <c r="R78" s="12"/>
      <c r="S78" s="10"/>
      <c r="T78" s="10" t="e">
        <f t="shared" si="21"/>
        <v>#DIV/0!</v>
      </c>
      <c r="U78" s="10" t="e">
        <f t="shared" si="22"/>
        <v>#DIV/0!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23"/>
      <c r="AC78" s="10">
        <f t="shared" si="19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116</v>
      </c>
      <c r="B79" s="10" t="s">
        <v>39</v>
      </c>
      <c r="C79" s="10"/>
      <c r="D79" s="10">
        <v>208</v>
      </c>
      <c r="E79" s="10"/>
      <c r="F79" s="10"/>
      <c r="G79" s="11">
        <v>0</v>
      </c>
      <c r="H79" s="10" t="e">
        <v>#N/A</v>
      </c>
      <c r="I79" s="10" t="s">
        <v>40</v>
      </c>
      <c r="J79" s="10"/>
      <c r="K79" s="10">
        <f t="shared" si="17"/>
        <v>0</v>
      </c>
      <c r="L79" s="10"/>
      <c r="M79" s="10"/>
      <c r="N79" s="10"/>
      <c r="O79" s="10"/>
      <c r="P79" s="10">
        <f t="shared" si="20"/>
        <v>0</v>
      </c>
      <c r="Q79" s="12"/>
      <c r="R79" s="12"/>
      <c r="S79" s="10"/>
      <c r="T79" s="10" t="e">
        <f t="shared" si="21"/>
        <v>#DIV/0!</v>
      </c>
      <c r="U79" s="10" t="e">
        <f t="shared" si="22"/>
        <v>#DIV/0!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23"/>
      <c r="AC79" s="10">
        <f t="shared" si="19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117</v>
      </c>
      <c r="B80" s="10" t="s">
        <v>39</v>
      </c>
      <c r="C80" s="10"/>
      <c r="D80" s="10">
        <v>132</v>
      </c>
      <c r="E80" s="10"/>
      <c r="F80" s="10"/>
      <c r="G80" s="11">
        <v>0</v>
      </c>
      <c r="H80" s="10" t="e">
        <v>#N/A</v>
      </c>
      <c r="I80" s="10" t="s">
        <v>40</v>
      </c>
      <c r="J80" s="10"/>
      <c r="K80" s="10">
        <f t="shared" si="17"/>
        <v>0</v>
      </c>
      <c r="L80" s="10"/>
      <c r="M80" s="10"/>
      <c r="N80" s="10"/>
      <c r="O80" s="10"/>
      <c r="P80" s="10">
        <f t="shared" si="20"/>
        <v>0</v>
      </c>
      <c r="Q80" s="12"/>
      <c r="R80" s="12"/>
      <c r="S80" s="10"/>
      <c r="T80" s="10" t="e">
        <f t="shared" si="21"/>
        <v>#DIV/0!</v>
      </c>
      <c r="U80" s="10" t="e">
        <f t="shared" si="22"/>
        <v>#DIV/0!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23"/>
      <c r="AC80" s="10">
        <f t="shared" si="1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33</v>
      </c>
      <c r="C81" s="1">
        <v>107.27800000000001</v>
      </c>
      <c r="D81" s="1">
        <v>152.58500000000001</v>
      </c>
      <c r="E81" s="1">
        <v>107.715</v>
      </c>
      <c r="F81" s="1">
        <v>123.706</v>
      </c>
      <c r="G81" s="6">
        <v>1</v>
      </c>
      <c r="H81" s="1">
        <v>30</v>
      </c>
      <c r="I81" s="1" t="s">
        <v>34</v>
      </c>
      <c r="J81" s="1">
        <v>110.4</v>
      </c>
      <c r="K81" s="1">
        <f t="shared" si="17"/>
        <v>-2.6850000000000023</v>
      </c>
      <c r="L81" s="1"/>
      <c r="M81" s="1"/>
      <c r="N81" s="1">
        <v>98.995400000000018</v>
      </c>
      <c r="O81" s="1"/>
      <c r="P81" s="1">
        <f t="shared" si="20"/>
        <v>21.542999999999999</v>
      </c>
      <c r="Q81" s="5"/>
      <c r="R81" s="5"/>
      <c r="S81" s="1"/>
      <c r="T81" s="1">
        <f t="shared" si="21"/>
        <v>10.337529591978836</v>
      </c>
      <c r="U81" s="1">
        <f t="shared" si="22"/>
        <v>10.337529591978836</v>
      </c>
      <c r="V81" s="1">
        <v>26.135000000000002</v>
      </c>
      <c r="W81" s="1">
        <v>22.135200000000001</v>
      </c>
      <c r="X81" s="1">
        <v>18.871600000000001</v>
      </c>
      <c r="Y81" s="1">
        <v>17.966200000000001</v>
      </c>
      <c r="Z81" s="1">
        <v>19.219799999999999</v>
      </c>
      <c r="AA81" s="1">
        <v>21.1248</v>
      </c>
      <c r="AB81" s="20"/>
      <c r="AC81" s="1">
        <f t="shared" si="19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119</v>
      </c>
      <c r="B82" s="15" t="s">
        <v>39</v>
      </c>
      <c r="C82" s="15"/>
      <c r="D82" s="15"/>
      <c r="E82" s="15"/>
      <c r="F82" s="15"/>
      <c r="G82" s="16">
        <v>0</v>
      </c>
      <c r="H82" s="15">
        <v>60</v>
      </c>
      <c r="I82" s="15" t="s">
        <v>34</v>
      </c>
      <c r="J82" s="15"/>
      <c r="K82" s="15">
        <f t="shared" si="17"/>
        <v>0</v>
      </c>
      <c r="L82" s="15"/>
      <c r="M82" s="15"/>
      <c r="N82" s="15"/>
      <c r="O82" s="15"/>
      <c r="P82" s="15">
        <f t="shared" si="20"/>
        <v>0</v>
      </c>
      <c r="Q82" s="17"/>
      <c r="R82" s="17"/>
      <c r="S82" s="15"/>
      <c r="T82" s="15" t="e">
        <f t="shared" si="21"/>
        <v>#DIV/0!</v>
      </c>
      <c r="U82" s="15" t="e">
        <f t="shared" si="22"/>
        <v>#DIV/0!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25" t="s">
        <v>54</v>
      </c>
      <c r="AC82" s="15">
        <f t="shared" si="19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0" t="s">
        <v>120</v>
      </c>
      <c r="B83" s="10" t="s">
        <v>39</v>
      </c>
      <c r="C83" s="10"/>
      <c r="D83" s="10">
        <v>672</v>
      </c>
      <c r="E83" s="10"/>
      <c r="F83" s="10"/>
      <c r="G83" s="11">
        <v>0</v>
      </c>
      <c r="H83" s="10" t="e">
        <v>#N/A</v>
      </c>
      <c r="I83" s="10" t="s">
        <v>40</v>
      </c>
      <c r="J83" s="10"/>
      <c r="K83" s="10">
        <f t="shared" si="17"/>
        <v>0</v>
      </c>
      <c r="L83" s="10"/>
      <c r="M83" s="10"/>
      <c r="N83" s="10"/>
      <c r="O83" s="10"/>
      <c r="P83" s="10">
        <f t="shared" si="20"/>
        <v>0</v>
      </c>
      <c r="Q83" s="12"/>
      <c r="R83" s="12"/>
      <c r="S83" s="10"/>
      <c r="T83" s="10" t="e">
        <f t="shared" si="21"/>
        <v>#DIV/0!</v>
      </c>
      <c r="U83" s="10" t="e">
        <f t="shared" si="22"/>
        <v>#DIV/0!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23"/>
      <c r="AC83" s="10">
        <f t="shared" si="1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121</v>
      </c>
      <c r="B84" s="10" t="s">
        <v>39</v>
      </c>
      <c r="C84" s="10"/>
      <c r="D84" s="10">
        <v>320</v>
      </c>
      <c r="E84" s="10"/>
      <c r="F84" s="10"/>
      <c r="G84" s="11">
        <v>0</v>
      </c>
      <c r="H84" s="10" t="e">
        <v>#N/A</v>
      </c>
      <c r="I84" s="10" t="s">
        <v>40</v>
      </c>
      <c r="J84" s="10"/>
      <c r="K84" s="10">
        <f t="shared" si="17"/>
        <v>0</v>
      </c>
      <c r="L84" s="10"/>
      <c r="M84" s="10"/>
      <c r="N84" s="10"/>
      <c r="O84" s="10"/>
      <c r="P84" s="10">
        <f t="shared" si="20"/>
        <v>0</v>
      </c>
      <c r="Q84" s="12"/>
      <c r="R84" s="12"/>
      <c r="S84" s="10"/>
      <c r="T84" s="10" t="e">
        <f t="shared" si="21"/>
        <v>#DIV/0!</v>
      </c>
      <c r="U84" s="10" t="e">
        <f t="shared" si="22"/>
        <v>#DIV/0!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23"/>
      <c r="AC84" s="10">
        <f t="shared" si="19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122</v>
      </c>
      <c r="B85" s="15" t="s">
        <v>39</v>
      </c>
      <c r="C85" s="15"/>
      <c r="D85" s="15"/>
      <c r="E85" s="15"/>
      <c r="F85" s="15"/>
      <c r="G85" s="16">
        <v>0</v>
      </c>
      <c r="H85" s="15">
        <v>50</v>
      </c>
      <c r="I85" s="15" t="s">
        <v>34</v>
      </c>
      <c r="J85" s="15"/>
      <c r="K85" s="15">
        <f t="shared" si="17"/>
        <v>0</v>
      </c>
      <c r="L85" s="15"/>
      <c r="M85" s="15"/>
      <c r="N85" s="15"/>
      <c r="O85" s="15"/>
      <c r="P85" s="15">
        <f t="shared" si="20"/>
        <v>0</v>
      </c>
      <c r="Q85" s="17"/>
      <c r="R85" s="17"/>
      <c r="S85" s="15"/>
      <c r="T85" s="15" t="e">
        <f t="shared" si="21"/>
        <v>#DIV/0!</v>
      </c>
      <c r="U85" s="15" t="e">
        <f t="shared" si="22"/>
        <v>#DIV/0!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25" t="s">
        <v>54</v>
      </c>
      <c r="AC85" s="15">
        <f t="shared" si="19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123</v>
      </c>
      <c r="B86" s="15" t="s">
        <v>39</v>
      </c>
      <c r="C86" s="15"/>
      <c r="D86" s="15"/>
      <c r="E86" s="15"/>
      <c r="F86" s="15"/>
      <c r="G86" s="16">
        <v>0</v>
      </c>
      <c r="H86" s="15">
        <v>50</v>
      </c>
      <c r="I86" s="15" t="s">
        <v>34</v>
      </c>
      <c r="J86" s="15"/>
      <c r="K86" s="15">
        <f t="shared" si="17"/>
        <v>0</v>
      </c>
      <c r="L86" s="15"/>
      <c r="M86" s="15"/>
      <c r="N86" s="15"/>
      <c r="O86" s="15"/>
      <c r="P86" s="15">
        <f t="shared" si="20"/>
        <v>0</v>
      </c>
      <c r="Q86" s="17"/>
      <c r="R86" s="17"/>
      <c r="S86" s="15"/>
      <c r="T86" s="15" t="e">
        <f t="shared" si="21"/>
        <v>#DIV/0!</v>
      </c>
      <c r="U86" s="15" t="e">
        <f t="shared" si="22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25" t="s">
        <v>54</v>
      </c>
      <c r="AC86" s="15">
        <f t="shared" si="1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124</v>
      </c>
      <c r="B87" s="15" t="s">
        <v>39</v>
      </c>
      <c r="C87" s="15"/>
      <c r="D87" s="15">
        <v>210</v>
      </c>
      <c r="E87" s="15"/>
      <c r="F87" s="15"/>
      <c r="G87" s="16">
        <v>0</v>
      </c>
      <c r="H87" s="15">
        <v>30</v>
      </c>
      <c r="I87" s="15" t="s">
        <v>34</v>
      </c>
      <c r="J87" s="15"/>
      <c r="K87" s="15">
        <f t="shared" si="17"/>
        <v>0</v>
      </c>
      <c r="L87" s="15"/>
      <c r="M87" s="15"/>
      <c r="N87" s="15"/>
      <c r="O87" s="15"/>
      <c r="P87" s="15">
        <f t="shared" si="20"/>
        <v>0</v>
      </c>
      <c r="Q87" s="17"/>
      <c r="R87" s="17"/>
      <c r="S87" s="15"/>
      <c r="T87" s="15" t="e">
        <f t="shared" si="21"/>
        <v>#DIV/0!</v>
      </c>
      <c r="U87" s="15" t="e">
        <f t="shared" si="22"/>
        <v>#DIV/0!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25" t="s">
        <v>54</v>
      </c>
      <c r="AC87" s="15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125</v>
      </c>
      <c r="B88" s="15" t="s">
        <v>39</v>
      </c>
      <c r="C88" s="15"/>
      <c r="D88" s="15"/>
      <c r="E88" s="15"/>
      <c r="F88" s="15"/>
      <c r="G88" s="16">
        <v>0</v>
      </c>
      <c r="H88" s="15">
        <v>55</v>
      </c>
      <c r="I88" s="15" t="s">
        <v>34</v>
      </c>
      <c r="J88" s="15"/>
      <c r="K88" s="15">
        <f t="shared" si="17"/>
        <v>0</v>
      </c>
      <c r="L88" s="15"/>
      <c r="M88" s="15"/>
      <c r="N88" s="15"/>
      <c r="O88" s="15"/>
      <c r="P88" s="15">
        <f t="shared" si="20"/>
        <v>0</v>
      </c>
      <c r="Q88" s="17"/>
      <c r="R88" s="17"/>
      <c r="S88" s="15"/>
      <c r="T88" s="15" t="e">
        <f t="shared" si="21"/>
        <v>#DIV/0!</v>
      </c>
      <c r="U88" s="15" t="e">
        <f t="shared" si="22"/>
        <v>#DIV/0!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25" t="s">
        <v>54</v>
      </c>
      <c r="AC88" s="15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126</v>
      </c>
      <c r="B89" s="15" t="s">
        <v>39</v>
      </c>
      <c r="C89" s="15"/>
      <c r="D89" s="15"/>
      <c r="E89" s="15"/>
      <c r="F89" s="15"/>
      <c r="G89" s="16">
        <v>0</v>
      </c>
      <c r="H89" s="15">
        <v>40</v>
      </c>
      <c r="I89" s="15" t="s">
        <v>34</v>
      </c>
      <c r="J89" s="15"/>
      <c r="K89" s="15">
        <f t="shared" si="17"/>
        <v>0</v>
      </c>
      <c r="L89" s="15"/>
      <c r="M89" s="15"/>
      <c r="N89" s="15"/>
      <c r="O89" s="15"/>
      <c r="P89" s="15">
        <f t="shared" si="20"/>
        <v>0</v>
      </c>
      <c r="Q89" s="17"/>
      <c r="R89" s="17"/>
      <c r="S89" s="15"/>
      <c r="T89" s="15" t="e">
        <f t="shared" si="21"/>
        <v>#DIV/0!</v>
      </c>
      <c r="U89" s="15" t="e">
        <f t="shared" si="22"/>
        <v>#DIV/0!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25" t="s">
        <v>54</v>
      </c>
      <c r="AC89" s="15">
        <f t="shared" si="1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127</v>
      </c>
      <c r="B90" s="1" t="s">
        <v>39</v>
      </c>
      <c r="C90" s="1">
        <v>1</v>
      </c>
      <c r="D90" s="1">
        <v>174</v>
      </c>
      <c r="E90" s="1">
        <v>47</v>
      </c>
      <c r="F90" s="1">
        <v>126</v>
      </c>
      <c r="G90" s="6">
        <v>0.4</v>
      </c>
      <c r="H90" s="1">
        <v>50</v>
      </c>
      <c r="I90" s="1" t="s">
        <v>34</v>
      </c>
      <c r="J90" s="1">
        <v>49</v>
      </c>
      <c r="K90" s="1">
        <f t="shared" si="17"/>
        <v>-2</v>
      </c>
      <c r="L90" s="1"/>
      <c r="M90" s="1"/>
      <c r="N90" s="1">
        <v>0</v>
      </c>
      <c r="O90" s="1"/>
      <c r="P90" s="1">
        <f t="shared" si="20"/>
        <v>9.4</v>
      </c>
      <c r="Q90" s="5"/>
      <c r="R90" s="5"/>
      <c r="S90" s="1"/>
      <c r="T90" s="1">
        <f t="shared" si="21"/>
        <v>13.404255319148936</v>
      </c>
      <c r="U90" s="1">
        <f t="shared" si="22"/>
        <v>13.404255319148936</v>
      </c>
      <c r="V90" s="1">
        <v>8.6</v>
      </c>
      <c r="W90" s="1">
        <v>16.8</v>
      </c>
      <c r="X90" s="1">
        <v>11.4</v>
      </c>
      <c r="Y90" s="1">
        <v>3.4</v>
      </c>
      <c r="Z90" s="1">
        <v>0</v>
      </c>
      <c r="AA90" s="1">
        <v>0</v>
      </c>
      <c r="AB90" s="20" t="s">
        <v>107</v>
      </c>
      <c r="AC90" s="1">
        <f t="shared" si="19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128</v>
      </c>
      <c r="B91" s="10" t="s">
        <v>39</v>
      </c>
      <c r="C91" s="10"/>
      <c r="D91" s="10">
        <v>702</v>
      </c>
      <c r="E91" s="10"/>
      <c r="F91" s="10"/>
      <c r="G91" s="11">
        <v>0</v>
      </c>
      <c r="H91" s="10" t="e">
        <v>#N/A</v>
      </c>
      <c r="I91" s="10" t="s">
        <v>40</v>
      </c>
      <c r="J91" s="10"/>
      <c r="K91" s="10">
        <f t="shared" si="17"/>
        <v>0</v>
      </c>
      <c r="L91" s="10"/>
      <c r="M91" s="10"/>
      <c r="N91" s="10"/>
      <c r="O91" s="10"/>
      <c r="P91" s="10">
        <f t="shared" si="20"/>
        <v>0</v>
      </c>
      <c r="Q91" s="12"/>
      <c r="R91" s="12"/>
      <c r="S91" s="10"/>
      <c r="T91" s="10" t="e">
        <f t="shared" si="21"/>
        <v>#DIV/0!</v>
      </c>
      <c r="U91" s="10" t="e">
        <f t="shared" si="22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23"/>
      <c r="AC91" s="10">
        <f t="shared" si="1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129</v>
      </c>
      <c r="B92" s="10" t="s">
        <v>39</v>
      </c>
      <c r="C92" s="10"/>
      <c r="D92" s="10">
        <v>804</v>
      </c>
      <c r="E92" s="10"/>
      <c r="F92" s="10"/>
      <c r="G92" s="11">
        <v>0</v>
      </c>
      <c r="H92" s="10" t="e">
        <v>#N/A</v>
      </c>
      <c r="I92" s="10" t="s">
        <v>40</v>
      </c>
      <c r="J92" s="10"/>
      <c r="K92" s="10">
        <f t="shared" si="17"/>
        <v>0</v>
      </c>
      <c r="L92" s="10"/>
      <c r="M92" s="10"/>
      <c r="N92" s="10"/>
      <c r="O92" s="10"/>
      <c r="P92" s="10">
        <f t="shared" si="20"/>
        <v>0</v>
      </c>
      <c r="Q92" s="12"/>
      <c r="R92" s="12"/>
      <c r="S92" s="10"/>
      <c r="T92" s="10" t="e">
        <f t="shared" si="21"/>
        <v>#DIV/0!</v>
      </c>
      <c r="U92" s="10" t="e">
        <f t="shared" si="22"/>
        <v>#DIV/0!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23"/>
      <c r="AC92" s="10">
        <f t="shared" si="1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130</v>
      </c>
      <c r="B93" s="1" t="s">
        <v>39</v>
      </c>
      <c r="C93" s="1">
        <v>11</v>
      </c>
      <c r="D93" s="1">
        <v>2</v>
      </c>
      <c r="E93" s="1">
        <v>2</v>
      </c>
      <c r="F93" s="1">
        <v>2</v>
      </c>
      <c r="G93" s="6">
        <v>0.11</v>
      </c>
      <c r="H93" s="1">
        <v>150</v>
      </c>
      <c r="I93" s="1" t="s">
        <v>34</v>
      </c>
      <c r="J93" s="1">
        <v>5</v>
      </c>
      <c r="K93" s="1">
        <f t="shared" si="17"/>
        <v>-3</v>
      </c>
      <c r="L93" s="1"/>
      <c r="M93" s="1"/>
      <c r="N93" s="1">
        <v>0</v>
      </c>
      <c r="O93" s="1"/>
      <c r="P93" s="1">
        <f t="shared" si="20"/>
        <v>0.4</v>
      </c>
      <c r="Q93" s="5">
        <v>10</v>
      </c>
      <c r="R93" s="5"/>
      <c r="S93" s="1"/>
      <c r="T93" s="1">
        <f t="shared" si="21"/>
        <v>30</v>
      </c>
      <c r="U93" s="1">
        <f t="shared" si="22"/>
        <v>5</v>
      </c>
      <c r="V93" s="1">
        <v>2.4</v>
      </c>
      <c r="W93" s="1">
        <v>2.8</v>
      </c>
      <c r="X93" s="1">
        <v>1.4</v>
      </c>
      <c r="Y93" s="1">
        <v>2.2000000000000002</v>
      </c>
      <c r="Z93" s="1">
        <v>0.8</v>
      </c>
      <c r="AA93" s="1">
        <v>-0.4</v>
      </c>
      <c r="AB93" s="20"/>
      <c r="AC93" s="1">
        <f t="shared" si="19"/>
        <v>1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8" t="s">
        <v>131</v>
      </c>
      <c r="B94" s="1" t="s">
        <v>39</v>
      </c>
      <c r="C94" s="1"/>
      <c r="D94" s="1"/>
      <c r="E94" s="1"/>
      <c r="F94" s="1"/>
      <c r="G94" s="6">
        <v>0.06</v>
      </c>
      <c r="H94" s="1">
        <v>60</v>
      </c>
      <c r="I94" s="1" t="s">
        <v>34</v>
      </c>
      <c r="J94" s="1"/>
      <c r="K94" s="1">
        <f t="shared" si="17"/>
        <v>0</v>
      </c>
      <c r="L94" s="1"/>
      <c r="M94" s="1"/>
      <c r="N94" s="18"/>
      <c r="O94" s="1"/>
      <c r="P94" s="1">
        <f t="shared" si="20"/>
        <v>0</v>
      </c>
      <c r="Q94" s="19">
        <v>50</v>
      </c>
      <c r="R94" s="5"/>
      <c r="S94" s="1"/>
      <c r="T94" s="1" t="e">
        <f t="shared" si="21"/>
        <v>#DIV/0!</v>
      </c>
      <c r="U94" s="1" t="e">
        <f t="shared" si="22"/>
        <v>#DIV/0!</v>
      </c>
      <c r="V94" s="1">
        <v>0</v>
      </c>
      <c r="W94" s="1">
        <v>0</v>
      </c>
      <c r="X94" s="1">
        <v>-0.4</v>
      </c>
      <c r="Y94" s="1">
        <v>-0.4</v>
      </c>
      <c r="Z94" s="1">
        <v>0</v>
      </c>
      <c r="AA94" s="1">
        <v>0</v>
      </c>
      <c r="AB94" s="24" t="s">
        <v>132</v>
      </c>
      <c r="AC94" s="1">
        <f t="shared" si="19"/>
        <v>3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8" t="s">
        <v>133</v>
      </c>
      <c r="B95" s="1" t="s">
        <v>39</v>
      </c>
      <c r="C95" s="1"/>
      <c r="D95" s="1"/>
      <c r="E95" s="1">
        <v>-1</v>
      </c>
      <c r="F95" s="1"/>
      <c r="G95" s="6">
        <v>0.15</v>
      </c>
      <c r="H95" s="1">
        <v>60</v>
      </c>
      <c r="I95" s="1" t="s">
        <v>34</v>
      </c>
      <c r="J95" s="1"/>
      <c r="K95" s="1">
        <f t="shared" si="17"/>
        <v>-1</v>
      </c>
      <c r="L95" s="1"/>
      <c r="M95" s="1"/>
      <c r="N95" s="18"/>
      <c r="O95" s="1"/>
      <c r="P95" s="1">
        <f t="shared" si="20"/>
        <v>-0.2</v>
      </c>
      <c r="Q95" s="19">
        <v>20</v>
      </c>
      <c r="R95" s="5"/>
      <c r="S95" s="1"/>
      <c r="T95" s="1">
        <f t="shared" si="21"/>
        <v>-100</v>
      </c>
      <c r="U95" s="1">
        <f t="shared" si="22"/>
        <v>0</v>
      </c>
      <c r="V95" s="1">
        <v>-0.2</v>
      </c>
      <c r="W95" s="1">
        <v>0</v>
      </c>
      <c r="X95" s="1">
        <v>-1.4</v>
      </c>
      <c r="Y95" s="1">
        <v>-1.4</v>
      </c>
      <c r="Z95" s="1">
        <v>-1</v>
      </c>
      <c r="AA95" s="1">
        <v>-1.2</v>
      </c>
      <c r="AB95" s="24" t="s">
        <v>132</v>
      </c>
      <c r="AC95" s="1">
        <f t="shared" si="19"/>
        <v>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134</v>
      </c>
      <c r="B96" s="1" t="s">
        <v>33</v>
      </c>
      <c r="C96" s="1">
        <v>113.517</v>
      </c>
      <c r="D96" s="1"/>
      <c r="E96" s="1">
        <v>13.259</v>
      </c>
      <c r="F96" s="1">
        <v>96.156000000000006</v>
      </c>
      <c r="G96" s="6">
        <v>1</v>
      </c>
      <c r="H96" s="1">
        <v>55</v>
      </c>
      <c r="I96" s="1" t="s">
        <v>34</v>
      </c>
      <c r="J96" s="1">
        <v>15</v>
      </c>
      <c r="K96" s="1">
        <f t="shared" si="17"/>
        <v>-1.7409999999999997</v>
      </c>
      <c r="L96" s="1"/>
      <c r="M96" s="1"/>
      <c r="N96" s="1">
        <v>0</v>
      </c>
      <c r="O96" s="1"/>
      <c r="P96" s="1">
        <f t="shared" si="20"/>
        <v>2.6518000000000002</v>
      </c>
      <c r="Q96" s="5"/>
      <c r="R96" s="5"/>
      <c r="S96" s="1"/>
      <c r="T96" s="1">
        <f t="shared" si="21"/>
        <v>36.260653141262537</v>
      </c>
      <c r="U96" s="1">
        <f t="shared" si="22"/>
        <v>36.260653141262537</v>
      </c>
      <c r="V96" s="1">
        <v>3.4409999999999998</v>
      </c>
      <c r="W96" s="1">
        <v>4.2414000000000014</v>
      </c>
      <c r="X96" s="1">
        <v>3.6093999999999999</v>
      </c>
      <c r="Y96" s="1">
        <v>3.8849999999999998</v>
      </c>
      <c r="Z96" s="1">
        <v>11.3468</v>
      </c>
      <c r="AA96" s="1">
        <v>14.547800000000001</v>
      </c>
      <c r="AB96" s="26" t="s">
        <v>74</v>
      </c>
      <c r="AC96" s="1">
        <f t="shared" si="19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135</v>
      </c>
      <c r="B97" s="10" t="s">
        <v>39</v>
      </c>
      <c r="C97" s="10"/>
      <c r="D97" s="10">
        <v>500</v>
      </c>
      <c r="E97" s="10"/>
      <c r="F97" s="10"/>
      <c r="G97" s="11">
        <v>0</v>
      </c>
      <c r="H97" s="10" t="e">
        <v>#N/A</v>
      </c>
      <c r="I97" s="10" t="s">
        <v>40</v>
      </c>
      <c r="J97" s="10"/>
      <c r="K97" s="10">
        <f t="shared" si="17"/>
        <v>0</v>
      </c>
      <c r="L97" s="10"/>
      <c r="M97" s="10"/>
      <c r="N97" s="10"/>
      <c r="O97" s="10"/>
      <c r="P97" s="10">
        <f t="shared" si="20"/>
        <v>0</v>
      </c>
      <c r="Q97" s="12"/>
      <c r="R97" s="12"/>
      <c r="S97" s="10"/>
      <c r="T97" s="10" t="e">
        <f t="shared" si="21"/>
        <v>#DIV/0!</v>
      </c>
      <c r="U97" s="10" t="e">
        <f t="shared" si="22"/>
        <v>#DIV/0!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23"/>
      <c r="AC97" s="10">
        <f t="shared" si="19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136</v>
      </c>
      <c r="B98" s="1" t="s">
        <v>39</v>
      </c>
      <c r="C98" s="1">
        <v>54</v>
      </c>
      <c r="D98" s="1">
        <v>255</v>
      </c>
      <c r="E98" s="1">
        <v>17</v>
      </c>
      <c r="F98" s="1">
        <v>36</v>
      </c>
      <c r="G98" s="6">
        <v>0.4</v>
      </c>
      <c r="H98" s="1">
        <v>55</v>
      </c>
      <c r="I98" s="1" t="s">
        <v>34</v>
      </c>
      <c r="J98" s="1">
        <v>18</v>
      </c>
      <c r="K98" s="1">
        <f t="shared" si="17"/>
        <v>-1</v>
      </c>
      <c r="L98" s="1"/>
      <c r="M98" s="1"/>
      <c r="N98" s="1">
        <v>10</v>
      </c>
      <c r="O98" s="1"/>
      <c r="P98" s="1">
        <f t="shared" si="20"/>
        <v>3.4</v>
      </c>
      <c r="Q98" s="5"/>
      <c r="R98" s="5"/>
      <c r="S98" s="1"/>
      <c r="T98" s="1">
        <f t="shared" si="21"/>
        <v>13.529411764705882</v>
      </c>
      <c r="U98" s="1">
        <f t="shared" si="22"/>
        <v>13.529411764705882</v>
      </c>
      <c r="V98" s="1">
        <v>4.8</v>
      </c>
      <c r="W98" s="1">
        <v>4.5999999999999996</v>
      </c>
      <c r="X98" s="1">
        <v>3.6</v>
      </c>
      <c r="Y98" s="1">
        <v>4</v>
      </c>
      <c r="Z98" s="1">
        <v>7.4</v>
      </c>
      <c r="AA98" s="1">
        <v>8</v>
      </c>
      <c r="AB98" s="20"/>
      <c r="AC98" s="1">
        <f t="shared" si="19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137</v>
      </c>
      <c r="B99" s="1" t="s">
        <v>33</v>
      </c>
      <c r="C99" s="1">
        <v>95.960999999999999</v>
      </c>
      <c r="D99" s="1"/>
      <c r="E99" s="1">
        <v>14.69</v>
      </c>
      <c r="F99" s="1">
        <v>78.626000000000005</v>
      </c>
      <c r="G99" s="6">
        <v>1</v>
      </c>
      <c r="H99" s="1">
        <v>55</v>
      </c>
      <c r="I99" s="1" t="s">
        <v>34</v>
      </c>
      <c r="J99" s="1">
        <v>44.4</v>
      </c>
      <c r="K99" s="1">
        <f t="shared" si="17"/>
        <v>-29.71</v>
      </c>
      <c r="L99" s="1"/>
      <c r="M99" s="1"/>
      <c r="N99" s="1">
        <v>0</v>
      </c>
      <c r="O99" s="1"/>
      <c r="P99" s="1">
        <f t="shared" si="20"/>
        <v>2.9379999999999997</v>
      </c>
      <c r="Q99" s="5"/>
      <c r="R99" s="5"/>
      <c r="S99" s="1"/>
      <c r="T99" s="1">
        <f t="shared" si="21"/>
        <v>26.761742682096667</v>
      </c>
      <c r="U99" s="1">
        <f t="shared" si="22"/>
        <v>26.761742682096667</v>
      </c>
      <c r="V99" s="1">
        <v>5.3197999999999999</v>
      </c>
      <c r="W99" s="1">
        <v>3.4447999999999999</v>
      </c>
      <c r="X99" s="1">
        <v>2.8946000000000001</v>
      </c>
      <c r="Y99" s="1">
        <v>3.8723999999999998</v>
      </c>
      <c r="Z99" s="1">
        <v>8.8268000000000004</v>
      </c>
      <c r="AA99" s="1">
        <v>9.9156000000000013</v>
      </c>
      <c r="AB99" s="26" t="s">
        <v>74</v>
      </c>
      <c r="AC99" s="1">
        <f t="shared" si="19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138</v>
      </c>
      <c r="B100" s="1" t="s">
        <v>39</v>
      </c>
      <c r="C100" s="1">
        <v>61</v>
      </c>
      <c r="D100" s="1"/>
      <c r="E100" s="1">
        <v>19</v>
      </c>
      <c r="F100" s="1">
        <v>22</v>
      </c>
      <c r="G100" s="6">
        <v>0.4</v>
      </c>
      <c r="H100" s="1">
        <v>55</v>
      </c>
      <c r="I100" s="1" t="s">
        <v>34</v>
      </c>
      <c r="J100" s="1">
        <v>19</v>
      </c>
      <c r="K100" s="1">
        <f t="shared" si="17"/>
        <v>0</v>
      </c>
      <c r="L100" s="1"/>
      <c r="M100" s="1"/>
      <c r="N100" s="1">
        <v>0</v>
      </c>
      <c r="O100" s="1"/>
      <c r="P100" s="1">
        <f t="shared" si="20"/>
        <v>3.8</v>
      </c>
      <c r="Q100" s="5">
        <f t="shared" ref="Q100:Q107" si="23">10*P100-O100-N100-F100</f>
        <v>16</v>
      </c>
      <c r="R100" s="5"/>
      <c r="S100" s="1"/>
      <c r="T100" s="1">
        <f t="shared" si="21"/>
        <v>10</v>
      </c>
      <c r="U100" s="1">
        <f t="shared" si="22"/>
        <v>5.7894736842105265</v>
      </c>
      <c r="V100" s="1">
        <v>3.8</v>
      </c>
      <c r="W100" s="1">
        <v>4.4000000000000004</v>
      </c>
      <c r="X100" s="1">
        <v>3.6</v>
      </c>
      <c r="Y100" s="1">
        <v>4.2</v>
      </c>
      <c r="Z100" s="1">
        <v>9.8000000000000007</v>
      </c>
      <c r="AA100" s="1">
        <v>9</v>
      </c>
      <c r="AB100" s="20"/>
      <c r="AC100" s="1">
        <f t="shared" si="19"/>
        <v>6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139</v>
      </c>
      <c r="B101" s="1" t="s">
        <v>33</v>
      </c>
      <c r="C101" s="1">
        <v>81.787999999999997</v>
      </c>
      <c r="D101" s="1">
        <v>81.582999999999998</v>
      </c>
      <c r="E101" s="1">
        <v>64.831000000000003</v>
      </c>
      <c r="F101" s="1">
        <v>86.334000000000003</v>
      </c>
      <c r="G101" s="6">
        <v>1</v>
      </c>
      <c r="H101" s="1">
        <v>50</v>
      </c>
      <c r="I101" s="1" t="s">
        <v>34</v>
      </c>
      <c r="J101" s="1">
        <v>65.650000000000006</v>
      </c>
      <c r="K101" s="1">
        <f t="shared" si="17"/>
        <v>-0.81900000000000261</v>
      </c>
      <c r="L101" s="1"/>
      <c r="M101" s="1"/>
      <c r="N101" s="1">
        <v>60.658600000000007</v>
      </c>
      <c r="O101" s="1"/>
      <c r="P101" s="1">
        <f t="shared" si="20"/>
        <v>12.966200000000001</v>
      </c>
      <c r="Q101" s="5"/>
      <c r="R101" s="5"/>
      <c r="S101" s="1"/>
      <c r="T101" s="1">
        <f t="shared" si="21"/>
        <v>11.336598232327127</v>
      </c>
      <c r="U101" s="1">
        <f t="shared" si="22"/>
        <v>11.336598232327127</v>
      </c>
      <c r="V101" s="1">
        <v>16.4056</v>
      </c>
      <c r="W101" s="1">
        <v>14.2028</v>
      </c>
      <c r="X101" s="1">
        <v>11.8278</v>
      </c>
      <c r="Y101" s="1">
        <v>13.8352</v>
      </c>
      <c r="Z101" s="1">
        <v>15.4688</v>
      </c>
      <c r="AA101" s="1">
        <v>15.397399999999999</v>
      </c>
      <c r="AB101" s="20"/>
      <c r="AC101" s="1">
        <f t="shared" si="19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9" t="s">
        <v>140</v>
      </c>
      <c r="B102" s="29" t="s">
        <v>33</v>
      </c>
      <c r="C102" s="29">
        <v>2897.6439999999998</v>
      </c>
      <c r="D102" s="29">
        <v>2531.16</v>
      </c>
      <c r="E102" s="29">
        <v>2619.7829999999999</v>
      </c>
      <c r="F102" s="29">
        <v>2425.7049999999999</v>
      </c>
      <c r="G102" s="30">
        <v>1</v>
      </c>
      <c r="H102" s="29">
        <v>60</v>
      </c>
      <c r="I102" s="29" t="s">
        <v>34</v>
      </c>
      <c r="J102" s="29">
        <v>2528.1</v>
      </c>
      <c r="K102" s="29">
        <f t="shared" ref="K102:K115" si="24">E102-J102</f>
        <v>91.682999999999993</v>
      </c>
      <c r="L102" s="29"/>
      <c r="M102" s="29"/>
      <c r="N102" s="29">
        <v>2100</v>
      </c>
      <c r="O102" s="29"/>
      <c r="P102" s="29">
        <f t="shared" si="20"/>
        <v>523.95659999999998</v>
      </c>
      <c r="Q102" s="31"/>
      <c r="R102" s="31"/>
      <c r="S102" s="29"/>
      <c r="T102" s="29">
        <f t="shared" si="21"/>
        <v>8.6375570037671068</v>
      </c>
      <c r="U102" s="29">
        <f t="shared" si="22"/>
        <v>8.6375570037671068</v>
      </c>
      <c r="V102" s="29">
        <v>519.32219999999995</v>
      </c>
      <c r="W102" s="29">
        <v>502.08580000000001</v>
      </c>
      <c r="X102" s="29">
        <v>522.57939999999996</v>
      </c>
      <c r="Y102" s="29">
        <v>519.28980000000001</v>
      </c>
      <c r="Z102" s="29">
        <v>504.04660000000001</v>
      </c>
      <c r="AA102" s="29">
        <v>499.91879999999998</v>
      </c>
      <c r="AB102" s="32" t="s">
        <v>157</v>
      </c>
      <c r="AC102" s="29">
        <f t="shared" ref="AC102:AC116" si="25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141</v>
      </c>
      <c r="B103" s="1" t="s">
        <v>39</v>
      </c>
      <c r="C103" s="1">
        <v>37</v>
      </c>
      <c r="D103" s="1">
        <v>3</v>
      </c>
      <c r="E103" s="1">
        <v>4</v>
      </c>
      <c r="F103" s="1">
        <v>16</v>
      </c>
      <c r="G103" s="6">
        <v>0.3</v>
      </c>
      <c r="H103" s="1">
        <v>40</v>
      </c>
      <c r="I103" s="1" t="s">
        <v>34</v>
      </c>
      <c r="J103" s="1">
        <v>7</v>
      </c>
      <c r="K103" s="1">
        <f t="shared" si="24"/>
        <v>-3</v>
      </c>
      <c r="L103" s="1"/>
      <c r="M103" s="1"/>
      <c r="N103" s="1">
        <v>0</v>
      </c>
      <c r="O103" s="1"/>
      <c r="P103" s="1">
        <f t="shared" si="20"/>
        <v>0.8</v>
      </c>
      <c r="Q103" s="5"/>
      <c r="R103" s="5"/>
      <c r="S103" s="1"/>
      <c r="T103" s="1">
        <f t="shared" si="21"/>
        <v>20</v>
      </c>
      <c r="U103" s="1">
        <f t="shared" si="22"/>
        <v>20</v>
      </c>
      <c r="V103" s="1">
        <v>2.2000000000000002</v>
      </c>
      <c r="W103" s="1">
        <v>2.2000000000000002</v>
      </c>
      <c r="X103" s="1">
        <v>4</v>
      </c>
      <c r="Y103" s="1">
        <v>4.4000000000000004</v>
      </c>
      <c r="Z103" s="1">
        <v>1.6</v>
      </c>
      <c r="AA103" s="1">
        <v>1.4</v>
      </c>
      <c r="AB103" s="26" t="s">
        <v>74</v>
      </c>
      <c r="AC103" s="1">
        <f t="shared" si="25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142</v>
      </c>
      <c r="B104" s="1" t="s">
        <v>33</v>
      </c>
      <c r="C104" s="1">
        <v>1442.2180000000001</v>
      </c>
      <c r="D104" s="1">
        <v>2075.06</v>
      </c>
      <c r="E104" s="1">
        <v>1590.8510000000001</v>
      </c>
      <c r="F104" s="1">
        <v>1779.3810000000001</v>
      </c>
      <c r="G104" s="6">
        <v>1</v>
      </c>
      <c r="H104" s="1">
        <v>60</v>
      </c>
      <c r="I104" s="14" t="s">
        <v>34</v>
      </c>
      <c r="J104" s="1">
        <v>1656</v>
      </c>
      <c r="K104" s="1">
        <f t="shared" si="24"/>
        <v>-65.148999999999887</v>
      </c>
      <c r="L104" s="1"/>
      <c r="M104" s="1"/>
      <c r="N104" s="1">
        <v>1110.74884</v>
      </c>
      <c r="O104" s="1"/>
      <c r="P104" s="1">
        <f t="shared" si="20"/>
        <v>318.17020000000002</v>
      </c>
      <c r="Q104" s="5">
        <f t="shared" si="23"/>
        <v>291.57215999999994</v>
      </c>
      <c r="R104" s="5"/>
      <c r="S104" s="1"/>
      <c r="T104" s="1">
        <f t="shared" si="21"/>
        <v>10</v>
      </c>
      <c r="U104" s="1">
        <f t="shared" si="22"/>
        <v>9.0835968924808164</v>
      </c>
      <c r="V104" s="1">
        <v>323.8784</v>
      </c>
      <c r="W104" s="1">
        <v>322.85840000000002</v>
      </c>
      <c r="X104" s="1">
        <v>164.011</v>
      </c>
      <c r="Y104" s="1">
        <v>300.75639999999999</v>
      </c>
      <c r="Z104" s="1">
        <v>304.33960000000002</v>
      </c>
      <c r="AA104" s="1">
        <v>153.7784</v>
      </c>
      <c r="AB104" s="20"/>
      <c r="AC104" s="1">
        <f t="shared" si="25"/>
        <v>292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143</v>
      </c>
      <c r="B105" s="1" t="s">
        <v>39</v>
      </c>
      <c r="C105" s="1">
        <v>18</v>
      </c>
      <c r="D105" s="1"/>
      <c r="E105" s="1">
        <v>1</v>
      </c>
      <c r="F105" s="1">
        <v>13</v>
      </c>
      <c r="G105" s="6">
        <v>0.1</v>
      </c>
      <c r="H105" s="1">
        <v>60</v>
      </c>
      <c r="I105" s="1" t="s">
        <v>34</v>
      </c>
      <c r="J105" s="1">
        <v>3</v>
      </c>
      <c r="K105" s="1">
        <f t="shared" si="24"/>
        <v>-2</v>
      </c>
      <c r="L105" s="1"/>
      <c r="M105" s="1"/>
      <c r="N105" s="1">
        <v>0</v>
      </c>
      <c r="O105" s="1"/>
      <c r="P105" s="1">
        <f t="shared" si="20"/>
        <v>0.2</v>
      </c>
      <c r="Q105" s="5"/>
      <c r="R105" s="5"/>
      <c r="S105" s="1"/>
      <c r="T105" s="1">
        <f t="shared" si="21"/>
        <v>65</v>
      </c>
      <c r="U105" s="1">
        <f t="shared" si="22"/>
        <v>65</v>
      </c>
      <c r="V105" s="1">
        <v>0.6</v>
      </c>
      <c r="W105" s="1">
        <v>0.4</v>
      </c>
      <c r="X105" s="1">
        <v>0.2</v>
      </c>
      <c r="Y105" s="1">
        <v>0.6</v>
      </c>
      <c r="Z105" s="1">
        <v>0.4</v>
      </c>
      <c r="AA105" s="1">
        <v>0</v>
      </c>
      <c r="AB105" s="26" t="s">
        <v>74</v>
      </c>
      <c r="AC105" s="1">
        <f t="shared" si="25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144</v>
      </c>
      <c r="B106" s="1" t="s">
        <v>33</v>
      </c>
      <c r="C106" s="1">
        <v>3795.0450000000001</v>
      </c>
      <c r="D106" s="1">
        <v>2006.52</v>
      </c>
      <c r="E106" s="1">
        <v>3900.8760000000002</v>
      </c>
      <c r="F106" s="1">
        <v>1702.259</v>
      </c>
      <c r="G106" s="6">
        <v>1</v>
      </c>
      <c r="H106" s="1">
        <v>60</v>
      </c>
      <c r="I106" s="1" t="s">
        <v>34</v>
      </c>
      <c r="J106" s="1">
        <v>3858.8</v>
      </c>
      <c r="K106" s="1">
        <f t="shared" si="24"/>
        <v>42.076000000000022</v>
      </c>
      <c r="L106" s="1"/>
      <c r="M106" s="1"/>
      <c r="N106" s="1">
        <v>2400</v>
      </c>
      <c r="O106" s="1">
        <v>2000</v>
      </c>
      <c r="P106" s="1">
        <f t="shared" si="20"/>
        <v>780.17520000000002</v>
      </c>
      <c r="Q106" s="5">
        <f t="shared" si="23"/>
        <v>1699.4930000000004</v>
      </c>
      <c r="R106" s="5"/>
      <c r="S106" s="1"/>
      <c r="T106" s="1">
        <f t="shared" si="21"/>
        <v>10</v>
      </c>
      <c r="U106" s="1">
        <f t="shared" si="22"/>
        <v>7.8216521109617432</v>
      </c>
      <c r="V106" s="1">
        <v>679.13739999999996</v>
      </c>
      <c r="W106" s="1">
        <v>534.42139999999995</v>
      </c>
      <c r="X106" s="1">
        <v>650.33320000000003</v>
      </c>
      <c r="Y106" s="1">
        <v>648.43380000000002</v>
      </c>
      <c r="Z106" s="1">
        <v>523.34860000000003</v>
      </c>
      <c r="AA106" s="1">
        <v>528.88199999999995</v>
      </c>
      <c r="AB106" s="20"/>
      <c r="AC106" s="1">
        <f t="shared" si="25"/>
        <v>1699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145</v>
      </c>
      <c r="B107" s="1" t="s">
        <v>33</v>
      </c>
      <c r="C107" s="1">
        <v>2014.3309999999999</v>
      </c>
      <c r="D107" s="1">
        <v>1629.19</v>
      </c>
      <c r="E107" s="13">
        <f>2913.125+E28</f>
        <v>2910.5250000000001</v>
      </c>
      <c r="F107" s="1">
        <v>373.16500000000002</v>
      </c>
      <c r="G107" s="6">
        <v>1</v>
      </c>
      <c r="H107" s="1">
        <v>60</v>
      </c>
      <c r="I107" s="14" t="s">
        <v>34</v>
      </c>
      <c r="J107" s="1">
        <v>2850.7</v>
      </c>
      <c r="K107" s="1">
        <f t="shared" si="24"/>
        <v>59.825000000000273</v>
      </c>
      <c r="L107" s="1"/>
      <c r="M107" s="1"/>
      <c r="N107" s="1">
        <v>2600</v>
      </c>
      <c r="O107" s="1"/>
      <c r="P107" s="1">
        <f t="shared" si="20"/>
        <v>582.10500000000002</v>
      </c>
      <c r="Q107" s="5">
        <f t="shared" si="23"/>
        <v>2847.8850000000002</v>
      </c>
      <c r="R107" s="5"/>
      <c r="S107" s="1"/>
      <c r="T107" s="1">
        <f t="shared" si="21"/>
        <v>10</v>
      </c>
      <c r="U107" s="1">
        <f t="shared" si="22"/>
        <v>5.1076094519030066</v>
      </c>
      <c r="V107" s="1">
        <v>392.33499999999998</v>
      </c>
      <c r="W107" s="1">
        <v>332.48180000000002</v>
      </c>
      <c r="X107" s="1">
        <v>353.2792</v>
      </c>
      <c r="Y107" s="1">
        <v>341.12279999999998</v>
      </c>
      <c r="Z107" s="1">
        <v>359.13319999999999</v>
      </c>
      <c r="AA107" s="1">
        <v>375.11</v>
      </c>
      <c r="AB107" s="20" t="s">
        <v>109</v>
      </c>
      <c r="AC107" s="1">
        <f t="shared" si="25"/>
        <v>2848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146</v>
      </c>
      <c r="B108" s="1" t="s">
        <v>33</v>
      </c>
      <c r="C108" s="1">
        <v>211.34</v>
      </c>
      <c r="D108" s="1">
        <v>148.16499999999999</v>
      </c>
      <c r="E108" s="1">
        <v>76.712999999999994</v>
      </c>
      <c r="F108" s="1">
        <v>282.79199999999997</v>
      </c>
      <c r="G108" s="6">
        <v>1</v>
      </c>
      <c r="H108" s="1">
        <v>55</v>
      </c>
      <c r="I108" s="1" t="s">
        <v>34</v>
      </c>
      <c r="J108" s="1">
        <v>75.900000000000006</v>
      </c>
      <c r="K108" s="1">
        <f t="shared" si="24"/>
        <v>0.81299999999998818</v>
      </c>
      <c r="L108" s="1"/>
      <c r="M108" s="1"/>
      <c r="N108" s="1">
        <v>0</v>
      </c>
      <c r="O108" s="1"/>
      <c r="P108" s="1">
        <f t="shared" si="20"/>
        <v>15.342599999999999</v>
      </c>
      <c r="Q108" s="5"/>
      <c r="R108" s="5"/>
      <c r="S108" s="1"/>
      <c r="T108" s="1">
        <f t="shared" si="21"/>
        <v>18.431817293027258</v>
      </c>
      <c r="U108" s="1">
        <f t="shared" si="22"/>
        <v>18.431817293027258</v>
      </c>
      <c r="V108" s="1">
        <v>2.6404000000000001</v>
      </c>
      <c r="W108" s="1">
        <v>6.3579999999999997</v>
      </c>
      <c r="X108" s="1">
        <v>30.818200000000001</v>
      </c>
      <c r="Y108" s="1">
        <v>24.4602</v>
      </c>
      <c r="Z108" s="1">
        <v>0</v>
      </c>
      <c r="AA108" s="1">
        <v>0</v>
      </c>
      <c r="AB108" s="20" t="s">
        <v>147</v>
      </c>
      <c r="AC108" s="1">
        <f t="shared" si="25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148</v>
      </c>
      <c r="B109" s="1" t="s">
        <v>33</v>
      </c>
      <c r="C109" s="1">
        <v>310.27499999999998</v>
      </c>
      <c r="D109" s="1">
        <v>43.317999999999998</v>
      </c>
      <c r="E109" s="1">
        <v>80.64</v>
      </c>
      <c r="F109" s="1">
        <v>271.63799999999998</v>
      </c>
      <c r="G109" s="6">
        <v>1</v>
      </c>
      <c r="H109" s="1">
        <v>55</v>
      </c>
      <c r="I109" s="1" t="s">
        <v>34</v>
      </c>
      <c r="J109" s="1">
        <v>78.900000000000006</v>
      </c>
      <c r="K109" s="1">
        <f t="shared" si="24"/>
        <v>1.7399999999999949</v>
      </c>
      <c r="L109" s="1"/>
      <c r="M109" s="1"/>
      <c r="N109" s="1">
        <v>0</v>
      </c>
      <c r="O109" s="1"/>
      <c r="P109" s="1">
        <f t="shared" si="20"/>
        <v>16.128</v>
      </c>
      <c r="Q109" s="5"/>
      <c r="R109" s="5"/>
      <c r="S109" s="1"/>
      <c r="T109" s="1">
        <f t="shared" si="21"/>
        <v>16.842633928571427</v>
      </c>
      <c r="U109" s="1">
        <f t="shared" si="22"/>
        <v>16.842633928571427</v>
      </c>
      <c r="V109" s="1">
        <v>2.9266000000000001</v>
      </c>
      <c r="W109" s="1">
        <v>0</v>
      </c>
      <c r="X109" s="1">
        <v>30.5228</v>
      </c>
      <c r="Y109" s="1">
        <v>30.5228</v>
      </c>
      <c r="Z109" s="1">
        <v>0</v>
      </c>
      <c r="AA109" s="1">
        <v>0</v>
      </c>
      <c r="AB109" s="20" t="s">
        <v>147</v>
      </c>
      <c r="AC109" s="1">
        <f t="shared" si="25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149</v>
      </c>
      <c r="B110" s="1" t="s">
        <v>33</v>
      </c>
      <c r="C110" s="1">
        <v>192.69800000000001</v>
      </c>
      <c r="D110" s="1">
        <v>96.89</v>
      </c>
      <c r="E110" s="1">
        <v>44.234000000000002</v>
      </c>
      <c r="F110" s="1">
        <v>244.06700000000001</v>
      </c>
      <c r="G110" s="6">
        <v>1</v>
      </c>
      <c r="H110" s="1">
        <v>55</v>
      </c>
      <c r="I110" s="1" t="s">
        <v>34</v>
      </c>
      <c r="J110" s="1">
        <v>44.3</v>
      </c>
      <c r="K110" s="1">
        <f t="shared" si="24"/>
        <v>-6.5999999999995396E-2</v>
      </c>
      <c r="L110" s="1"/>
      <c r="M110" s="1"/>
      <c r="N110" s="1">
        <v>0</v>
      </c>
      <c r="O110" s="1"/>
      <c r="P110" s="1">
        <f t="shared" si="20"/>
        <v>8.8468</v>
      </c>
      <c r="Q110" s="5"/>
      <c r="R110" s="5"/>
      <c r="S110" s="1"/>
      <c r="T110" s="1">
        <f t="shared" si="21"/>
        <v>27.588167472984583</v>
      </c>
      <c r="U110" s="1">
        <f t="shared" si="22"/>
        <v>27.588167472984583</v>
      </c>
      <c r="V110" s="1">
        <v>3.4876</v>
      </c>
      <c r="W110" s="1">
        <v>4.8423999999999996</v>
      </c>
      <c r="X110" s="1">
        <v>23.718599999999999</v>
      </c>
      <c r="Y110" s="1">
        <v>20.491599999999998</v>
      </c>
      <c r="Z110" s="1">
        <v>0</v>
      </c>
      <c r="AA110" s="1">
        <v>0</v>
      </c>
      <c r="AB110" s="27" t="s">
        <v>155</v>
      </c>
      <c r="AC110" s="1">
        <f t="shared" si="25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5" t="s">
        <v>150</v>
      </c>
      <c r="B111" s="15" t="s">
        <v>33</v>
      </c>
      <c r="C111" s="15"/>
      <c r="D111" s="15"/>
      <c r="E111" s="15"/>
      <c r="F111" s="15"/>
      <c r="G111" s="16">
        <v>0</v>
      </c>
      <c r="H111" s="15">
        <v>60</v>
      </c>
      <c r="I111" s="15" t="s">
        <v>34</v>
      </c>
      <c r="J111" s="15"/>
      <c r="K111" s="15">
        <f t="shared" si="24"/>
        <v>0</v>
      </c>
      <c r="L111" s="15"/>
      <c r="M111" s="15"/>
      <c r="N111" s="15"/>
      <c r="O111" s="15"/>
      <c r="P111" s="15">
        <f t="shared" si="20"/>
        <v>0</v>
      </c>
      <c r="Q111" s="17"/>
      <c r="R111" s="17"/>
      <c r="S111" s="15"/>
      <c r="T111" s="15" t="e">
        <f t="shared" si="21"/>
        <v>#DIV/0!</v>
      </c>
      <c r="U111" s="15" t="e">
        <f t="shared" si="22"/>
        <v>#DIV/0!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25" t="s">
        <v>54</v>
      </c>
      <c r="AC111" s="15">
        <f t="shared" si="25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0" t="s">
        <v>151</v>
      </c>
      <c r="B112" s="10" t="s">
        <v>39</v>
      </c>
      <c r="C112" s="10"/>
      <c r="D112" s="10">
        <v>270</v>
      </c>
      <c r="E112" s="10"/>
      <c r="F112" s="10"/>
      <c r="G112" s="11">
        <v>0</v>
      </c>
      <c r="H112" s="10" t="e">
        <v>#N/A</v>
      </c>
      <c r="I112" s="10" t="s">
        <v>40</v>
      </c>
      <c r="J112" s="10"/>
      <c r="K112" s="10">
        <f t="shared" si="24"/>
        <v>0</v>
      </c>
      <c r="L112" s="10"/>
      <c r="M112" s="10"/>
      <c r="N112" s="10"/>
      <c r="O112" s="10"/>
      <c r="P112" s="10">
        <f t="shared" si="20"/>
        <v>0</v>
      </c>
      <c r="Q112" s="12"/>
      <c r="R112" s="12"/>
      <c r="S112" s="10"/>
      <c r="T112" s="10" t="e">
        <f t="shared" si="21"/>
        <v>#DIV/0!</v>
      </c>
      <c r="U112" s="10" t="e">
        <f t="shared" si="22"/>
        <v>#DIV/0!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23"/>
      <c r="AC112" s="10">
        <f t="shared" si="25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0" t="s">
        <v>152</v>
      </c>
      <c r="B113" s="10" t="s">
        <v>39</v>
      </c>
      <c r="C113" s="10"/>
      <c r="D113" s="10">
        <v>210</v>
      </c>
      <c r="E113" s="10"/>
      <c r="F113" s="10"/>
      <c r="G113" s="11">
        <v>0</v>
      </c>
      <c r="H113" s="10" t="e">
        <v>#N/A</v>
      </c>
      <c r="I113" s="10" t="s">
        <v>40</v>
      </c>
      <c r="J113" s="10"/>
      <c r="K113" s="10">
        <f t="shared" si="24"/>
        <v>0</v>
      </c>
      <c r="L113" s="10"/>
      <c r="M113" s="10"/>
      <c r="N113" s="10"/>
      <c r="O113" s="10"/>
      <c r="P113" s="10">
        <f t="shared" si="20"/>
        <v>0</v>
      </c>
      <c r="Q113" s="12"/>
      <c r="R113" s="12"/>
      <c r="S113" s="10"/>
      <c r="T113" s="10" t="e">
        <f t="shared" si="21"/>
        <v>#DIV/0!</v>
      </c>
      <c r="U113" s="10" t="e">
        <f t="shared" si="22"/>
        <v>#DIV/0!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23"/>
      <c r="AC113" s="10">
        <f t="shared" si="25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153</v>
      </c>
      <c r="B114" s="1" t="s">
        <v>39</v>
      </c>
      <c r="C114" s="1"/>
      <c r="D114" s="1">
        <v>144</v>
      </c>
      <c r="E114" s="1">
        <v>97</v>
      </c>
      <c r="F114" s="1">
        <v>46</v>
      </c>
      <c r="G114" s="6">
        <v>0.3</v>
      </c>
      <c r="H114" s="1">
        <v>40</v>
      </c>
      <c r="I114" s="1" t="s">
        <v>34</v>
      </c>
      <c r="J114" s="1">
        <v>101</v>
      </c>
      <c r="K114" s="1">
        <f t="shared" si="24"/>
        <v>-4</v>
      </c>
      <c r="L114" s="1"/>
      <c r="M114" s="1"/>
      <c r="N114" s="1">
        <v>0</v>
      </c>
      <c r="O114" s="1"/>
      <c r="P114" s="1">
        <f t="shared" si="20"/>
        <v>19.399999999999999</v>
      </c>
      <c r="Q114" s="5">
        <f>9*P114-O114-N114-F114</f>
        <v>128.6</v>
      </c>
      <c r="R114" s="5"/>
      <c r="S114" s="1"/>
      <c r="T114" s="1">
        <f t="shared" si="21"/>
        <v>9</v>
      </c>
      <c r="U114" s="1">
        <f t="shared" si="22"/>
        <v>2.3711340206185567</v>
      </c>
      <c r="V114" s="1">
        <v>8</v>
      </c>
      <c r="W114" s="1">
        <v>14</v>
      </c>
      <c r="X114" s="1">
        <v>11.4</v>
      </c>
      <c r="Y114" s="1">
        <v>5.4</v>
      </c>
      <c r="Z114" s="1">
        <v>0</v>
      </c>
      <c r="AA114" s="1">
        <v>0</v>
      </c>
      <c r="AB114" s="20" t="s">
        <v>147</v>
      </c>
      <c r="AC114" s="1">
        <f t="shared" si="25"/>
        <v>39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154</v>
      </c>
      <c r="B115" s="1" t="s">
        <v>39</v>
      </c>
      <c r="C115" s="1"/>
      <c r="D115" s="1">
        <v>150</v>
      </c>
      <c r="E115" s="1">
        <v>92</v>
      </c>
      <c r="F115" s="1">
        <v>58</v>
      </c>
      <c r="G115" s="6">
        <v>0.3</v>
      </c>
      <c r="H115" s="1">
        <v>40</v>
      </c>
      <c r="I115" s="1" t="s">
        <v>34</v>
      </c>
      <c r="J115" s="1">
        <v>98</v>
      </c>
      <c r="K115" s="1">
        <f t="shared" si="24"/>
        <v>-6</v>
      </c>
      <c r="L115" s="1"/>
      <c r="M115" s="1"/>
      <c r="N115" s="1">
        <v>0</v>
      </c>
      <c r="O115" s="1"/>
      <c r="P115" s="1">
        <f t="shared" si="20"/>
        <v>18.399999999999999</v>
      </c>
      <c r="Q115" s="5">
        <f t="shared" ref="Q115" si="26">10*P115-O115-N115-F115</f>
        <v>126</v>
      </c>
      <c r="R115" s="5"/>
      <c r="S115" s="1"/>
      <c r="T115" s="1">
        <f t="shared" si="21"/>
        <v>10</v>
      </c>
      <c r="U115" s="1">
        <f t="shared" si="22"/>
        <v>3.1521739130434785</v>
      </c>
      <c r="V115" s="1">
        <v>9</v>
      </c>
      <c r="W115" s="1">
        <v>14.2</v>
      </c>
      <c r="X115" s="1">
        <v>10</v>
      </c>
      <c r="Y115" s="1">
        <v>4.4000000000000004</v>
      </c>
      <c r="Z115" s="1">
        <v>0</v>
      </c>
      <c r="AA115" s="1">
        <v>0</v>
      </c>
      <c r="AB115" s="20" t="s">
        <v>147</v>
      </c>
      <c r="AC115" s="1">
        <f t="shared" si="25"/>
        <v>38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33" t="s">
        <v>158</v>
      </c>
      <c r="B116" s="33" t="s">
        <v>33</v>
      </c>
      <c r="C116" s="33"/>
      <c r="D116" s="33"/>
      <c r="E116" s="33"/>
      <c r="F116" s="33"/>
      <c r="G116" s="34">
        <v>1</v>
      </c>
      <c r="H116" s="33">
        <v>60</v>
      </c>
      <c r="I116" s="33" t="s">
        <v>34</v>
      </c>
      <c r="J116" s="33"/>
      <c r="K116" s="33"/>
      <c r="L116" s="33"/>
      <c r="M116" s="33"/>
      <c r="N116" s="33"/>
      <c r="O116" s="33"/>
      <c r="P116" s="33">
        <f t="shared" si="20"/>
        <v>0</v>
      </c>
      <c r="Q116" s="35">
        <v>20</v>
      </c>
      <c r="R116" s="35"/>
      <c r="S116" s="33"/>
      <c r="T116" s="33">
        <v>0</v>
      </c>
      <c r="U116" s="33">
        <v>0</v>
      </c>
      <c r="V116" s="33">
        <v>0</v>
      </c>
      <c r="W116" s="33">
        <v>0</v>
      </c>
      <c r="X116" s="33">
        <v>0</v>
      </c>
      <c r="Y116" s="33">
        <v>0</v>
      </c>
      <c r="Z116" s="33">
        <v>0</v>
      </c>
      <c r="AA116" s="33">
        <v>0</v>
      </c>
      <c r="AB116" s="36" t="s">
        <v>159</v>
      </c>
      <c r="AC116" s="33">
        <f t="shared" si="25"/>
        <v>20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2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2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2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2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2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2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2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2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2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2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2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2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2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2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2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2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2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2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2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2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2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2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2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2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2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2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2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2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2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2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2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2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2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2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2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2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2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2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2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2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2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2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2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2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2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2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2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2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2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2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2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2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2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2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2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2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2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2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2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2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2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2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2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2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2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2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2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2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2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2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2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2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2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2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2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2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2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2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2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2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2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2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2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2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2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2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2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2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2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2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2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2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2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2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2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2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2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2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2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2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2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2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2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2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2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2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2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2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2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2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2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2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2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2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2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2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20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20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2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20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20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20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20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20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20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20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20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20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20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20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20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20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20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20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20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20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2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2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20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20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20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20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20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2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20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20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20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20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20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20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20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20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2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20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20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2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20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20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20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2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20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2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20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2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20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20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20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20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20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2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20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20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20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20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20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20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20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20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20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20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20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20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20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20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20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2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20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20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20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20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20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2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20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2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20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20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20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20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2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20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2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20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2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20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20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20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20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20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20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20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20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2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20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20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20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20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20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20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20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20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20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20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20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20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20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20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20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20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20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20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20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20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20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20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20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20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20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20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20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20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20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20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20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20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20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20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20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20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20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20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20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20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2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20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20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20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20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20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20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20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20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20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20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20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20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20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20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20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20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20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2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20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20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20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20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20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20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20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20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20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20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20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20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20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20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20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20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20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20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20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20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20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20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20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20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20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20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20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20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20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20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20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20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20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20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20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20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20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20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20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20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20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20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2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20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20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20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20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20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20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20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20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20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20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20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20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20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20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20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20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20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20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20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20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20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20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20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20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20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20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20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20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20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20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20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20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20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20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20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20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20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20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20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20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20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20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2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20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20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20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20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20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20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20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20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20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20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20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20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20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20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20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20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20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20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20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20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20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20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20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20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20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20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115" xr:uid="{5649E765-0703-420C-A127-D85D1D0C511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2024-09-25T12:17:17Z</dcterms:created>
  <dcterms:modified xsi:type="dcterms:W3CDTF">2024-09-25T13:02:27Z</dcterms:modified>
</cp:coreProperties>
</file>