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6F0BC2-4C67-4F58-8BFE-7709137141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Y280" i="1" s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Y257" i="1" s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Y147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P101" i="1"/>
  <c r="X99" i="1"/>
  <c r="Y98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Y37" i="1" l="1"/>
  <c r="Y49" i="1"/>
  <c r="BP72" i="1"/>
  <c r="BN72" i="1"/>
  <c r="Z72" i="1"/>
  <c r="BP87" i="1"/>
  <c r="BN87" i="1"/>
  <c r="Z87" i="1"/>
  <c r="BP115" i="1"/>
  <c r="BN115" i="1"/>
  <c r="Z115" i="1"/>
  <c r="Y137" i="1"/>
  <c r="BP131" i="1"/>
  <c r="BN131" i="1"/>
  <c r="Z131" i="1"/>
  <c r="BP143" i="1"/>
  <c r="BN143" i="1"/>
  <c r="Z143" i="1"/>
  <c r="BP156" i="1"/>
  <c r="BN156" i="1"/>
  <c r="Z156" i="1"/>
  <c r="Z157" i="1" s="1"/>
  <c r="Y158" i="1"/>
  <c r="BP173" i="1"/>
  <c r="BN173" i="1"/>
  <c r="Z173" i="1"/>
  <c r="Y175" i="1"/>
  <c r="Y182" i="1"/>
  <c r="BP177" i="1"/>
  <c r="BN177" i="1"/>
  <c r="Z177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Z223" i="1" s="1"/>
  <c r="BP236" i="1"/>
  <c r="BN236" i="1"/>
  <c r="Z236" i="1"/>
  <c r="BP244" i="1"/>
  <c r="BN244" i="1"/>
  <c r="Z244" i="1"/>
  <c r="BP253" i="1"/>
  <c r="BN253" i="1"/>
  <c r="Z253" i="1"/>
  <c r="BP262" i="1"/>
  <c r="BN262" i="1"/>
  <c r="Z262" i="1"/>
  <c r="Z269" i="1" s="1"/>
  <c r="BP266" i="1"/>
  <c r="BN266" i="1"/>
  <c r="Z266" i="1"/>
  <c r="BP278" i="1"/>
  <c r="BN278" i="1"/>
  <c r="Z278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Y327" i="1"/>
  <c r="BP332" i="1"/>
  <c r="BN332" i="1"/>
  <c r="Z332" i="1"/>
  <c r="Z373" i="1"/>
  <c r="BP371" i="1"/>
  <c r="BN371" i="1"/>
  <c r="Z371" i="1"/>
  <c r="Y373" i="1"/>
  <c r="BP397" i="1"/>
  <c r="BN397" i="1"/>
  <c r="Z397" i="1"/>
  <c r="Y399" i="1"/>
  <c r="Y404" i="1"/>
  <c r="BP401" i="1"/>
  <c r="BN401" i="1"/>
  <c r="Z401" i="1"/>
  <c r="Z403" i="1" s="1"/>
  <c r="Y403" i="1"/>
  <c r="F9" i="1"/>
  <c r="J9" i="1"/>
  <c r="F10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Y65" i="1"/>
  <c r="Z63" i="1"/>
  <c r="Z64" i="1" s="1"/>
  <c r="BN63" i="1"/>
  <c r="Y64" i="1"/>
  <c r="BP71" i="1"/>
  <c r="BN71" i="1"/>
  <c r="Z71" i="1"/>
  <c r="BP74" i="1"/>
  <c r="BN74" i="1"/>
  <c r="Z74" i="1"/>
  <c r="Y82" i="1"/>
  <c r="BP78" i="1"/>
  <c r="BN78" i="1"/>
  <c r="Z78" i="1"/>
  <c r="Y81" i="1"/>
  <c r="BP85" i="1"/>
  <c r="BN85" i="1"/>
  <c r="Z85" i="1"/>
  <c r="Z90" i="1" s="1"/>
  <c r="BP89" i="1"/>
  <c r="BN89" i="1"/>
  <c r="Z89" i="1"/>
  <c r="Y91" i="1"/>
  <c r="Z98" i="1"/>
  <c r="BP96" i="1"/>
  <c r="BN96" i="1"/>
  <c r="Z96" i="1"/>
  <c r="Y105" i="1"/>
  <c r="BP109" i="1"/>
  <c r="BN109" i="1"/>
  <c r="Z109" i="1"/>
  <c r="Z111" i="1" s="1"/>
  <c r="Y120" i="1"/>
  <c r="BP117" i="1"/>
  <c r="BN117" i="1"/>
  <c r="Z117" i="1"/>
  <c r="BP126" i="1"/>
  <c r="BN126" i="1"/>
  <c r="Z126" i="1"/>
  <c r="BP134" i="1"/>
  <c r="BN134" i="1"/>
  <c r="Z134" i="1"/>
  <c r="Y146" i="1"/>
  <c r="BP141" i="1"/>
  <c r="BN141" i="1"/>
  <c r="Z141" i="1"/>
  <c r="BP145" i="1"/>
  <c r="BN145" i="1"/>
  <c r="Z145" i="1"/>
  <c r="Y152" i="1"/>
  <c r="BP149" i="1"/>
  <c r="BN149" i="1"/>
  <c r="Z149" i="1"/>
  <c r="Z151" i="1" s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O608" i="1"/>
  <c r="Y279" i="1"/>
  <c r="BP273" i="1"/>
  <c r="BN273" i="1"/>
  <c r="Z273" i="1"/>
  <c r="BP276" i="1"/>
  <c r="BN276" i="1"/>
  <c r="Z276" i="1"/>
  <c r="BP290" i="1"/>
  <c r="BN290" i="1"/>
  <c r="Z290" i="1"/>
  <c r="Y292" i="1"/>
  <c r="Y300" i="1"/>
  <c r="BP295" i="1"/>
  <c r="BN295" i="1"/>
  <c r="Z295" i="1"/>
  <c r="R608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Z327" i="1" s="1"/>
  <c r="BP325" i="1"/>
  <c r="BN325" i="1"/>
  <c r="Z325" i="1"/>
  <c r="BP340" i="1"/>
  <c r="BN340" i="1"/>
  <c r="Z340" i="1"/>
  <c r="BP348" i="1"/>
  <c r="BN348" i="1"/>
  <c r="Z348" i="1"/>
  <c r="Y350" i="1"/>
  <c r="BP354" i="1"/>
  <c r="BN354" i="1"/>
  <c r="Z354" i="1"/>
  <c r="Z356" i="1" s="1"/>
  <c r="Y356" i="1"/>
  <c r="BP381" i="1"/>
  <c r="BN381" i="1"/>
  <c r="Z381" i="1"/>
  <c r="BP385" i="1"/>
  <c r="BN385" i="1"/>
  <c r="Z385" i="1"/>
  <c r="H9" i="1"/>
  <c r="Y24" i="1"/>
  <c r="Y59" i="1"/>
  <c r="BP69" i="1"/>
  <c r="BN69" i="1"/>
  <c r="Z69" i="1"/>
  <c r="Z75" i="1" s="1"/>
  <c r="BP79" i="1"/>
  <c r="BN79" i="1"/>
  <c r="Z79" i="1"/>
  <c r="BP102" i="1"/>
  <c r="BN102" i="1"/>
  <c r="Z102" i="1"/>
  <c r="Z104" i="1" s="1"/>
  <c r="Z119" i="1"/>
  <c r="Y119" i="1"/>
  <c r="BP124" i="1"/>
  <c r="BN124" i="1"/>
  <c r="Z124" i="1"/>
  <c r="Z128" i="1" s="1"/>
  <c r="Y128" i="1"/>
  <c r="Y136" i="1"/>
  <c r="BP140" i="1"/>
  <c r="BN140" i="1"/>
  <c r="Z140" i="1"/>
  <c r="Z146" i="1" s="1"/>
  <c r="Y163" i="1"/>
  <c r="BP160" i="1"/>
  <c r="BN160" i="1"/>
  <c r="Z160" i="1"/>
  <c r="Z162" i="1" s="1"/>
  <c r="BP181" i="1"/>
  <c r="BN181" i="1"/>
  <c r="Z181" i="1"/>
  <c r="BP220" i="1"/>
  <c r="BN220" i="1"/>
  <c r="Z220" i="1"/>
  <c r="BP228" i="1"/>
  <c r="BN228" i="1"/>
  <c r="Z228" i="1"/>
  <c r="BP232" i="1"/>
  <c r="BN232" i="1"/>
  <c r="Z232" i="1"/>
  <c r="Y245" i="1"/>
  <c r="BP240" i="1"/>
  <c r="BN240" i="1"/>
  <c r="Z240" i="1"/>
  <c r="Z245" i="1" s="1"/>
  <c r="K608" i="1"/>
  <c r="Y258" i="1"/>
  <c r="BP249" i="1"/>
  <c r="BN249" i="1"/>
  <c r="Z249" i="1"/>
  <c r="Z257" i="1" s="1"/>
  <c r="BP274" i="1"/>
  <c r="BN274" i="1"/>
  <c r="Z274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7" i="1"/>
  <c r="Z362" i="1"/>
  <c r="BP360" i="1"/>
  <c r="BN360" i="1"/>
  <c r="Z360" i="1"/>
  <c r="V608" i="1"/>
  <c r="Y374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Z481" i="1"/>
  <c r="Z424" i="1"/>
  <c r="Y598" i="1"/>
  <c r="Z279" i="1"/>
  <c r="Z81" i="1"/>
  <c r="Y602" i="1"/>
  <c r="Y599" i="1"/>
  <c r="Z182" i="1"/>
  <c r="Z578" i="1"/>
  <c r="Z564" i="1"/>
  <c r="Z458" i="1"/>
  <c r="Z300" i="1"/>
  <c r="Z237" i="1"/>
  <c r="Y600" i="1"/>
  <c r="Z291" i="1"/>
  <c r="Z188" i="1"/>
  <c r="Z603" i="1" s="1"/>
  <c r="Z136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<sst xmlns="http://schemas.openxmlformats.org/spreadsheetml/2006/main" count="2493" uniqueCount="797">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</sst>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6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47.61904761904762</v>
      </c>
      <c r="Y146" s="388">
        <f>IFERROR(Y139/H139,"0")+IFERROR(Y140/H140,"0")+IFERROR(Y141/H141,"0")+IFERROR(Y142/H142,"0")+IFERROR(Y143/H143,"0")+IFERROR(Y144/H144,"0")+IFERROR(Y145/H145,"0")</f>
        <v>48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1.044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400</v>
      </c>
      <c r="Y147" s="388">
        <f>IFERROR(SUM(Y139:Y145),"0")</f>
        <v>403.20000000000005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200</v>
      </c>
      <c r="Y347" s="387">
        <f>IFERROR(IF(X347="",0,CEILING((X347/$H347),1)*$H347),"")</f>
        <v>202.79999999999998</v>
      </c>
      <c r="Z347" s="36">
        <f>IFERROR(IF(Y347=0,"",ROUNDUP(Y347/H347,0)*0.02175),"")</f>
        <v>0.5655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214.46153846153848</v>
      </c>
      <c r="BN347" s="64">
        <f>IFERROR(Y347*I347/H347,"0")</f>
        <v>217.464</v>
      </c>
      <c r="BO347" s="64">
        <f>IFERROR(1/J347*(X347/H347),"0")</f>
        <v>0.45787545787545786</v>
      </c>
      <c r="BP347" s="64">
        <f>IFERROR(1/J347*(Y347/H347),"0")</f>
        <v>0.46428571428571425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25.641025641025642</v>
      </c>
      <c r="Y349" s="388">
        <f>IFERROR(Y346/H346,"0")+IFERROR(Y347/H347,"0")+IFERROR(Y348/H348,"0")</f>
        <v>26</v>
      </c>
      <c r="Z349" s="388">
        <f>IFERROR(IF(Z346="",0,Z346),"0")+IFERROR(IF(Z347="",0,Z347),"0")+IFERROR(IF(Z348="",0,Z348),"0")</f>
        <v>0.5655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200</v>
      </c>
      <c r="Y350" s="388">
        <f>IFERROR(SUM(Y346:Y348),"0")</f>
        <v>202.79999999999998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550</v>
      </c>
      <c r="Y379" s="387">
        <f t="shared" si="67"/>
        <v>555</v>
      </c>
      <c r="Z379" s="36">
        <f>IFERROR(IF(Y379=0,"",ROUNDUP(Y379/H379,0)*0.02175),"")</f>
        <v>0.80474999999999997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567.6</v>
      </c>
      <c r="BN379" s="64">
        <f t="shared" si="69"/>
        <v>572.76</v>
      </c>
      <c r="BO379" s="64">
        <f t="shared" si="70"/>
        <v>0.76388888888888884</v>
      </c>
      <c r="BP379" s="64">
        <f t="shared" si="71"/>
        <v>0.77083333333333326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400</v>
      </c>
      <c r="Y383" s="387">
        <f t="shared" si="67"/>
        <v>405</v>
      </c>
      <c r="Z383" s="36">
        <f>IFERROR(IF(Y383=0,"",ROUNDUP(Y383/H383,0)*0.02175),"")</f>
        <v>0.58724999999999994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412.8</v>
      </c>
      <c r="BN383" s="64">
        <f t="shared" si="69"/>
        <v>417.96000000000004</v>
      </c>
      <c r="BO383" s="64">
        <f t="shared" si="70"/>
        <v>0.55555555555555558</v>
      </c>
      <c r="BP383" s="64">
        <f t="shared" si="71"/>
        <v>0.5625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63.333333333333329</v>
      </c>
      <c r="Y387" s="388">
        <f>IFERROR(Y378/H378,"0")+IFERROR(Y379/H379,"0")+IFERROR(Y380/H380,"0")+IFERROR(Y381/H381,"0")+IFERROR(Y382/H382,"0")+IFERROR(Y383/H383,"0")+IFERROR(Y384/H384,"0")+IFERROR(Y385/H385,"0")+IFERROR(Y386/H386,"0")</f>
        <v>64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1.3919999999999999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950</v>
      </c>
      <c r="Y388" s="388">
        <f>IFERROR(SUM(Y378:Y386),"0")</f>
        <v>960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200</v>
      </c>
      <c r="Y518" s="387">
        <f t="shared" ref="Y518:Y523" si="89">IFERROR(IF(X518="",0,CEILING((X518/$H518),1)*$H518),"")</f>
        <v>200.64000000000001</v>
      </c>
      <c r="Z518" s="36">
        <f>IFERROR(IF(Y518=0,"",ROUNDUP(Y518/H518,0)*0.01196),"")</f>
        <v>0.45448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213.63636363636363</v>
      </c>
      <c r="BN518" s="64">
        <f t="shared" ref="BN518:BN523" si="91">IFERROR(Y518*I518/H518,"0")</f>
        <v>214.32</v>
      </c>
      <c r="BO518" s="64">
        <f t="shared" ref="BO518:BO523" si="92">IFERROR(1/J518*(X518/H518),"0")</f>
        <v>0.36421911421911418</v>
      </c>
      <c r="BP518" s="64">
        <f t="shared" ref="BP518:BP523" si="93">IFERROR(1/J518*(Y518/H518),"0")</f>
        <v>0.36538461538461542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37.878787878787875</v>
      </c>
      <c r="Y524" s="388">
        <f>IFERROR(Y518/H518,"0")+IFERROR(Y519/H519,"0")+IFERROR(Y520/H520,"0")+IFERROR(Y521/H521,"0")+IFERROR(Y522/H522,"0")+IFERROR(Y523/H523,"0")</f>
        <v>38</v>
      </c>
      <c r="Z524" s="388">
        <f>IFERROR(IF(Z518="",0,Z518),"0")+IFERROR(IF(Z519="",0,Z519),"0")+IFERROR(IF(Z520="",0,Z520),"0")+IFERROR(IF(Z521="",0,Z521),"0")+IFERROR(IF(Z522="",0,Z522),"0")+IFERROR(IF(Z523="",0,Z523),"0")</f>
        <v>0.45448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200</v>
      </c>
      <c r="Y525" s="388">
        <f>IFERROR(SUM(Y518:Y523),"0")</f>
        <v>200.64000000000001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2050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2066.64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2144.6693306693305</v>
      </c>
      <c r="Y599" s="388">
        <f>IFERROR(SUM(BN22:BN595),"0")</f>
        <v>2162.0880000000002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4</v>
      </c>
      <c r="Y600" s="38">
        <f>ROUNDUP(SUM(BP22:BP595),0)</f>
        <v>4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2244.6693306693305</v>
      </c>
      <c r="Y601" s="388">
        <f>GrossWeightTotalR+PalletQtyTotalR*25</f>
        <v>2262.0880000000002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194.47219447219447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196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3.8909799999999999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403.20000000000005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202.79999999999998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1260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200.64000000000001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