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6,09,24 ПОКОМ КИ филиалы\"/>
    </mc:Choice>
  </mc:AlternateContent>
  <xr:revisionPtr revIDLastSave="0" documentId="13_ncr:1_{3FA85E71-9D58-4525-9BFF-335FE277F5D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Sheet!$A$3:$AC$98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81" i="1" l="1"/>
  <c r="AC79" i="1"/>
  <c r="AC77" i="1"/>
  <c r="E90" i="1"/>
  <c r="L90" i="1" s="1"/>
  <c r="P90" i="1" s="1"/>
  <c r="AC10" i="1"/>
  <c r="AC11" i="1"/>
  <c r="AC12" i="1"/>
  <c r="AC14" i="1"/>
  <c r="AC16" i="1"/>
  <c r="AC20" i="1"/>
  <c r="AC22" i="1"/>
  <c r="AC30" i="1"/>
  <c r="AC31" i="1"/>
  <c r="AC34" i="1"/>
  <c r="AC40" i="1"/>
  <c r="AC42" i="1"/>
  <c r="AC43" i="1"/>
  <c r="AC44" i="1"/>
  <c r="AC48" i="1"/>
  <c r="AC49" i="1"/>
  <c r="AC53" i="1"/>
  <c r="AC55" i="1"/>
  <c r="AC59" i="1"/>
  <c r="AC62" i="1"/>
  <c r="AC67" i="1"/>
  <c r="AC69" i="1"/>
  <c r="AC70" i="1"/>
  <c r="AC71" i="1"/>
  <c r="AC72" i="1"/>
  <c r="AC73" i="1"/>
  <c r="AC74" i="1"/>
  <c r="AC76" i="1"/>
  <c r="AC78" i="1"/>
  <c r="AC83" i="1"/>
  <c r="AC85" i="1"/>
  <c r="AC88" i="1"/>
  <c r="AC91" i="1"/>
  <c r="AC95" i="1"/>
  <c r="L7" i="1"/>
  <c r="P7" i="1" s="1"/>
  <c r="L8" i="1"/>
  <c r="P8" i="1" s="1"/>
  <c r="L9" i="1"/>
  <c r="P9" i="1" s="1"/>
  <c r="Q9" i="1" s="1"/>
  <c r="AC9" i="1" s="1"/>
  <c r="L10" i="1"/>
  <c r="P10" i="1" s="1"/>
  <c r="T10" i="1" s="1"/>
  <c r="L11" i="1"/>
  <c r="P11" i="1" s="1"/>
  <c r="T11" i="1" s="1"/>
  <c r="L12" i="1"/>
  <c r="P12" i="1" s="1"/>
  <c r="T12" i="1" s="1"/>
  <c r="L13" i="1"/>
  <c r="P13" i="1" s="1"/>
  <c r="L14" i="1"/>
  <c r="P14" i="1" s="1"/>
  <c r="T14" i="1" s="1"/>
  <c r="L15" i="1"/>
  <c r="P15" i="1" s="1"/>
  <c r="Q15" i="1" s="1"/>
  <c r="AC15" i="1" s="1"/>
  <c r="L16" i="1"/>
  <c r="P16" i="1" s="1"/>
  <c r="T16" i="1" s="1"/>
  <c r="L17" i="1"/>
  <c r="P17" i="1" s="1"/>
  <c r="L18" i="1"/>
  <c r="P18" i="1" s="1"/>
  <c r="Q18" i="1" s="1"/>
  <c r="AC18" i="1" s="1"/>
  <c r="L19" i="1"/>
  <c r="P19" i="1" s="1"/>
  <c r="L20" i="1"/>
  <c r="P20" i="1" s="1"/>
  <c r="T20" i="1" s="1"/>
  <c r="L21" i="1"/>
  <c r="P21" i="1" s="1"/>
  <c r="L22" i="1"/>
  <c r="P22" i="1" s="1"/>
  <c r="T22" i="1" s="1"/>
  <c r="L23" i="1"/>
  <c r="P23" i="1" s="1"/>
  <c r="Q23" i="1" s="1"/>
  <c r="AC23" i="1" s="1"/>
  <c r="L24" i="1"/>
  <c r="P24" i="1" s="1"/>
  <c r="Q24" i="1" s="1"/>
  <c r="AC24" i="1" s="1"/>
  <c r="L25" i="1"/>
  <c r="P25" i="1" s="1"/>
  <c r="L26" i="1"/>
  <c r="P26" i="1" s="1"/>
  <c r="Q26" i="1" s="1"/>
  <c r="AC26" i="1" s="1"/>
  <c r="L27" i="1"/>
  <c r="P27" i="1" s="1"/>
  <c r="Q27" i="1" s="1"/>
  <c r="AC27" i="1" s="1"/>
  <c r="L28" i="1"/>
  <c r="P28" i="1" s="1"/>
  <c r="Q28" i="1" s="1"/>
  <c r="AC28" i="1" s="1"/>
  <c r="L29" i="1"/>
  <c r="P29" i="1" s="1"/>
  <c r="L30" i="1"/>
  <c r="P30" i="1" s="1"/>
  <c r="T30" i="1" s="1"/>
  <c r="L31" i="1"/>
  <c r="P31" i="1" s="1"/>
  <c r="T31" i="1" s="1"/>
  <c r="L32" i="1"/>
  <c r="P32" i="1" s="1"/>
  <c r="Q32" i="1" s="1"/>
  <c r="AC32" i="1" s="1"/>
  <c r="L33" i="1"/>
  <c r="P33" i="1" s="1"/>
  <c r="Q33" i="1" s="1"/>
  <c r="AC33" i="1" s="1"/>
  <c r="L34" i="1"/>
  <c r="P34" i="1" s="1"/>
  <c r="T34" i="1" s="1"/>
  <c r="L35" i="1"/>
  <c r="P35" i="1" s="1"/>
  <c r="L36" i="1"/>
  <c r="P36" i="1" s="1"/>
  <c r="Q36" i="1" s="1"/>
  <c r="AC36" i="1" s="1"/>
  <c r="L37" i="1"/>
  <c r="P37" i="1" s="1"/>
  <c r="L38" i="1"/>
  <c r="P38" i="1" s="1"/>
  <c r="L39" i="1"/>
  <c r="P39" i="1" s="1"/>
  <c r="L40" i="1"/>
  <c r="P40" i="1" s="1"/>
  <c r="T40" i="1" s="1"/>
  <c r="L41" i="1"/>
  <c r="P41" i="1" s="1"/>
  <c r="Q41" i="1" s="1"/>
  <c r="AC41" i="1" s="1"/>
  <c r="L42" i="1"/>
  <c r="P42" i="1" s="1"/>
  <c r="T42" i="1" s="1"/>
  <c r="L43" i="1"/>
  <c r="P43" i="1" s="1"/>
  <c r="T43" i="1" s="1"/>
  <c r="L44" i="1"/>
  <c r="P44" i="1" s="1"/>
  <c r="T44" i="1" s="1"/>
  <c r="L45" i="1"/>
  <c r="P45" i="1" s="1"/>
  <c r="L46" i="1"/>
  <c r="P46" i="1" s="1"/>
  <c r="L47" i="1"/>
  <c r="P47" i="1" s="1"/>
  <c r="L48" i="1"/>
  <c r="P48" i="1" s="1"/>
  <c r="T48" i="1" s="1"/>
  <c r="L49" i="1"/>
  <c r="P49" i="1" s="1"/>
  <c r="T49" i="1" s="1"/>
  <c r="L50" i="1"/>
  <c r="P50" i="1" s="1"/>
  <c r="L51" i="1"/>
  <c r="P51" i="1" s="1"/>
  <c r="L52" i="1"/>
  <c r="P52" i="1" s="1"/>
  <c r="L53" i="1"/>
  <c r="P53" i="1" s="1"/>
  <c r="T53" i="1" s="1"/>
  <c r="L54" i="1"/>
  <c r="P54" i="1" s="1"/>
  <c r="Q54" i="1" s="1"/>
  <c r="AC54" i="1" s="1"/>
  <c r="L55" i="1"/>
  <c r="P55" i="1" s="1"/>
  <c r="T55" i="1" s="1"/>
  <c r="L56" i="1"/>
  <c r="P56" i="1" s="1"/>
  <c r="L57" i="1"/>
  <c r="P57" i="1" s="1"/>
  <c r="L58" i="1"/>
  <c r="P58" i="1" s="1"/>
  <c r="L59" i="1"/>
  <c r="P59" i="1" s="1"/>
  <c r="T59" i="1" s="1"/>
  <c r="L60" i="1"/>
  <c r="P60" i="1" s="1"/>
  <c r="Q60" i="1" s="1"/>
  <c r="AC60" i="1" s="1"/>
  <c r="L61" i="1"/>
  <c r="P61" i="1" s="1"/>
  <c r="AC61" i="1" s="1"/>
  <c r="L62" i="1"/>
  <c r="P62" i="1" s="1"/>
  <c r="T62" i="1" s="1"/>
  <c r="L63" i="1"/>
  <c r="P63" i="1" s="1"/>
  <c r="L64" i="1"/>
  <c r="P64" i="1" s="1"/>
  <c r="L65" i="1"/>
  <c r="P65" i="1" s="1"/>
  <c r="L66" i="1"/>
  <c r="P66" i="1" s="1"/>
  <c r="L67" i="1"/>
  <c r="P67" i="1" s="1"/>
  <c r="T67" i="1" s="1"/>
  <c r="L68" i="1"/>
  <c r="P68" i="1" s="1"/>
  <c r="Q68" i="1" s="1"/>
  <c r="AC68" i="1" s="1"/>
  <c r="L69" i="1"/>
  <c r="P69" i="1" s="1"/>
  <c r="T69" i="1" s="1"/>
  <c r="L70" i="1"/>
  <c r="P70" i="1" s="1"/>
  <c r="T70" i="1" s="1"/>
  <c r="L71" i="1"/>
  <c r="P71" i="1" s="1"/>
  <c r="T71" i="1" s="1"/>
  <c r="L72" i="1"/>
  <c r="P72" i="1" s="1"/>
  <c r="T72" i="1" s="1"/>
  <c r="L73" i="1"/>
  <c r="P73" i="1" s="1"/>
  <c r="T73" i="1" s="1"/>
  <c r="L74" i="1"/>
  <c r="P74" i="1" s="1"/>
  <c r="T74" i="1" s="1"/>
  <c r="L75" i="1"/>
  <c r="P75" i="1" s="1"/>
  <c r="Q75" i="1" s="1"/>
  <c r="AC75" i="1" s="1"/>
  <c r="L76" i="1"/>
  <c r="P76" i="1" s="1"/>
  <c r="T76" i="1" s="1"/>
  <c r="L77" i="1"/>
  <c r="P77" i="1" s="1"/>
  <c r="L78" i="1"/>
  <c r="P78" i="1" s="1"/>
  <c r="T78" i="1" s="1"/>
  <c r="L79" i="1"/>
  <c r="P79" i="1" s="1"/>
  <c r="L80" i="1"/>
  <c r="P80" i="1" s="1"/>
  <c r="L81" i="1"/>
  <c r="P81" i="1" s="1"/>
  <c r="L82" i="1"/>
  <c r="P82" i="1" s="1"/>
  <c r="L83" i="1"/>
  <c r="P83" i="1" s="1"/>
  <c r="T83" i="1" s="1"/>
  <c r="L84" i="1"/>
  <c r="P84" i="1" s="1"/>
  <c r="Q84" i="1" s="1"/>
  <c r="AC84" i="1" s="1"/>
  <c r="L85" i="1"/>
  <c r="P85" i="1" s="1"/>
  <c r="L86" i="1"/>
  <c r="P86" i="1" s="1"/>
  <c r="L87" i="1"/>
  <c r="P87" i="1" s="1"/>
  <c r="U87" i="1" s="1"/>
  <c r="L88" i="1"/>
  <c r="P88" i="1" s="1"/>
  <c r="U88" i="1" s="1"/>
  <c r="L89" i="1"/>
  <c r="P89" i="1" s="1"/>
  <c r="U89" i="1" s="1"/>
  <c r="L91" i="1"/>
  <c r="P91" i="1" s="1"/>
  <c r="U91" i="1" s="1"/>
  <c r="L92" i="1"/>
  <c r="P92" i="1" s="1"/>
  <c r="L93" i="1"/>
  <c r="P93" i="1" s="1"/>
  <c r="Q93" i="1" s="1"/>
  <c r="AC93" i="1" s="1"/>
  <c r="L94" i="1"/>
  <c r="P94" i="1" s="1"/>
  <c r="L95" i="1"/>
  <c r="P95" i="1" s="1"/>
  <c r="U95" i="1" s="1"/>
  <c r="L96" i="1"/>
  <c r="P96" i="1" s="1"/>
  <c r="L97" i="1"/>
  <c r="P97" i="1" s="1"/>
  <c r="U97" i="1" s="1"/>
  <c r="L98" i="1"/>
  <c r="P98" i="1" s="1"/>
  <c r="L6" i="1"/>
  <c r="P6" i="1" s="1"/>
  <c r="Q6" i="1" s="1"/>
  <c r="AC6" i="1" s="1"/>
  <c r="Q97" i="1" l="1"/>
  <c r="AC97" i="1" s="1"/>
  <c r="Q89" i="1"/>
  <c r="AC89" i="1" s="1"/>
  <c r="U98" i="1"/>
  <c r="AC98" i="1"/>
  <c r="U96" i="1"/>
  <c r="Q96" i="1"/>
  <c r="AC96" i="1" s="1"/>
  <c r="U94" i="1"/>
  <c r="Q94" i="1"/>
  <c r="AC94" i="1" s="1"/>
  <c r="U92" i="1"/>
  <c r="Q92" i="1"/>
  <c r="AC92" i="1" s="1"/>
  <c r="U90" i="1"/>
  <c r="AC90" i="1"/>
  <c r="U86" i="1"/>
  <c r="Q86" i="1"/>
  <c r="AC86" i="1" s="1"/>
  <c r="AC82" i="1"/>
  <c r="AC80" i="1"/>
  <c r="Q66" i="1"/>
  <c r="AC66" i="1" s="1"/>
  <c r="Q64" i="1"/>
  <c r="AC64" i="1" s="1"/>
  <c r="Q58" i="1"/>
  <c r="AC58" i="1" s="1"/>
  <c r="Q56" i="1"/>
  <c r="AC56" i="1" s="1"/>
  <c r="AC52" i="1"/>
  <c r="Q50" i="1"/>
  <c r="AC50" i="1" s="1"/>
  <c r="Q46" i="1"/>
  <c r="AC46" i="1" s="1"/>
  <c r="Q38" i="1"/>
  <c r="AC38" i="1" s="1"/>
  <c r="T36" i="1"/>
  <c r="Q8" i="1"/>
  <c r="AC8" i="1" s="1"/>
  <c r="T81" i="1"/>
  <c r="T79" i="1"/>
  <c r="T75" i="1"/>
  <c r="T61" i="1"/>
  <c r="T41" i="1"/>
  <c r="T33" i="1"/>
  <c r="T27" i="1"/>
  <c r="T23" i="1"/>
  <c r="T15" i="1"/>
  <c r="T9" i="1"/>
  <c r="Q7" i="1"/>
  <c r="AC7" i="1" s="1"/>
  <c r="Q13" i="1"/>
  <c r="AC13" i="1" s="1"/>
  <c r="AC17" i="1"/>
  <c r="Q35" i="1"/>
  <c r="AC35" i="1" s="1"/>
  <c r="Q37" i="1"/>
  <c r="AC37" i="1" s="1"/>
  <c r="Q39" i="1"/>
  <c r="AC39" i="1" s="1"/>
  <c r="Q45" i="1"/>
  <c r="AC45" i="1" s="1"/>
  <c r="Q47" i="1"/>
  <c r="AC47" i="1" s="1"/>
  <c r="AC51" i="1"/>
  <c r="Q57" i="1"/>
  <c r="AC57" i="1" s="1"/>
  <c r="Q63" i="1"/>
  <c r="AC63" i="1" s="1"/>
  <c r="Q65" i="1"/>
  <c r="AC65" i="1" s="1"/>
  <c r="AC87" i="1"/>
  <c r="Q21" i="1"/>
  <c r="AC21" i="1" s="1"/>
  <c r="Q25" i="1"/>
  <c r="AC25" i="1" s="1"/>
  <c r="Q19" i="1"/>
  <c r="AC19" i="1" s="1"/>
  <c r="Q29" i="1"/>
  <c r="AC29" i="1" s="1"/>
  <c r="T84" i="1"/>
  <c r="T68" i="1"/>
  <c r="T60" i="1"/>
  <c r="T54" i="1"/>
  <c r="T32" i="1"/>
  <c r="T28" i="1"/>
  <c r="T26" i="1"/>
  <c r="T24" i="1"/>
  <c r="T18" i="1"/>
  <c r="T6" i="1"/>
  <c r="T92" i="1"/>
  <c r="T88" i="1"/>
  <c r="T98" i="1"/>
  <c r="T90" i="1"/>
  <c r="U93" i="1"/>
  <c r="T93" i="1"/>
  <c r="U85" i="1"/>
  <c r="T85" i="1"/>
  <c r="T77" i="1"/>
  <c r="U77" i="1"/>
  <c r="U6" i="1"/>
  <c r="T95" i="1"/>
  <c r="T91" i="1"/>
  <c r="U83" i="1"/>
  <c r="U81" i="1"/>
  <c r="U79" i="1"/>
  <c r="U75" i="1"/>
  <c r="U73" i="1"/>
  <c r="U71" i="1"/>
  <c r="U69" i="1"/>
  <c r="U67" i="1"/>
  <c r="U66" i="1"/>
  <c r="U64" i="1"/>
  <c r="U61" i="1"/>
  <c r="U59" i="1"/>
  <c r="U57" i="1"/>
  <c r="U53" i="1"/>
  <c r="U51" i="1"/>
  <c r="U49" i="1"/>
  <c r="U46" i="1"/>
  <c r="U44" i="1"/>
  <c r="U42" i="1"/>
  <c r="U40" i="1"/>
  <c r="U38" i="1"/>
  <c r="U36" i="1"/>
  <c r="U34" i="1"/>
  <c r="U32" i="1"/>
  <c r="U30" i="1"/>
  <c r="U28" i="1"/>
  <c r="U26" i="1"/>
  <c r="U24" i="1"/>
  <c r="U22" i="1"/>
  <c r="U20" i="1"/>
  <c r="U18" i="1"/>
  <c r="U16" i="1"/>
  <c r="U14" i="1"/>
  <c r="U12" i="1"/>
  <c r="U10" i="1"/>
  <c r="U8" i="1"/>
  <c r="U84" i="1"/>
  <c r="U82" i="1"/>
  <c r="U80" i="1"/>
  <c r="U78" i="1"/>
  <c r="U76" i="1"/>
  <c r="U74" i="1"/>
  <c r="U72" i="1"/>
  <c r="U70" i="1"/>
  <c r="U68" i="1"/>
  <c r="U65" i="1"/>
  <c r="U63" i="1"/>
  <c r="U62" i="1"/>
  <c r="U60" i="1"/>
  <c r="U58" i="1"/>
  <c r="U56" i="1"/>
  <c r="U55" i="1"/>
  <c r="U54" i="1"/>
  <c r="U52" i="1"/>
  <c r="U50" i="1"/>
  <c r="U48" i="1"/>
  <c r="U47" i="1"/>
  <c r="U45" i="1"/>
  <c r="U43" i="1"/>
  <c r="U41" i="1"/>
  <c r="U39" i="1"/>
  <c r="U37" i="1"/>
  <c r="U35" i="1"/>
  <c r="U33" i="1"/>
  <c r="U31" i="1"/>
  <c r="U29" i="1"/>
  <c r="U27" i="1"/>
  <c r="U25" i="1"/>
  <c r="U23" i="1"/>
  <c r="U21" i="1"/>
  <c r="U19" i="1"/>
  <c r="U17" i="1"/>
  <c r="U15" i="1"/>
  <c r="U13" i="1"/>
  <c r="U11" i="1"/>
  <c r="U9" i="1"/>
  <c r="U7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A5" i="1"/>
  <c r="Z5" i="1"/>
  <c r="Y5" i="1"/>
  <c r="X5" i="1"/>
  <c r="W5" i="1"/>
  <c r="V5" i="1"/>
  <c r="R5" i="1"/>
  <c r="P5" i="1"/>
  <c r="O5" i="1"/>
  <c r="N5" i="1"/>
  <c r="M5" i="1"/>
  <c r="L5" i="1"/>
  <c r="J5" i="1"/>
  <c r="F5" i="1"/>
  <c r="E5" i="1"/>
  <c r="T89" i="1" l="1"/>
  <c r="T47" i="1"/>
  <c r="T97" i="1"/>
  <c r="Q5" i="1"/>
  <c r="T19" i="1"/>
  <c r="T57" i="1"/>
  <c r="T8" i="1"/>
  <c r="AC5" i="1"/>
  <c r="T37" i="1"/>
  <c r="T63" i="1"/>
  <c r="T87" i="1"/>
  <c r="T86" i="1"/>
  <c r="T94" i="1"/>
  <c r="T96" i="1"/>
  <c r="T7" i="1"/>
  <c r="T13" i="1"/>
  <c r="T17" i="1"/>
  <c r="T21" i="1"/>
  <c r="T25" i="1"/>
  <c r="T29" i="1"/>
  <c r="T35" i="1"/>
  <c r="T39" i="1"/>
  <c r="T45" i="1"/>
  <c r="T51" i="1"/>
  <c r="T65" i="1"/>
  <c r="T38" i="1"/>
  <c r="T46" i="1"/>
  <c r="T50" i="1"/>
  <c r="T52" i="1"/>
  <c r="T56" i="1"/>
  <c r="T58" i="1"/>
  <c r="T64" i="1"/>
  <c r="T66" i="1"/>
  <c r="T80" i="1"/>
  <c r="T82" i="1"/>
  <c r="K5" i="1"/>
</calcChain>
</file>

<file path=xl/sharedStrings.xml><?xml version="1.0" encoding="utf-8"?>
<sst xmlns="http://schemas.openxmlformats.org/spreadsheetml/2006/main" count="369" uniqueCount="142">
  <si>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</si>
  <si>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</si>
  <si>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</si>
  <si>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</si>
  <si>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</si>
  <si>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</si>
  <si>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</si>
  <si>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</si>
  <si>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</si>
  <si>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</si>
  <si>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</si>
  <si>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</si>
  <si>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</si>
  <si>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</si>
  <si>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</si>
  <si>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</si>
  <si>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</si>
  <si>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</si>
  <si>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</si>
  <si>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</si>
  <si>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</si>
  <si>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</si>
  <si>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</si>
  <si>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28,09,(1)</t>
  </si>
  <si>
    <t>28,09,(2)</t>
  </si>
  <si>
    <t>26,09,</t>
  </si>
  <si>
    <t>25,09,</t>
  </si>
  <si>
    <t>19,09,</t>
  </si>
  <si>
    <t>18,09,</t>
  </si>
  <si>
    <t>12,09,</t>
  </si>
  <si>
    <t>11,09,</t>
  </si>
  <si>
    <t>05,09,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</si>
  <si>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</si>
  <si>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</si>
  <si>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</si>
  <si>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</si>
  <si>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</si>
  <si>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</si>
  <si>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 xml:space="preserve"> 030  Сосиски Вязанка Молочные, Вязанка вискофан МГС, 0.45кг, ПОКОМ</t>
  </si>
  <si>
    <t>шт</t>
  </si>
  <si>
    <t>нет потребности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</si>
  <si>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</si>
  <si>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</si>
  <si>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</si>
  <si>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>новинка (Сарана)</t>
  </si>
  <si>
    <t xml:space="preserve"> 064  Колбаса Молочная Дугушка, вектор 0,4 кг, ТМ Стародворье 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</si>
  <si>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</si>
  <si>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</si>
  <si>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</si>
  <si>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</si>
  <si>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>-60%</t>
  </si>
  <si>
    <t xml:space="preserve"> 201  Ветчина Нежная ТМ Особый рецепт, (2,5кг),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</si>
  <si>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</si>
  <si>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</si>
  <si>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</si>
  <si>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>не в матрице</t>
  </si>
  <si>
    <t>дубль на 457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</si>
  <si>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</si>
  <si>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</si>
  <si>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</si>
  <si>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</si>
  <si>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</si>
  <si>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</si>
  <si>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</si>
  <si>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</si>
  <si>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</si>
  <si>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</si>
  <si>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>-70%</t>
  </si>
  <si>
    <t xml:space="preserve"> 257  Сосиски Молочные оригинальные ТМ Особый рецепт, ВЕС.   ПОКОМ</t>
  </si>
  <si>
    <t xml:space="preserve"> 259  Сосиски Сливочные Дугушка, ВЕС.   ПОКОМ</t>
  </si>
  <si>
    <t>вывод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</si>
  <si>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</si>
  <si>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</si>
  <si>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</si>
  <si>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</si>
  <si>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</si>
  <si>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</si>
  <si>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</si>
  <si>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</si>
  <si>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</si>
  <si>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</si>
  <si>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</si>
  <si>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</si>
  <si>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</si>
  <si>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</si>
  <si>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</si>
  <si>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</si>
  <si>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</si>
  <si>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</si>
  <si>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</si>
  <si>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</si>
  <si>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</si>
  <si>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</si>
  <si>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</si>
  <si>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</si>
  <si>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</si>
  <si>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</si>
  <si>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</si>
  <si>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>с 05,09 заказываем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</si>
  <si>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</si>
  <si>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</si>
  <si>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</si>
  <si>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</si>
  <si>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</si>
  <si>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</si>
  <si>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</si>
  <si>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</si>
  <si>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</si>
  <si>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</si>
  <si>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</si>
  <si>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</si>
  <si>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</si>
  <si>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</si>
  <si>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415  Колбаса Балыкбургская с мраморным балыком 0,11 кг ТМ Баварушка  ПОКОМ</t>
  </si>
  <si>
    <t xml:space="preserve"> 419  Колбаса Филейбургская зернистая 0,06 кг нарезка ТМ Баварушка  ПОКОМ</t>
  </si>
  <si>
    <t>нет в бланке</t>
  </si>
  <si>
    <t xml:space="preserve"> 422  Деликатесы Бекон Балыкбургский ТМ Баварушка  0,15 кг.ПОКОМ</t>
  </si>
  <si>
    <t xml:space="preserve"> 427  Колбаса Филедворская ТМ Стародворье в оболочке полиамид. ВЕС ПОКОМ</t>
  </si>
  <si>
    <t>нужно увеличить продажи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</si>
  <si>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</si>
  <si>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</si>
  <si>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438  Колбаса Филедворская 0,4 кг. ТМ Стародворье  ПОКОМ</t>
  </si>
  <si>
    <t xml:space="preserve"> 440  Колбаса Любительская ТМ Вязанка в оболочке полиамид.ВЕС ПОКОМ </t>
  </si>
  <si>
    <t xml:space="preserve"> 449  Колбаса Дугушка Стародворская ВЕС ТС Дугушка ПОКОМ</t>
  </si>
  <si>
    <t xml:space="preserve"> 450  Сосиски Молочные ТМ Вязанка в оболочке целлофан. 0,3 кг ПОКОМ</t>
  </si>
  <si>
    <t>вывод / нужно увеличить продажи</t>
  </si>
  <si>
    <t xml:space="preserve"> 451 Сосиски Филейские ТМ Вязанка в оболочке целлофан 0,3 кг. ПОКОМ</t>
  </si>
  <si>
    <t xml:space="preserve"> 452  Колбаса Со шпиком ВЕС большой батон ТМ Особый рецепт  ПОКОМ</t>
  </si>
  <si>
    <t xml:space="preserve"> 454 Ветчина Балыкбургская ТМ Баварушка с мраморным балыком в в.у 0,1 кг нарезка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</si>
  <si>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</si>
  <si>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</si>
  <si>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>есть дубль</t>
  </si>
  <si>
    <t xml:space="preserve"> 458  Сосиски Молочные 0,2кг ГОСТ ТМ Вязанка  ПОКОМ</t>
  </si>
  <si>
    <t xml:space="preserve"> 460  Колбаса Стародворская Традиционная ВЕС ТМ Стародворье в оболочке полиамид. ПОКОМ</t>
  </si>
  <si>
    <t>новинка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</si>
  <si>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</si>
  <si>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</si>
  <si>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ТМ Особый рецепт в оболочке полиамид. ВЕС.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</si>
  <si>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</si>
  <si>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</si>
  <si>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>Вареные колбасы Докторская ГОСТ Дугушка Весовые Вектор Дугушка</t>
  </si>
  <si>
    <t>новинка, SU002011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</si>
</sst>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5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4" fontId="4" fillId="6" borderId="1" xfId="1" applyNumberFormat="1" applyFon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4" fontId="1" fillId="9" borderId="1" xfId="1" applyNumberFormat="1" applyFill="1"/>
    <xf numFmtId="164" fontId="1" fillId="9" borderId="2" xfId="1" applyNumberFormat="1" applyFill="1" applyBorder="1"/>
    <xf numFmtId="164" fontId="1" fillId="4" borderId="1" xfId="1" applyNumberFormat="1" applyFill="1"/>
    <xf numFmtId="164" fontId="5" fillId="6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3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S6" sqref="S6"/>
    </sheetView>
  </sheetViews>
  <sheetFormatPr defaultRowHeight="15" x14ac:dyDescent="0.25"/>
  <cols>
    <col min="1" max="1" width="60" customWidth="1"/>
    <col min="2" max="2" width="3.85546875" customWidth="1"/>
    <col min="3" max="6" width="7" customWidth="1"/>
    <col min="7" max="7" width="4.5703125" style="8" customWidth="1"/>
    <col min="8" max="8" width="4.5703125" customWidth="1"/>
    <col min="9" max="9" width="12.5703125" customWidth="1"/>
    <col min="10" max="10" width="6.85546875" customWidth="1"/>
    <col min="11" max="11" width="7.140625" customWidth="1"/>
    <col min="12" max="18" width="6.85546875" customWidth="1"/>
    <col min="19" max="19" width="21.5703125" customWidth="1"/>
    <col min="20" max="21" width="5.85546875" customWidth="1"/>
    <col min="22" max="27" width="6.140625" customWidth="1"/>
    <col min="28" max="28" width="27.42578125" customWidth="1"/>
    <col min="29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9" t="s">
        <v>16</v>
      </c>
      <c r="S3" s="9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21</v>
      </c>
      <c r="AC3" s="2" t="s">
        <v>22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/>
      <c r="S4" s="1"/>
      <c r="T4" s="1"/>
      <c r="U4" s="1"/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 t="s">
        <v>31</v>
      </c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SUM(E6:E493)</f>
        <v>26303.690999999992</v>
      </c>
      <c r="F5" s="4">
        <f>SUM(F6:F493)</f>
        <v>22055.278999999991</v>
      </c>
      <c r="G5" s="6"/>
      <c r="H5" s="1"/>
      <c r="I5" s="1"/>
      <c r="J5" s="4">
        <f t="shared" ref="J5:R5" si="0">SUM(J6:J493)</f>
        <v>39244.861999999994</v>
      </c>
      <c r="K5" s="4">
        <f t="shared" si="0"/>
        <v>-12941.171000000002</v>
      </c>
      <c r="L5" s="4">
        <f t="shared" si="0"/>
        <v>18821.184999999998</v>
      </c>
      <c r="M5" s="4">
        <f t="shared" si="0"/>
        <v>7482.5059999999994</v>
      </c>
      <c r="N5" s="4">
        <f t="shared" si="0"/>
        <v>12915.057499999999</v>
      </c>
      <c r="O5" s="4">
        <f t="shared" si="0"/>
        <v>2050</v>
      </c>
      <c r="P5" s="4">
        <f t="shared" si="0"/>
        <v>3764.2370000000001</v>
      </c>
      <c r="Q5" s="4">
        <f t="shared" si="0"/>
        <v>5857.1898800000008</v>
      </c>
      <c r="R5" s="4">
        <f t="shared" si="0"/>
        <v>0</v>
      </c>
      <c r="S5" s="1"/>
      <c r="T5" s="1"/>
      <c r="U5" s="1"/>
      <c r="V5" s="4">
        <f t="shared" ref="V5:AA5" si="1">SUM(V6:V493)</f>
        <v>3757.8924000000006</v>
      </c>
      <c r="W5" s="4">
        <f t="shared" si="1"/>
        <v>3343.366</v>
      </c>
      <c r="X5" s="4">
        <f t="shared" si="1"/>
        <v>3342.8720000000003</v>
      </c>
      <c r="Y5" s="4">
        <f t="shared" si="1"/>
        <v>3884.1052000000009</v>
      </c>
      <c r="Z5" s="4">
        <f t="shared" si="1"/>
        <v>3874.9242000000008</v>
      </c>
      <c r="AA5" s="4">
        <f t="shared" si="1"/>
        <v>3710.0209999999997</v>
      </c>
      <c r="AB5" s="1"/>
      <c r="AC5" s="4">
        <f>SUM(AC6:AC493)</f>
        <v>4512</v>
      </c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32</v>
      </c>
      <c r="B6" s="1" t="s">
        <v>33</v>
      </c>
      <c r="C6" s="1">
        <v>144.65799999999999</v>
      </c>
      <c r="D6" s="1">
        <v>150.249</v>
      </c>
      <c r="E6" s="1">
        <v>107.539</v>
      </c>
      <c r="F6" s="1">
        <v>151.036</v>
      </c>
      <c r="G6" s="6">
        <v>1</v>
      </c>
      <c r="H6" s="1">
        <v>50</v>
      </c>
      <c r="I6" s="1" t="s">
        <v>34</v>
      </c>
      <c r="J6" s="1">
        <v>105.45</v>
      </c>
      <c r="K6" s="1">
        <f t="shared" ref="K6:K37" si="2">E6-J6</f>
        <v>2.0889999999999986</v>
      </c>
      <c r="L6" s="1">
        <f>E6-M6</f>
        <v>107.539</v>
      </c>
      <c r="M6" s="1"/>
      <c r="N6" s="1">
        <v>73.675600000000017</v>
      </c>
      <c r="O6" s="1"/>
      <c r="P6" s="1">
        <f>L6/5</f>
        <v>21.5078</v>
      </c>
      <c r="Q6" s="5">
        <f>11*P6-O6-N6-F6</f>
        <v>11.874199999999973</v>
      </c>
      <c r="R6" s="5"/>
      <c r="S6" s="1"/>
      <c r="T6" s="1">
        <f>(F6+N6+O6+Q6)/P6</f>
        <v>11</v>
      </c>
      <c r="U6" s="1">
        <f>(F6+N6+O6)/P6</f>
        <v>10.447911920326581</v>
      </c>
      <c r="V6" s="1">
        <v>22.508600000000001</v>
      </c>
      <c r="W6" s="1">
        <v>22.690999999999999</v>
      </c>
      <c r="X6" s="1">
        <v>19.783000000000001</v>
      </c>
      <c r="Y6" s="1">
        <v>23.9758</v>
      </c>
      <c r="Z6" s="1">
        <v>23.371200000000002</v>
      </c>
      <c r="AA6" s="1">
        <v>23.7728</v>
      </c>
      <c r="AB6" s="1"/>
      <c r="AC6" s="1">
        <f t="shared" ref="AC6:AC37" si="3">ROUND(Q6*G6,0)</f>
        <v>12</v>
      </c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35</v>
      </c>
      <c r="B7" s="1" t="s">
        <v>33</v>
      </c>
      <c r="C7" s="1">
        <v>518.03</v>
      </c>
      <c r="D7" s="1">
        <v>63.213999999999999</v>
      </c>
      <c r="E7" s="1">
        <v>548.01599999999996</v>
      </c>
      <c r="F7" s="1"/>
      <c r="G7" s="6">
        <v>1</v>
      </c>
      <c r="H7" s="1">
        <v>45</v>
      </c>
      <c r="I7" s="1" t="s">
        <v>34</v>
      </c>
      <c r="J7" s="1">
        <v>508</v>
      </c>
      <c r="K7" s="1">
        <f t="shared" si="2"/>
        <v>40.015999999999963</v>
      </c>
      <c r="L7" s="1">
        <f t="shared" ref="L7:L66" si="4">E7-M7</f>
        <v>393.18199999999996</v>
      </c>
      <c r="M7" s="1">
        <v>154.834</v>
      </c>
      <c r="N7" s="1">
        <v>573.87840000000006</v>
      </c>
      <c r="O7" s="1"/>
      <c r="P7" s="1">
        <f t="shared" ref="P7:P66" si="5">L7/5</f>
        <v>78.636399999999995</v>
      </c>
      <c r="Q7" s="5">
        <f t="shared" ref="Q7:Q9" si="6">11*P7-O7-N7-F7</f>
        <v>291.12199999999984</v>
      </c>
      <c r="R7" s="5"/>
      <c r="S7" s="1"/>
      <c r="T7" s="1">
        <f t="shared" ref="T7:T66" si="7">(F7+N7+O7+Q7)/P7</f>
        <v>11</v>
      </c>
      <c r="U7" s="1">
        <f t="shared" ref="U7:U66" si="8">(F7+N7+O7)/P7</f>
        <v>7.2978722321978129</v>
      </c>
      <c r="V7" s="1">
        <v>71.273600000000002</v>
      </c>
      <c r="W7" s="1">
        <v>45.989800000000002</v>
      </c>
      <c r="X7" s="1">
        <v>48.360999999999997</v>
      </c>
      <c r="Y7" s="1">
        <v>76.147400000000005</v>
      </c>
      <c r="Z7" s="1">
        <v>83.744200000000006</v>
      </c>
      <c r="AA7" s="1">
        <v>53.158200000000001</v>
      </c>
      <c r="AB7" s="1"/>
      <c r="AC7" s="1">
        <f t="shared" si="3"/>
        <v>291</v>
      </c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23" t="s">
        <v>36</v>
      </c>
      <c r="B8" s="1" t="s">
        <v>33</v>
      </c>
      <c r="C8" s="1">
        <v>827.81</v>
      </c>
      <c r="D8" s="1">
        <v>161.81100000000001</v>
      </c>
      <c r="E8" s="1">
        <v>728.90499999999997</v>
      </c>
      <c r="F8" s="1">
        <v>135.12899999999999</v>
      </c>
      <c r="G8" s="6">
        <v>1</v>
      </c>
      <c r="H8" s="1">
        <v>45</v>
      </c>
      <c r="I8" s="1" t="s">
        <v>34</v>
      </c>
      <c r="J8" s="1">
        <v>682.7</v>
      </c>
      <c r="K8" s="1">
        <f t="shared" si="2"/>
        <v>46.204999999999927</v>
      </c>
      <c r="L8" s="1">
        <f t="shared" si="4"/>
        <v>395.17499999999995</v>
      </c>
      <c r="M8" s="1">
        <v>333.73</v>
      </c>
      <c r="N8" s="1">
        <v>390</v>
      </c>
      <c r="O8" s="1">
        <v>400</v>
      </c>
      <c r="P8" s="1">
        <f t="shared" si="5"/>
        <v>79.034999999999997</v>
      </c>
      <c r="Q8" s="5">
        <f>13*P8-O8-N8-F8</f>
        <v>102.32599999999994</v>
      </c>
      <c r="R8" s="5"/>
      <c r="S8" s="1"/>
      <c r="T8" s="1">
        <f t="shared" si="7"/>
        <v>13</v>
      </c>
      <c r="U8" s="1">
        <f t="shared" si="8"/>
        <v>11.705307775036378</v>
      </c>
      <c r="V8" s="1">
        <v>80.051200000000009</v>
      </c>
      <c r="W8" s="1">
        <v>78.944600000000008</v>
      </c>
      <c r="X8" s="1">
        <v>67.539600000000007</v>
      </c>
      <c r="Y8" s="1">
        <v>109.9558</v>
      </c>
      <c r="Z8" s="1">
        <v>117.3306</v>
      </c>
      <c r="AA8" s="1">
        <v>88.411199999999994</v>
      </c>
      <c r="AB8" s="1"/>
      <c r="AC8" s="1">
        <f t="shared" si="3"/>
        <v>102</v>
      </c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37</v>
      </c>
      <c r="B9" s="1" t="s">
        <v>33</v>
      </c>
      <c r="C9" s="1">
        <v>146.501</v>
      </c>
      <c r="D9" s="1">
        <v>260.88499999999999</v>
      </c>
      <c r="E9" s="1">
        <v>123.435</v>
      </c>
      <c r="F9" s="1">
        <v>247.751</v>
      </c>
      <c r="G9" s="6">
        <v>1</v>
      </c>
      <c r="H9" s="1">
        <v>40</v>
      </c>
      <c r="I9" s="1" t="s">
        <v>34</v>
      </c>
      <c r="J9" s="1">
        <v>119.6</v>
      </c>
      <c r="K9" s="1">
        <f t="shared" si="2"/>
        <v>3.835000000000008</v>
      </c>
      <c r="L9" s="1">
        <f t="shared" si="4"/>
        <v>123.435</v>
      </c>
      <c r="M9" s="1"/>
      <c r="N9" s="1">
        <v>0</v>
      </c>
      <c r="O9" s="1"/>
      <c r="P9" s="1">
        <f t="shared" si="5"/>
        <v>24.687000000000001</v>
      </c>
      <c r="Q9" s="5">
        <f t="shared" si="6"/>
        <v>23.806000000000012</v>
      </c>
      <c r="R9" s="5"/>
      <c r="S9" s="1"/>
      <c r="T9" s="1">
        <f t="shared" si="7"/>
        <v>11</v>
      </c>
      <c r="U9" s="1">
        <f t="shared" si="8"/>
        <v>10.035686798719974</v>
      </c>
      <c r="V9" s="1">
        <v>23.754000000000001</v>
      </c>
      <c r="W9" s="1">
        <v>31.9816</v>
      </c>
      <c r="X9" s="1">
        <v>31.287600000000001</v>
      </c>
      <c r="Y9" s="1">
        <v>24.448599999999999</v>
      </c>
      <c r="Z9" s="1">
        <v>29.818000000000001</v>
      </c>
      <c r="AA9" s="1">
        <v>26.654</v>
      </c>
      <c r="AB9" s="1"/>
      <c r="AC9" s="1">
        <f t="shared" si="3"/>
        <v>24</v>
      </c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8" t="s">
        <v>38</v>
      </c>
      <c r="B10" s="18" t="s">
        <v>39</v>
      </c>
      <c r="C10" s="18"/>
      <c r="D10" s="18"/>
      <c r="E10" s="18"/>
      <c r="F10" s="18"/>
      <c r="G10" s="19">
        <v>0</v>
      </c>
      <c r="H10" s="18">
        <v>45</v>
      </c>
      <c r="I10" s="18" t="s">
        <v>34</v>
      </c>
      <c r="J10" s="18"/>
      <c r="K10" s="18">
        <f t="shared" si="2"/>
        <v>0</v>
      </c>
      <c r="L10" s="18">
        <f t="shared" si="4"/>
        <v>0</v>
      </c>
      <c r="M10" s="18"/>
      <c r="N10" s="18"/>
      <c r="O10" s="18"/>
      <c r="P10" s="18">
        <f t="shared" si="5"/>
        <v>0</v>
      </c>
      <c r="Q10" s="20"/>
      <c r="R10" s="20"/>
      <c r="S10" s="18"/>
      <c r="T10" s="18" t="e">
        <f t="shared" si="7"/>
        <v>#DIV/0!</v>
      </c>
      <c r="U10" s="18" t="e">
        <f t="shared" si="8"/>
        <v>#DIV/0!</v>
      </c>
      <c r="V10" s="18">
        <v>0</v>
      </c>
      <c r="W10" s="18">
        <v>0</v>
      </c>
      <c r="X10" s="18">
        <v>0</v>
      </c>
      <c r="Y10" s="18">
        <v>0</v>
      </c>
      <c r="Z10" s="18">
        <v>0</v>
      </c>
      <c r="AA10" s="18">
        <v>0</v>
      </c>
      <c r="AB10" s="18" t="s">
        <v>40</v>
      </c>
      <c r="AC10" s="18">
        <f t="shared" si="3"/>
        <v>0</v>
      </c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8" t="s">
        <v>41</v>
      </c>
      <c r="B11" s="18" t="s">
        <v>39</v>
      </c>
      <c r="C11" s="18"/>
      <c r="D11" s="18"/>
      <c r="E11" s="18"/>
      <c r="F11" s="18"/>
      <c r="G11" s="19">
        <v>0</v>
      </c>
      <c r="H11" s="18">
        <v>45</v>
      </c>
      <c r="I11" s="18" t="s">
        <v>34</v>
      </c>
      <c r="J11" s="18"/>
      <c r="K11" s="18">
        <f t="shared" si="2"/>
        <v>0</v>
      </c>
      <c r="L11" s="18">
        <f t="shared" si="4"/>
        <v>0</v>
      </c>
      <c r="M11" s="18"/>
      <c r="N11" s="18"/>
      <c r="O11" s="18"/>
      <c r="P11" s="18">
        <f t="shared" si="5"/>
        <v>0</v>
      </c>
      <c r="Q11" s="20"/>
      <c r="R11" s="20"/>
      <c r="S11" s="18"/>
      <c r="T11" s="18" t="e">
        <f t="shared" si="7"/>
        <v>#DIV/0!</v>
      </c>
      <c r="U11" s="18" t="e">
        <f t="shared" si="8"/>
        <v>#DIV/0!</v>
      </c>
      <c r="V11" s="18">
        <v>0</v>
      </c>
      <c r="W11" s="18">
        <v>0</v>
      </c>
      <c r="X11" s="18">
        <v>0</v>
      </c>
      <c r="Y11" s="18">
        <v>0</v>
      </c>
      <c r="Z11" s="18">
        <v>0</v>
      </c>
      <c r="AA11" s="18">
        <v>0</v>
      </c>
      <c r="AB11" s="18" t="s">
        <v>40</v>
      </c>
      <c r="AC11" s="18">
        <f t="shared" si="3"/>
        <v>0</v>
      </c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8" t="s">
        <v>42</v>
      </c>
      <c r="B12" s="18" t="s">
        <v>39</v>
      </c>
      <c r="C12" s="18"/>
      <c r="D12" s="18"/>
      <c r="E12" s="18"/>
      <c r="F12" s="18"/>
      <c r="G12" s="19">
        <v>0</v>
      </c>
      <c r="H12" s="18">
        <v>180</v>
      </c>
      <c r="I12" s="18" t="s">
        <v>34</v>
      </c>
      <c r="J12" s="18"/>
      <c r="K12" s="18">
        <f t="shared" si="2"/>
        <v>0</v>
      </c>
      <c r="L12" s="18">
        <f t="shared" si="4"/>
        <v>0</v>
      </c>
      <c r="M12" s="18"/>
      <c r="N12" s="18"/>
      <c r="O12" s="18"/>
      <c r="P12" s="18">
        <f t="shared" si="5"/>
        <v>0</v>
      </c>
      <c r="Q12" s="20"/>
      <c r="R12" s="20"/>
      <c r="S12" s="18"/>
      <c r="T12" s="18" t="e">
        <f t="shared" si="7"/>
        <v>#DIV/0!</v>
      </c>
      <c r="U12" s="18" t="e">
        <f t="shared" si="8"/>
        <v>#DIV/0!</v>
      </c>
      <c r="V12" s="18">
        <v>0</v>
      </c>
      <c r="W12" s="18">
        <v>0</v>
      </c>
      <c r="X12" s="18">
        <v>0</v>
      </c>
      <c r="Y12" s="18">
        <v>0</v>
      </c>
      <c r="Z12" s="18">
        <v>0</v>
      </c>
      <c r="AA12" s="18">
        <v>0</v>
      </c>
      <c r="AB12" s="18" t="s">
        <v>40</v>
      </c>
      <c r="AC12" s="18">
        <f t="shared" si="3"/>
        <v>0</v>
      </c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43</v>
      </c>
      <c r="B13" s="1" t="s">
        <v>39</v>
      </c>
      <c r="C13" s="1"/>
      <c r="D13" s="1">
        <v>60</v>
      </c>
      <c r="E13" s="1">
        <v>60</v>
      </c>
      <c r="F13" s="1"/>
      <c r="G13" s="6">
        <v>0.3</v>
      </c>
      <c r="H13" s="1">
        <v>40</v>
      </c>
      <c r="I13" s="1" t="s">
        <v>34</v>
      </c>
      <c r="J13" s="1">
        <v>62</v>
      </c>
      <c r="K13" s="1">
        <f t="shared" si="2"/>
        <v>-2</v>
      </c>
      <c r="L13" s="1">
        <f t="shared" si="4"/>
        <v>60</v>
      </c>
      <c r="M13" s="1"/>
      <c r="N13" s="1">
        <v>24</v>
      </c>
      <c r="O13" s="1"/>
      <c r="P13" s="1">
        <f t="shared" si="5"/>
        <v>12</v>
      </c>
      <c r="Q13" s="5">
        <f>11*P13-O13-N13-F13</f>
        <v>108</v>
      </c>
      <c r="R13" s="5"/>
      <c r="S13" s="1"/>
      <c r="T13" s="1">
        <f t="shared" si="7"/>
        <v>11</v>
      </c>
      <c r="U13" s="1">
        <f t="shared" si="8"/>
        <v>2</v>
      </c>
      <c r="V13" s="1">
        <v>5.6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 t="s">
        <v>44</v>
      </c>
      <c r="AC13" s="1">
        <f t="shared" si="3"/>
        <v>32</v>
      </c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8" t="s">
        <v>45</v>
      </c>
      <c r="B14" s="18" t="s">
        <v>39</v>
      </c>
      <c r="C14" s="18"/>
      <c r="D14" s="18"/>
      <c r="E14" s="18"/>
      <c r="F14" s="18"/>
      <c r="G14" s="19">
        <v>0</v>
      </c>
      <c r="H14" s="18">
        <v>50</v>
      </c>
      <c r="I14" s="18" t="s">
        <v>34</v>
      </c>
      <c r="J14" s="18"/>
      <c r="K14" s="18">
        <f t="shared" si="2"/>
        <v>0</v>
      </c>
      <c r="L14" s="18">
        <f t="shared" si="4"/>
        <v>0</v>
      </c>
      <c r="M14" s="18"/>
      <c r="N14" s="18"/>
      <c r="O14" s="18"/>
      <c r="P14" s="18">
        <f t="shared" si="5"/>
        <v>0</v>
      </c>
      <c r="Q14" s="20"/>
      <c r="R14" s="20"/>
      <c r="S14" s="18"/>
      <c r="T14" s="18" t="e">
        <f t="shared" si="7"/>
        <v>#DIV/0!</v>
      </c>
      <c r="U14" s="18" t="e">
        <f t="shared" si="8"/>
        <v>#DIV/0!</v>
      </c>
      <c r="V14" s="18">
        <v>0</v>
      </c>
      <c r="W14" s="18">
        <v>0</v>
      </c>
      <c r="X14" s="18">
        <v>0</v>
      </c>
      <c r="Y14" s="18">
        <v>0</v>
      </c>
      <c r="Z14" s="18">
        <v>0</v>
      </c>
      <c r="AA14" s="18">
        <v>0</v>
      </c>
      <c r="AB14" s="18" t="s">
        <v>40</v>
      </c>
      <c r="AC14" s="18">
        <f t="shared" si="3"/>
        <v>0</v>
      </c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46</v>
      </c>
      <c r="B15" s="1" t="s">
        <v>39</v>
      </c>
      <c r="C15" s="1">
        <v>250</v>
      </c>
      <c r="D15" s="1"/>
      <c r="E15" s="1">
        <v>225</v>
      </c>
      <c r="F15" s="1"/>
      <c r="G15" s="6">
        <v>0.17</v>
      </c>
      <c r="H15" s="1">
        <v>180</v>
      </c>
      <c r="I15" s="1" t="s">
        <v>34</v>
      </c>
      <c r="J15" s="1">
        <v>266</v>
      </c>
      <c r="K15" s="1">
        <f t="shared" si="2"/>
        <v>-41</v>
      </c>
      <c r="L15" s="1">
        <f t="shared" si="4"/>
        <v>225</v>
      </c>
      <c r="M15" s="1"/>
      <c r="N15" s="1">
        <v>398.4</v>
      </c>
      <c r="O15" s="1"/>
      <c r="P15" s="1">
        <f t="shared" si="5"/>
        <v>45</v>
      </c>
      <c r="Q15" s="5">
        <f>11*P15-O15-N15-F15</f>
        <v>96.600000000000023</v>
      </c>
      <c r="R15" s="5"/>
      <c r="S15" s="1"/>
      <c r="T15" s="1">
        <f t="shared" si="7"/>
        <v>11</v>
      </c>
      <c r="U15" s="1">
        <f t="shared" si="8"/>
        <v>8.8533333333333335</v>
      </c>
      <c r="V15" s="1">
        <v>49.8</v>
      </c>
      <c r="W15" s="1">
        <v>11.2</v>
      </c>
      <c r="X15" s="1">
        <v>9.1999999999999993</v>
      </c>
      <c r="Y15" s="1">
        <v>3.4</v>
      </c>
      <c r="Z15" s="1">
        <v>10.199999999999999</v>
      </c>
      <c r="AA15" s="1">
        <v>25.8</v>
      </c>
      <c r="AB15" s="1"/>
      <c r="AC15" s="1">
        <f t="shared" si="3"/>
        <v>16</v>
      </c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8" t="s">
        <v>47</v>
      </c>
      <c r="B16" s="18" t="s">
        <v>39</v>
      </c>
      <c r="C16" s="18"/>
      <c r="D16" s="18"/>
      <c r="E16" s="18"/>
      <c r="F16" s="18"/>
      <c r="G16" s="19">
        <v>0</v>
      </c>
      <c r="H16" s="18">
        <v>50</v>
      </c>
      <c r="I16" s="18" t="s">
        <v>34</v>
      </c>
      <c r="J16" s="18">
        <v>12</v>
      </c>
      <c r="K16" s="18">
        <f t="shared" si="2"/>
        <v>-12</v>
      </c>
      <c r="L16" s="18">
        <f t="shared" si="4"/>
        <v>0</v>
      </c>
      <c r="M16" s="18"/>
      <c r="N16" s="18"/>
      <c r="O16" s="18"/>
      <c r="P16" s="18">
        <f t="shared" si="5"/>
        <v>0</v>
      </c>
      <c r="Q16" s="20"/>
      <c r="R16" s="20"/>
      <c r="S16" s="18"/>
      <c r="T16" s="18" t="e">
        <f t="shared" si="7"/>
        <v>#DIV/0!</v>
      </c>
      <c r="U16" s="18" t="e">
        <f t="shared" si="8"/>
        <v>#DIV/0!</v>
      </c>
      <c r="V16" s="18">
        <v>0</v>
      </c>
      <c r="W16" s="18">
        <v>0</v>
      </c>
      <c r="X16" s="18">
        <v>0</v>
      </c>
      <c r="Y16" s="18">
        <v>0</v>
      </c>
      <c r="Z16" s="18">
        <v>0</v>
      </c>
      <c r="AA16" s="18">
        <v>0</v>
      </c>
      <c r="AB16" s="18" t="s">
        <v>40</v>
      </c>
      <c r="AC16" s="18">
        <f t="shared" si="3"/>
        <v>0</v>
      </c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48</v>
      </c>
      <c r="B17" s="1" t="s">
        <v>39</v>
      </c>
      <c r="C17" s="1">
        <v>173</v>
      </c>
      <c r="D17" s="1">
        <v>96</v>
      </c>
      <c r="E17" s="1">
        <v>88</v>
      </c>
      <c r="F17" s="1">
        <v>152</v>
      </c>
      <c r="G17" s="6">
        <v>0.35</v>
      </c>
      <c r="H17" s="1">
        <v>50</v>
      </c>
      <c r="I17" s="1" t="s">
        <v>34</v>
      </c>
      <c r="J17" s="1">
        <v>87</v>
      </c>
      <c r="K17" s="1">
        <f t="shared" si="2"/>
        <v>1</v>
      </c>
      <c r="L17" s="1">
        <f t="shared" si="4"/>
        <v>88</v>
      </c>
      <c r="M17" s="1"/>
      <c r="N17" s="1">
        <v>65.860000000000042</v>
      </c>
      <c r="O17" s="1"/>
      <c r="P17" s="1">
        <f t="shared" si="5"/>
        <v>17.600000000000001</v>
      </c>
      <c r="Q17" s="5"/>
      <c r="R17" s="5"/>
      <c r="S17" s="1"/>
      <c r="T17" s="1">
        <f t="shared" si="7"/>
        <v>12.378409090909093</v>
      </c>
      <c r="U17" s="1">
        <f t="shared" si="8"/>
        <v>12.378409090909093</v>
      </c>
      <c r="V17" s="1">
        <v>20.2</v>
      </c>
      <c r="W17" s="1">
        <v>21.4</v>
      </c>
      <c r="X17" s="1">
        <v>18.8</v>
      </c>
      <c r="Y17" s="1">
        <v>9.1999999999999993</v>
      </c>
      <c r="Z17" s="1">
        <v>10.199999999999999</v>
      </c>
      <c r="AA17" s="1">
        <v>26.6</v>
      </c>
      <c r="AB17" s="1"/>
      <c r="AC17" s="1">
        <f t="shared" si="3"/>
        <v>0</v>
      </c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5" t="s">
        <v>49</v>
      </c>
      <c r="B18" s="15" t="s">
        <v>33</v>
      </c>
      <c r="C18" s="15">
        <v>496.678</v>
      </c>
      <c r="D18" s="15">
        <v>285.375</v>
      </c>
      <c r="E18" s="15">
        <v>564.73099999999999</v>
      </c>
      <c r="F18" s="15">
        <v>165.43799999999999</v>
      </c>
      <c r="G18" s="16">
        <v>1</v>
      </c>
      <c r="H18" s="15">
        <v>55</v>
      </c>
      <c r="I18" s="15" t="s">
        <v>34</v>
      </c>
      <c r="J18" s="15">
        <v>526.79999999999995</v>
      </c>
      <c r="K18" s="15">
        <f t="shared" si="2"/>
        <v>37.93100000000004</v>
      </c>
      <c r="L18" s="15">
        <f t="shared" si="4"/>
        <v>516.30200000000002</v>
      </c>
      <c r="M18" s="15">
        <v>48.429000000000002</v>
      </c>
      <c r="N18" s="15">
        <v>367.63359999999989</v>
      </c>
      <c r="O18" s="15"/>
      <c r="P18" s="15">
        <f t="shared" si="5"/>
        <v>103.2604</v>
      </c>
      <c r="Q18" s="17">
        <f>8*P18-O18-N18-F18</f>
        <v>293.01160000000016</v>
      </c>
      <c r="R18" s="17"/>
      <c r="S18" s="15"/>
      <c r="T18" s="15">
        <f t="shared" si="7"/>
        <v>8</v>
      </c>
      <c r="U18" s="15">
        <f t="shared" si="8"/>
        <v>5.1624010753396252</v>
      </c>
      <c r="V18" s="15">
        <v>90.805399999999992</v>
      </c>
      <c r="W18" s="15">
        <v>64.597200000000001</v>
      </c>
      <c r="X18" s="15">
        <v>61.576800000000013</v>
      </c>
      <c r="Y18" s="15">
        <v>96.5762</v>
      </c>
      <c r="Z18" s="15">
        <v>92.752399999999994</v>
      </c>
      <c r="AA18" s="15">
        <v>85.031000000000006</v>
      </c>
      <c r="AB18" s="15" t="s">
        <v>50</v>
      </c>
      <c r="AC18" s="15">
        <f t="shared" si="3"/>
        <v>293</v>
      </c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23" t="s">
        <v>51</v>
      </c>
      <c r="B19" s="1" t="s">
        <v>33</v>
      </c>
      <c r="C19" s="1">
        <v>1219.518</v>
      </c>
      <c r="D19" s="1">
        <v>5216.3419999999996</v>
      </c>
      <c r="E19" s="1">
        <v>3660.8339999999998</v>
      </c>
      <c r="F19" s="1">
        <v>2404.1329999999998</v>
      </c>
      <c r="G19" s="6">
        <v>1</v>
      </c>
      <c r="H19" s="1">
        <v>50</v>
      </c>
      <c r="I19" s="1" t="s">
        <v>34</v>
      </c>
      <c r="J19" s="1">
        <v>4753.8950000000004</v>
      </c>
      <c r="K19" s="1">
        <f t="shared" si="2"/>
        <v>-1093.0610000000006</v>
      </c>
      <c r="L19" s="1">
        <f t="shared" si="4"/>
        <v>1350.1669999999999</v>
      </c>
      <c r="M19" s="1">
        <v>2310.6669999999999</v>
      </c>
      <c r="N19" s="1">
        <v>350</v>
      </c>
      <c r="O19" s="1">
        <v>300</v>
      </c>
      <c r="P19" s="1">
        <f t="shared" si="5"/>
        <v>270.03339999999997</v>
      </c>
      <c r="Q19" s="5">
        <f>13*P19-O19-N19-F19</f>
        <v>456.30119999999988</v>
      </c>
      <c r="R19" s="5"/>
      <c r="S19" s="1"/>
      <c r="T19" s="1">
        <f t="shared" si="7"/>
        <v>13</v>
      </c>
      <c r="U19" s="1">
        <f t="shared" si="8"/>
        <v>11.310204589506336</v>
      </c>
      <c r="V19" s="1">
        <v>268.46519999999998</v>
      </c>
      <c r="W19" s="1">
        <v>321.26940000000002</v>
      </c>
      <c r="X19" s="1">
        <v>282.04259999999999</v>
      </c>
      <c r="Y19" s="1">
        <v>343.16180000000003</v>
      </c>
      <c r="Z19" s="1">
        <v>320.96140000000003</v>
      </c>
      <c r="AA19" s="1">
        <v>344.87979999999999</v>
      </c>
      <c r="AB19" s="1"/>
      <c r="AC19" s="1">
        <f t="shared" si="3"/>
        <v>456</v>
      </c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8" t="s">
        <v>52</v>
      </c>
      <c r="B20" s="18" t="s">
        <v>33</v>
      </c>
      <c r="C20" s="18"/>
      <c r="D20" s="18"/>
      <c r="E20" s="18"/>
      <c r="F20" s="18"/>
      <c r="G20" s="19">
        <v>0</v>
      </c>
      <c r="H20" s="18">
        <v>60</v>
      </c>
      <c r="I20" s="18" t="s">
        <v>34</v>
      </c>
      <c r="J20" s="18"/>
      <c r="K20" s="18">
        <f t="shared" si="2"/>
        <v>0</v>
      </c>
      <c r="L20" s="18">
        <f t="shared" si="4"/>
        <v>0</v>
      </c>
      <c r="M20" s="18"/>
      <c r="N20" s="18"/>
      <c r="O20" s="18"/>
      <c r="P20" s="18">
        <f t="shared" si="5"/>
        <v>0</v>
      </c>
      <c r="Q20" s="20"/>
      <c r="R20" s="20"/>
      <c r="S20" s="18"/>
      <c r="T20" s="18" t="e">
        <f t="shared" si="7"/>
        <v>#DIV/0!</v>
      </c>
      <c r="U20" s="18" t="e">
        <f t="shared" si="8"/>
        <v>#DIV/0!</v>
      </c>
      <c r="V20" s="18">
        <v>0</v>
      </c>
      <c r="W20" s="18">
        <v>0</v>
      </c>
      <c r="X20" s="18">
        <v>0</v>
      </c>
      <c r="Y20" s="18">
        <v>0</v>
      </c>
      <c r="Z20" s="18">
        <v>0</v>
      </c>
      <c r="AA20" s="18">
        <v>0</v>
      </c>
      <c r="AB20" s="18" t="s">
        <v>40</v>
      </c>
      <c r="AC20" s="18">
        <f t="shared" si="3"/>
        <v>0</v>
      </c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5" t="s">
        <v>53</v>
      </c>
      <c r="B21" s="15" t="s">
        <v>33</v>
      </c>
      <c r="C21" s="15">
        <v>587.80499999999995</v>
      </c>
      <c r="D21" s="15">
        <v>826.12</v>
      </c>
      <c r="E21" s="15">
        <v>592.41800000000001</v>
      </c>
      <c r="F21" s="15">
        <v>684.94399999999996</v>
      </c>
      <c r="G21" s="16">
        <v>1</v>
      </c>
      <c r="H21" s="15">
        <v>60</v>
      </c>
      <c r="I21" s="15" t="s">
        <v>34</v>
      </c>
      <c r="J21" s="15">
        <v>536.08000000000004</v>
      </c>
      <c r="K21" s="15">
        <f t="shared" si="2"/>
        <v>56.337999999999965</v>
      </c>
      <c r="L21" s="15">
        <f t="shared" si="4"/>
        <v>592.41800000000001</v>
      </c>
      <c r="M21" s="15"/>
      <c r="N21" s="15">
        <v>55.958920000000262</v>
      </c>
      <c r="O21" s="15"/>
      <c r="P21" s="15">
        <f t="shared" si="5"/>
        <v>118.4836</v>
      </c>
      <c r="Q21" s="17">
        <f>8*P21-O21-N21-F21</f>
        <v>206.96587999999974</v>
      </c>
      <c r="R21" s="17"/>
      <c r="S21" s="15"/>
      <c r="T21" s="15">
        <f t="shared" si="7"/>
        <v>8</v>
      </c>
      <c r="U21" s="15">
        <f t="shared" si="8"/>
        <v>6.2532107397141905</v>
      </c>
      <c r="V21" s="15">
        <v>121.8408</v>
      </c>
      <c r="W21" s="15">
        <v>115.36239999999999</v>
      </c>
      <c r="X21" s="15">
        <v>106.8968</v>
      </c>
      <c r="Y21" s="15">
        <v>103.56100000000001</v>
      </c>
      <c r="Z21" s="15">
        <v>111.6998</v>
      </c>
      <c r="AA21" s="15">
        <v>123.3052</v>
      </c>
      <c r="AB21" s="15" t="s">
        <v>50</v>
      </c>
      <c r="AC21" s="15">
        <f t="shared" si="3"/>
        <v>207</v>
      </c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0" t="s">
        <v>54</v>
      </c>
      <c r="B22" s="10" t="s">
        <v>33</v>
      </c>
      <c r="C22" s="10"/>
      <c r="D22" s="10">
        <v>46.405000000000001</v>
      </c>
      <c r="E22" s="14">
        <v>46.405000000000001</v>
      </c>
      <c r="F22" s="10"/>
      <c r="G22" s="11">
        <v>0</v>
      </c>
      <c r="H22" s="10" t="e">
        <v>#N/A</v>
      </c>
      <c r="I22" s="10" t="s">
        <v>55</v>
      </c>
      <c r="J22" s="10">
        <v>45</v>
      </c>
      <c r="K22" s="10">
        <f t="shared" si="2"/>
        <v>1.4050000000000011</v>
      </c>
      <c r="L22" s="10">
        <f t="shared" si="4"/>
        <v>46.405000000000001</v>
      </c>
      <c r="M22" s="10"/>
      <c r="N22" s="10"/>
      <c r="O22" s="10"/>
      <c r="P22" s="10">
        <f t="shared" si="5"/>
        <v>9.2810000000000006</v>
      </c>
      <c r="Q22" s="12"/>
      <c r="R22" s="12"/>
      <c r="S22" s="10"/>
      <c r="T22" s="10">
        <f t="shared" si="7"/>
        <v>0</v>
      </c>
      <c r="U22" s="10">
        <f t="shared" si="8"/>
        <v>0</v>
      </c>
      <c r="V22" s="10">
        <v>9.2810000000000006</v>
      </c>
      <c r="W22" s="10">
        <v>1.552</v>
      </c>
      <c r="X22" s="10">
        <v>1.552</v>
      </c>
      <c r="Y22" s="10">
        <v>1.57</v>
      </c>
      <c r="Z22" s="10">
        <v>1.57</v>
      </c>
      <c r="AA22" s="10">
        <v>0</v>
      </c>
      <c r="AB22" s="10" t="s">
        <v>56</v>
      </c>
      <c r="AC22" s="10">
        <f t="shared" si="3"/>
        <v>0</v>
      </c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23" t="s">
        <v>57</v>
      </c>
      <c r="B23" s="1" t="s">
        <v>33</v>
      </c>
      <c r="C23" s="1">
        <v>274.62799999999999</v>
      </c>
      <c r="D23" s="1">
        <v>248.56</v>
      </c>
      <c r="E23" s="1">
        <v>280.428</v>
      </c>
      <c r="F23" s="1">
        <v>212.29400000000001</v>
      </c>
      <c r="G23" s="6">
        <v>1</v>
      </c>
      <c r="H23" s="1">
        <v>60</v>
      </c>
      <c r="I23" s="1" t="s">
        <v>34</v>
      </c>
      <c r="J23" s="1">
        <v>259.14999999999998</v>
      </c>
      <c r="K23" s="1">
        <f t="shared" si="2"/>
        <v>21.27800000000002</v>
      </c>
      <c r="L23" s="1">
        <f t="shared" si="4"/>
        <v>280.428</v>
      </c>
      <c r="M23" s="1"/>
      <c r="N23" s="1">
        <v>200</v>
      </c>
      <c r="O23" s="1">
        <v>200</v>
      </c>
      <c r="P23" s="1">
        <f t="shared" si="5"/>
        <v>56.085599999999999</v>
      </c>
      <c r="Q23" s="5">
        <f>13*P23-O23-N23-F23</f>
        <v>116.81879999999998</v>
      </c>
      <c r="R23" s="5"/>
      <c r="S23" s="1"/>
      <c r="T23" s="1">
        <f t="shared" si="7"/>
        <v>13</v>
      </c>
      <c r="U23" s="1">
        <f t="shared" si="8"/>
        <v>10.917133809747957</v>
      </c>
      <c r="V23" s="1">
        <v>51.700800000000001</v>
      </c>
      <c r="W23" s="1">
        <v>44.482799999999997</v>
      </c>
      <c r="X23" s="1">
        <v>44.458399999999997</v>
      </c>
      <c r="Y23" s="1">
        <v>34.242400000000004</v>
      </c>
      <c r="Z23" s="1">
        <v>41.463999999999999</v>
      </c>
      <c r="AA23" s="1">
        <v>55.206400000000002</v>
      </c>
      <c r="AB23" s="1"/>
      <c r="AC23" s="1">
        <f t="shared" si="3"/>
        <v>117</v>
      </c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5" t="s">
        <v>58</v>
      </c>
      <c r="B24" s="15" t="s">
        <v>33</v>
      </c>
      <c r="C24" s="15">
        <v>212.28700000000001</v>
      </c>
      <c r="D24" s="15">
        <v>141.316</v>
      </c>
      <c r="E24" s="15">
        <v>194.68100000000001</v>
      </c>
      <c r="F24" s="15">
        <v>136.05600000000001</v>
      </c>
      <c r="G24" s="16">
        <v>1</v>
      </c>
      <c r="H24" s="15">
        <v>60</v>
      </c>
      <c r="I24" s="15" t="s">
        <v>34</v>
      </c>
      <c r="J24" s="15">
        <v>245.78</v>
      </c>
      <c r="K24" s="15">
        <f t="shared" si="2"/>
        <v>-51.09899999999999</v>
      </c>
      <c r="L24" s="15">
        <f t="shared" si="4"/>
        <v>194.68100000000001</v>
      </c>
      <c r="M24" s="15"/>
      <c r="N24" s="15">
        <v>117.8766</v>
      </c>
      <c r="O24" s="15"/>
      <c r="P24" s="15">
        <f t="shared" si="5"/>
        <v>38.936199999999999</v>
      </c>
      <c r="Q24" s="17">
        <f t="shared" ref="Q24:Q25" si="9">8*P24-O24-N24-F24</f>
        <v>57.556999999999988</v>
      </c>
      <c r="R24" s="17"/>
      <c r="S24" s="15"/>
      <c r="T24" s="15">
        <f t="shared" si="7"/>
        <v>8</v>
      </c>
      <c r="U24" s="15">
        <f t="shared" si="8"/>
        <v>6.5217612401826583</v>
      </c>
      <c r="V24" s="15">
        <v>38.736800000000002</v>
      </c>
      <c r="W24" s="15">
        <v>32.0642</v>
      </c>
      <c r="X24" s="15">
        <v>32.079599999999999</v>
      </c>
      <c r="Y24" s="15">
        <v>34.057400000000001</v>
      </c>
      <c r="Z24" s="15">
        <v>37.233999999999988</v>
      </c>
      <c r="AA24" s="15">
        <v>36.756399999999999</v>
      </c>
      <c r="AB24" s="15" t="s">
        <v>50</v>
      </c>
      <c r="AC24" s="15">
        <f t="shared" si="3"/>
        <v>58</v>
      </c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5" t="s">
        <v>59</v>
      </c>
      <c r="B25" s="15" t="s">
        <v>33</v>
      </c>
      <c r="C25" s="15">
        <v>389.55700000000002</v>
      </c>
      <c r="D25" s="15">
        <v>133.20099999999999</v>
      </c>
      <c r="E25" s="15">
        <v>306.25799999999998</v>
      </c>
      <c r="F25" s="15">
        <v>187.81299999999999</v>
      </c>
      <c r="G25" s="16">
        <v>1</v>
      </c>
      <c r="H25" s="15">
        <v>60</v>
      </c>
      <c r="I25" s="15" t="s">
        <v>34</v>
      </c>
      <c r="J25" s="15">
        <v>409.82799999999997</v>
      </c>
      <c r="K25" s="15">
        <f t="shared" si="2"/>
        <v>-103.57</v>
      </c>
      <c r="L25" s="15">
        <f t="shared" si="4"/>
        <v>300.12899999999996</v>
      </c>
      <c r="M25" s="15">
        <v>6.1289999999999996</v>
      </c>
      <c r="N25" s="15">
        <v>148.05579999999989</v>
      </c>
      <c r="O25" s="15"/>
      <c r="P25" s="15">
        <f t="shared" si="5"/>
        <v>60.02579999999999</v>
      </c>
      <c r="Q25" s="17">
        <f t="shared" si="9"/>
        <v>144.33760000000007</v>
      </c>
      <c r="R25" s="17"/>
      <c r="S25" s="15"/>
      <c r="T25" s="15">
        <f t="shared" si="7"/>
        <v>8</v>
      </c>
      <c r="U25" s="15">
        <f t="shared" si="8"/>
        <v>5.5954073081908096</v>
      </c>
      <c r="V25" s="15">
        <v>53.800199999999997</v>
      </c>
      <c r="W25" s="15">
        <v>43.848599999999998</v>
      </c>
      <c r="X25" s="15">
        <v>41.466599999999993</v>
      </c>
      <c r="Y25" s="15">
        <v>48.208799999999997</v>
      </c>
      <c r="Z25" s="15">
        <v>45.5824</v>
      </c>
      <c r="AA25" s="15">
        <v>49.667400000000001</v>
      </c>
      <c r="AB25" s="15" t="s">
        <v>50</v>
      </c>
      <c r="AC25" s="15">
        <f t="shared" si="3"/>
        <v>144</v>
      </c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60</v>
      </c>
      <c r="B26" s="1" t="s">
        <v>33</v>
      </c>
      <c r="C26" s="1">
        <v>107.672</v>
      </c>
      <c r="D26" s="1">
        <v>145.38300000000001</v>
      </c>
      <c r="E26" s="1">
        <v>125.041</v>
      </c>
      <c r="F26" s="1">
        <v>113.333</v>
      </c>
      <c r="G26" s="6">
        <v>1</v>
      </c>
      <c r="H26" s="1">
        <v>35</v>
      </c>
      <c r="I26" s="1" t="s">
        <v>34</v>
      </c>
      <c r="J26" s="1">
        <v>125.2</v>
      </c>
      <c r="K26" s="1">
        <f t="shared" si="2"/>
        <v>-0.15900000000000603</v>
      </c>
      <c r="L26" s="1">
        <f t="shared" si="4"/>
        <v>119.488</v>
      </c>
      <c r="M26" s="1">
        <v>5.5529999999999999</v>
      </c>
      <c r="N26" s="1">
        <v>81.713000000000008</v>
      </c>
      <c r="O26" s="1"/>
      <c r="P26" s="1">
        <f t="shared" si="5"/>
        <v>23.897600000000001</v>
      </c>
      <c r="Q26" s="5">
        <f t="shared" ref="Q26:Q28" si="10">11*P26-O26-N26-F26</f>
        <v>67.82759999999999</v>
      </c>
      <c r="R26" s="5"/>
      <c r="S26" s="1"/>
      <c r="T26" s="1">
        <f t="shared" si="7"/>
        <v>11</v>
      </c>
      <c r="U26" s="1">
        <f t="shared" si="8"/>
        <v>8.1617400910551687</v>
      </c>
      <c r="V26" s="1">
        <v>21.5442</v>
      </c>
      <c r="W26" s="1">
        <v>20.689</v>
      </c>
      <c r="X26" s="1">
        <v>18.740200000000002</v>
      </c>
      <c r="Y26" s="1">
        <v>10.049799999999999</v>
      </c>
      <c r="Z26" s="1">
        <v>12.4672</v>
      </c>
      <c r="AA26" s="1">
        <v>22.963200000000001</v>
      </c>
      <c r="AB26" s="1"/>
      <c r="AC26" s="1">
        <f t="shared" si="3"/>
        <v>68</v>
      </c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61</v>
      </c>
      <c r="B27" s="1" t="s">
        <v>33</v>
      </c>
      <c r="C27" s="1">
        <v>234.80600000000001</v>
      </c>
      <c r="D27" s="1">
        <v>361.13200000000001</v>
      </c>
      <c r="E27" s="1">
        <v>485.57299999999998</v>
      </c>
      <c r="F27" s="1">
        <v>65.066999999999993</v>
      </c>
      <c r="G27" s="6">
        <v>1</v>
      </c>
      <c r="H27" s="1">
        <v>30</v>
      </c>
      <c r="I27" s="1" t="s">
        <v>34</v>
      </c>
      <c r="J27" s="1">
        <v>617.86500000000001</v>
      </c>
      <c r="K27" s="1">
        <f t="shared" si="2"/>
        <v>-132.29200000000003</v>
      </c>
      <c r="L27" s="1">
        <f t="shared" si="4"/>
        <v>175.911</v>
      </c>
      <c r="M27" s="1">
        <v>309.66199999999998</v>
      </c>
      <c r="N27" s="1">
        <v>219.0130000000002</v>
      </c>
      <c r="O27" s="1"/>
      <c r="P27" s="1">
        <f t="shared" si="5"/>
        <v>35.182200000000002</v>
      </c>
      <c r="Q27" s="5">
        <f t="shared" si="10"/>
        <v>102.92419999999983</v>
      </c>
      <c r="R27" s="5"/>
      <c r="S27" s="1"/>
      <c r="T27" s="1">
        <f t="shared" si="7"/>
        <v>11</v>
      </c>
      <c r="U27" s="1">
        <f t="shared" si="8"/>
        <v>8.0745376923557988</v>
      </c>
      <c r="V27" s="1">
        <v>33.01560000000002</v>
      </c>
      <c r="W27" s="1">
        <v>14.531599999999999</v>
      </c>
      <c r="X27" s="1">
        <v>14.558999999999999</v>
      </c>
      <c r="Y27" s="1">
        <v>30.484999999999999</v>
      </c>
      <c r="Z27" s="1">
        <v>30.8308</v>
      </c>
      <c r="AA27" s="1">
        <v>19.793400000000009</v>
      </c>
      <c r="AB27" s="1"/>
      <c r="AC27" s="1">
        <f t="shared" si="3"/>
        <v>103</v>
      </c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62</v>
      </c>
      <c r="B28" s="1" t="s">
        <v>33</v>
      </c>
      <c r="C28" s="1">
        <v>186.96899999999999</v>
      </c>
      <c r="D28" s="1">
        <v>882.79</v>
      </c>
      <c r="E28" s="1">
        <v>604.70799999999997</v>
      </c>
      <c r="F28" s="1">
        <v>432.10500000000002</v>
      </c>
      <c r="G28" s="6">
        <v>1</v>
      </c>
      <c r="H28" s="1">
        <v>30</v>
      </c>
      <c r="I28" s="1" t="s">
        <v>34</v>
      </c>
      <c r="J28" s="1">
        <v>1197.7919999999999</v>
      </c>
      <c r="K28" s="1">
        <f t="shared" si="2"/>
        <v>-593.08399999999995</v>
      </c>
      <c r="L28" s="1">
        <f t="shared" si="4"/>
        <v>219.54899999999998</v>
      </c>
      <c r="M28" s="1">
        <v>385.15899999999999</v>
      </c>
      <c r="N28" s="1">
        <v>0</v>
      </c>
      <c r="O28" s="1"/>
      <c r="P28" s="1">
        <f t="shared" si="5"/>
        <v>43.909799999999997</v>
      </c>
      <c r="Q28" s="5">
        <f t="shared" si="10"/>
        <v>50.902799999999957</v>
      </c>
      <c r="R28" s="5"/>
      <c r="S28" s="1"/>
      <c r="T28" s="1">
        <f t="shared" si="7"/>
        <v>11</v>
      </c>
      <c r="U28" s="1">
        <f t="shared" si="8"/>
        <v>9.8407417023079145</v>
      </c>
      <c r="V28" s="1">
        <v>42.18539999999998</v>
      </c>
      <c r="W28" s="1">
        <v>55.1</v>
      </c>
      <c r="X28" s="1">
        <v>57.406399999999998</v>
      </c>
      <c r="Y28" s="1">
        <v>46.519000000000013</v>
      </c>
      <c r="Z28" s="1">
        <v>47.061000000000007</v>
      </c>
      <c r="AA28" s="1">
        <v>46.480800000000002</v>
      </c>
      <c r="AB28" s="1"/>
      <c r="AC28" s="1">
        <f t="shared" si="3"/>
        <v>51</v>
      </c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23" t="s">
        <v>63</v>
      </c>
      <c r="B29" s="1" t="s">
        <v>33</v>
      </c>
      <c r="C29" s="1">
        <v>254.25</v>
      </c>
      <c r="D29" s="1">
        <v>626.49400000000003</v>
      </c>
      <c r="E29" s="1">
        <v>348.65100000000001</v>
      </c>
      <c r="F29" s="1">
        <v>452.37299999999999</v>
      </c>
      <c r="G29" s="6">
        <v>1</v>
      </c>
      <c r="H29" s="1">
        <v>30</v>
      </c>
      <c r="I29" s="1" t="s">
        <v>34</v>
      </c>
      <c r="J29" s="1">
        <v>338.2</v>
      </c>
      <c r="K29" s="1">
        <f t="shared" si="2"/>
        <v>10.451000000000022</v>
      </c>
      <c r="L29" s="1">
        <f t="shared" si="4"/>
        <v>348.65100000000001</v>
      </c>
      <c r="M29" s="1"/>
      <c r="N29" s="1">
        <v>200</v>
      </c>
      <c r="O29" s="1">
        <v>200</v>
      </c>
      <c r="P29" s="1">
        <f t="shared" si="5"/>
        <v>69.730199999999996</v>
      </c>
      <c r="Q29" s="5">
        <f>13*P29-O29-N29-F29</f>
        <v>54.119599999999934</v>
      </c>
      <c r="R29" s="5"/>
      <c r="S29" s="1"/>
      <c r="T29" s="1">
        <f t="shared" si="7"/>
        <v>13.000000000000002</v>
      </c>
      <c r="U29" s="1">
        <f t="shared" si="8"/>
        <v>12.223871435905821</v>
      </c>
      <c r="V29" s="1">
        <v>74.014800000000008</v>
      </c>
      <c r="W29" s="1">
        <v>72.209800000000001</v>
      </c>
      <c r="X29" s="1">
        <v>65.457399999999993</v>
      </c>
      <c r="Y29" s="1">
        <v>56.849600000000002</v>
      </c>
      <c r="Z29" s="1">
        <v>57.394199999999998</v>
      </c>
      <c r="AA29" s="1">
        <v>56.030799999999999</v>
      </c>
      <c r="AB29" s="1"/>
      <c r="AC29" s="1">
        <f t="shared" si="3"/>
        <v>54</v>
      </c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8" t="s">
        <v>64</v>
      </c>
      <c r="B30" s="18" t="s">
        <v>33</v>
      </c>
      <c r="C30" s="18"/>
      <c r="D30" s="18"/>
      <c r="E30" s="18"/>
      <c r="F30" s="18"/>
      <c r="G30" s="19">
        <v>0</v>
      </c>
      <c r="H30" s="18">
        <v>45</v>
      </c>
      <c r="I30" s="18" t="s">
        <v>34</v>
      </c>
      <c r="J30" s="18"/>
      <c r="K30" s="18">
        <f t="shared" si="2"/>
        <v>0</v>
      </c>
      <c r="L30" s="18">
        <f t="shared" si="4"/>
        <v>0</v>
      </c>
      <c r="M30" s="18"/>
      <c r="N30" s="18"/>
      <c r="O30" s="18"/>
      <c r="P30" s="18">
        <f t="shared" si="5"/>
        <v>0</v>
      </c>
      <c r="Q30" s="20"/>
      <c r="R30" s="20"/>
      <c r="S30" s="18"/>
      <c r="T30" s="18" t="e">
        <f t="shared" si="7"/>
        <v>#DIV/0!</v>
      </c>
      <c r="U30" s="18" t="e">
        <f t="shared" si="8"/>
        <v>#DIV/0!</v>
      </c>
      <c r="V30" s="18">
        <v>0</v>
      </c>
      <c r="W30" s="18">
        <v>0</v>
      </c>
      <c r="X30" s="18">
        <v>0</v>
      </c>
      <c r="Y30" s="18">
        <v>0</v>
      </c>
      <c r="Z30" s="18">
        <v>0</v>
      </c>
      <c r="AA30" s="18">
        <v>0</v>
      </c>
      <c r="AB30" s="18" t="s">
        <v>40</v>
      </c>
      <c r="AC30" s="18">
        <f t="shared" si="3"/>
        <v>0</v>
      </c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8" t="s">
        <v>65</v>
      </c>
      <c r="B31" s="18" t="s">
        <v>33</v>
      </c>
      <c r="C31" s="18"/>
      <c r="D31" s="18"/>
      <c r="E31" s="18"/>
      <c r="F31" s="18"/>
      <c r="G31" s="19">
        <v>0</v>
      </c>
      <c r="H31" s="18">
        <v>40</v>
      </c>
      <c r="I31" s="18" t="s">
        <v>34</v>
      </c>
      <c r="J31" s="18"/>
      <c r="K31" s="18">
        <f t="shared" si="2"/>
        <v>0</v>
      </c>
      <c r="L31" s="18">
        <f t="shared" si="4"/>
        <v>0</v>
      </c>
      <c r="M31" s="18"/>
      <c r="N31" s="18"/>
      <c r="O31" s="18"/>
      <c r="P31" s="18">
        <f t="shared" si="5"/>
        <v>0</v>
      </c>
      <c r="Q31" s="20"/>
      <c r="R31" s="20"/>
      <c r="S31" s="18"/>
      <c r="T31" s="18" t="e">
        <f t="shared" si="7"/>
        <v>#DIV/0!</v>
      </c>
      <c r="U31" s="18" t="e">
        <f t="shared" si="8"/>
        <v>#DIV/0!</v>
      </c>
      <c r="V31" s="18">
        <v>0</v>
      </c>
      <c r="W31" s="18">
        <v>0</v>
      </c>
      <c r="X31" s="18">
        <v>0</v>
      </c>
      <c r="Y31" s="18">
        <v>0</v>
      </c>
      <c r="Z31" s="18">
        <v>0</v>
      </c>
      <c r="AA31" s="18">
        <v>0</v>
      </c>
      <c r="AB31" s="18" t="s">
        <v>40</v>
      </c>
      <c r="AC31" s="18">
        <f t="shared" si="3"/>
        <v>0</v>
      </c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5" t="s">
        <v>66</v>
      </c>
      <c r="B32" s="15" t="s">
        <v>33</v>
      </c>
      <c r="C32" s="15">
        <v>639.87800000000004</v>
      </c>
      <c r="D32" s="15">
        <v>671.27800000000002</v>
      </c>
      <c r="E32" s="15">
        <v>710.79300000000001</v>
      </c>
      <c r="F32" s="15">
        <v>464.66</v>
      </c>
      <c r="G32" s="16">
        <v>1</v>
      </c>
      <c r="H32" s="15">
        <v>40</v>
      </c>
      <c r="I32" s="15" t="s">
        <v>34</v>
      </c>
      <c r="J32" s="15">
        <v>840.52499999999998</v>
      </c>
      <c r="K32" s="15">
        <f t="shared" si="2"/>
        <v>-129.73199999999997</v>
      </c>
      <c r="L32" s="15">
        <f t="shared" si="4"/>
        <v>710.79300000000001</v>
      </c>
      <c r="M32" s="15"/>
      <c r="N32" s="15">
        <v>211.35319999999979</v>
      </c>
      <c r="O32" s="15"/>
      <c r="P32" s="15">
        <f t="shared" si="5"/>
        <v>142.15860000000001</v>
      </c>
      <c r="Q32" s="17">
        <f>7*P32-O32-N32-F32</f>
        <v>319.09700000000026</v>
      </c>
      <c r="R32" s="17"/>
      <c r="S32" s="15"/>
      <c r="T32" s="15">
        <f t="shared" si="7"/>
        <v>7</v>
      </c>
      <c r="U32" s="15">
        <f t="shared" si="8"/>
        <v>4.7553450864034943</v>
      </c>
      <c r="V32" s="15">
        <v>136.77160000000001</v>
      </c>
      <c r="W32" s="15">
        <v>107.2216</v>
      </c>
      <c r="X32" s="15">
        <v>105.9538</v>
      </c>
      <c r="Y32" s="15">
        <v>128.30879999999999</v>
      </c>
      <c r="Z32" s="15">
        <v>116.29600000000001</v>
      </c>
      <c r="AA32" s="15">
        <v>111.44499999999999</v>
      </c>
      <c r="AB32" s="15" t="s">
        <v>67</v>
      </c>
      <c r="AC32" s="15">
        <f t="shared" si="3"/>
        <v>319</v>
      </c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68</v>
      </c>
      <c r="B33" s="1" t="s">
        <v>33</v>
      </c>
      <c r="C33" s="1">
        <v>315.52800000000002</v>
      </c>
      <c r="D33" s="1">
        <v>201.483</v>
      </c>
      <c r="E33" s="1">
        <v>223.55</v>
      </c>
      <c r="F33" s="1">
        <v>244.64500000000001</v>
      </c>
      <c r="G33" s="6">
        <v>1</v>
      </c>
      <c r="H33" s="1">
        <v>40</v>
      </c>
      <c r="I33" s="1" t="s">
        <v>34</v>
      </c>
      <c r="J33" s="1">
        <v>280.95999999999998</v>
      </c>
      <c r="K33" s="1">
        <f t="shared" si="2"/>
        <v>-57.409999999999968</v>
      </c>
      <c r="L33" s="1">
        <f t="shared" si="4"/>
        <v>141.29000000000002</v>
      </c>
      <c r="M33" s="1">
        <v>82.26</v>
      </c>
      <c r="N33" s="1">
        <v>48.675000000000068</v>
      </c>
      <c r="O33" s="1"/>
      <c r="P33" s="1">
        <f t="shared" si="5"/>
        <v>28.258000000000003</v>
      </c>
      <c r="Q33" s="5">
        <f t="shared" ref="Q33" si="11">11*P33-O33-N33-F33</f>
        <v>17.517999999999944</v>
      </c>
      <c r="R33" s="5"/>
      <c r="S33" s="1"/>
      <c r="T33" s="1">
        <f t="shared" si="7"/>
        <v>10.999999999999998</v>
      </c>
      <c r="U33" s="1">
        <f t="shared" si="8"/>
        <v>10.380069360888953</v>
      </c>
      <c r="V33" s="1">
        <v>31.16</v>
      </c>
      <c r="W33" s="1">
        <v>39.71759999999999</v>
      </c>
      <c r="X33" s="1">
        <v>35.163600000000002</v>
      </c>
      <c r="Y33" s="1">
        <v>43.245399999999997</v>
      </c>
      <c r="Z33" s="1">
        <v>48.854599999999998</v>
      </c>
      <c r="AA33" s="1">
        <v>33.364400000000003</v>
      </c>
      <c r="AB33" s="1"/>
      <c r="AC33" s="1">
        <f t="shared" si="3"/>
        <v>18</v>
      </c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0" t="s">
        <v>69</v>
      </c>
      <c r="B34" s="10" t="s">
        <v>33</v>
      </c>
      <c r="C34" s="10">
        <v>77.588999999999999</v>
      </c>
      <c r="D34" s="10">
        <v>80.397999999999996</v>
      </c>
      <c r="E34" s="10">
        <v>63.191000000000003</v>
      </c>
      <c r="F34" s="10">
        <v>76.418000000000006</v>
      </c>
      <c r="G34" s="11">
        <v>0</v>
      </c>
      <c r="H34" s="10">
        <v>45</v>
      </c>
      <c r="I34" s="10" t="s">
        <v>55</v>
      </c>
      <c r="J34" s="10">
        <v>59.1</v>
      </c>
      <c r="K34" s="10">
        <f t="shared" si="2"/>
        <v>4.0910000000000011</v>
      </c>
      <c r="L34" s="10">
        <f t="shared" si="4"/>
        <v>63.191000000000003</v>
      </c>
      <c r="M34" s="10"/>
      <c r="N34" s="10"/>
      <c r="O34" s="10"/>
      <c r="P34" s="10">
        <f t="shared" si="5"/>
        <v>12.638200000000001</v>
      </c>
      <c r="Q34" s="12"/>
      <c r="R34" s="12"/>
      <c r="S34" s="10"/>
      <c r="T34" s="10">
        <f t="shared" si="7"/>
        <v>6.0465889129781143</v>
      </c>
      <c r="U34" s="10">
        <f t="shared" si="8"/>
        <v>6.0465889129781143</v>
      </c>
      <c r="V34" s="10">
        <v>11.9598</v>
      </c>
      <c r="W34" s="10">
        <v>11.612399999999999</v>
      </c>
      <c r="X34" s="10">
        <v>11.410399999999999</v>
      </c>
      <c r="Y34" s="10">
        <v>13.735200000000001</v>
      </c>
      <c r="Z34" s="10">
        <v>12.6226</v>
      </c>
      <c r="AA34" s="10">
        <v>12.267200000000001</v>
      </c>
      <c r="AB34" s="10" t="s">
        <v>70</v>
      </c>
      <c r="AC34" s="10">
        <f t="shared" si="3"/>
        <v>0</v>
      </c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71</v>
      </c>
      <c r="B35" s="1" t="s">
        <v>33</v>
      </c>
      <c r="C35" s="1">
        <v>93.724999999999994</v>
      </c>
      <c r="D35" s="1">
        <v>45.959000000000003</v>
      </c>
      <c r="E35" s="1">
        <v>64.840999999999994</v>
      </c>
      <c r="F35" s="1">
        <v>65.277000000000001</v>
      </c>
      <c r="G35" s="6">
        <v>1</v>
      </c>
      <c r="H35" s="1">
        <v>30</v>
      </c>
      <c r="I35" s="1" t="s">
        <v>34</v>
      </c>
      <c r="J35" s="1">
        <v>84.9</v>
      </c>
      <c r="K35" s="1">
        <f t="shared" si="2"/>
        <v>-20.059000000000012</v>
      </c>
      <c r="L35" s="1">
        <f t="shared" si="4"/>
        <v>64.840999999999994</v>
      </c>
      <c r="M35" s="1"/>
      <c r="N35" s="1">
        <v>52.635000000000019</v>
      </c>
      <c r="O35" s="1"/>
      <c r="P35" s="1">
        <f t="shared" si="5"/>
        <v>12.9682</v>
      </c>
      <c r="Q35" s="5">
        <f t="shared" ref="Q35:Q39" si="12">11*P35-O35-N35-F35</f>
        <v>24.738199999999964</v>
      </c>
      <c r="R35" s="5"/>
      <c r="S35" s="1"/>
      <c r="T35" s="1">
        <f t="shared" si="7"/>
        <v>11</v>
      </c>
      <c r="U35" s="1">
        <f t="shared" si="8"/>
        <v>9.092395243750099</v>
      </c>
      <c r="V35" s="1">
        <v>12.649800000000001</v>
      </c>
      <c r="W35" s="1">
        <v>1.1888000000000001</v>
      </c>
      <c r="X35" s="1">
        <v>1.0720000000000001</v>
      </c>
      <c r="Y35" s="1">
        <v>11.5992</v>
      </c>
      <c r="Z35" s="1">
        <v>10.309200000000001</v>
      </c>
      <c r="AA35" s="1">
        <v>5.4019999999999992</v>
      </c>
      <c r="AB35" s="1"/>
      <c r="AC35" s="1">
        <f t="shared" si="3"/>
        <v>25</v>
      </c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72</v>
      </c>
      <c r="B36" s="1" t="s">
        <v>33</v>
      </c>
      <c r="C36" s="1">
        <v>282.63</v>
      </c>
      <c r="D36" s="1">
        <v>417.10899999999998</v>
      </c>
      <c r="E36" s="1">
        <v>304.06799999999998</v>
      </c>
      <c r="F36" s="1">
        <v>339.08600000000001</v>
      </c>
      <c r="G36" s="6">
        <v>1</v>
      </c>
      <c r="H36" s="1">
        <v>50</v>
      </c>
      <c r="I36" s="1" t="s">
        <v>34</v>
      </c>
      <c r="J36" s="1">
        <v>404.76799999999997</v>
      </c>
      <c r="K36" s="1">
        <f t="shared" si="2"/>
        <v>-100.69999999999999</v>
      </c>
      <c r="L36" s="1">
        <f t="shared" si="4"/>
        <v>275.42399999999998</v>
      </c>
      <c r="M36" s="1">
        <v>28.643999999999998</v>
      </c>
      <c r="N36" s="1">
        <v>149.14847999999989</v>
      </c>
      <c r="O36" s="1"/>
      <c r="P36" s="1">
        <f t="shared" si="5"/>
        <v>55.084799999999994</v>
      </c>
      <c r="Q36" s="5">
        <f t="shared" si="12"/>
        <v>117.69832000000002</v>
      </c>
      <c r="R36" s="5"/>
      <c r="S36" s="1"/>
      <c r="T36" s="1">
        <f t="shared" si="7"/>
        <v>11</v>
      </c>
      <c r="U36" s="1">
        <f t="shared" si="8"/>
        <v>8.8633249099570115</v>
      </c>
      <c r="V36" s="1">
        <v>48.026400000000002</v>
      </c>
      <c r="W36" s="1">
        <v>58.534599999999998</v>
      </c>
      <c r="X36" s="1">
        <v>58.089399999999998</v>
      </c>
      <c r="Y36" s="1">
        <v>70.513999999999996</v>
      </c>
      <c r="Z36" s="1">
        <v>66.790599999999998</v>
      </c>
      <c r="AA36" s="1">
        <v>57.485200000000013</v>
      </c>
      <c r="AB36" s="1"/>
      <c r="AC36" s="1">
        <f t="shared" si="3"/>
        <v>118</v>
      </c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73</v>
      </c>
      <c r="B37" s="1" t="s">
        <v>33</v>
      </c>
      <c r="C37" s="1">
        <v>190.44300000000001</v>
      </c>
      <c r="D37" s="1">
        <v>247.36699999999999</v>
      </c>
      <c r="E37" s="1">
        <v>197.642</v>
      </c>
      <c r="F37" s="1">
        <v>205.84800000000001</v>
      </c>
      <c r="G37" s="6">
        <v>1</v>
      </c>
      <c r="H37" s="1">
        <v>50</v>
      </c>
      <c r="I37" s="1" t="s">
        <v>34</v>
      </c>
      <c r="J37" s="1">
        <v>311.21699999999998</v>
      </c>
      <c r="K37" s="1">
        <f t="shared" si="2"/>
        <v>-113.57499999999999</v>
      </c>
      <c r="L37" s="1">
        <f t="shared" si="4"/>
        <v>197.642</v>
      </c>
      <c r="M37" s="1"/>
      <c r="N37" s="1">
        <v>172.69844000000001</v>
      </c>
      <c r="O37" s="1"/>
      <c r="P37" s="1">
        <f t="shared" si="5"/>
        <v>39.528399999999998</v>
      </c>
      <c r="Q37" s="5">
        <f t="shared" si="12"/>
        <v>56.26595999999995</v>
      </c>
      <c r="R37" s="5"/>
      <c r="S37" s="1"/>
      <c r="T37" s="1">
        <f t="shared" si="7"/>
        <v>11</v>
      </c>
      <c r="U37" s="1">
        <f t="shared" si="8"/>
        <v>9.5765687455095581</v>
      </c>
      <c r="V37" s="1">
        <v>36.894399999999997</v>
      </c>
      <c r="W37" s="1">
        <v>37.3992</v>
      </c>
      <c r="X37" s="1">
        <v>41.632199999999997</v>
      </c>
      <c r="Y37" s="1">
        <v>48.128999999999998</v>
      </c>
      <c r="Z37" s="1">
        <v>42.135199999999998</v>
      </c>
      <c r="AA37" s="1">
        <v>28.329000000000001</v>
      </c>
      <c r="AB37" s="1"/>
      <c r="AC37" s="1">
        <f t="shared" si="3"/>
        <v>56</v>
      </c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74</v>
      </c>
      <c r="B38" s="1" t="s">
        <v>33</v>
      </c>
      <c r="C38" s="1">
        <v>223.14400000000001</v>
      </c>
      <c r="D38" s="1">
        <v>64.760000000000005</v>
      </c>
      <c r="E38" s="1">
        <v>126.354</v>
      </c>
      <c r="F38" s="1">
        <v>148.61199999999999</v>
      </c>
      <c r="G38" s="6">
        <v>1</v>
      </c>
      <c r="H38" s="1">
        <v>50</v>
      </c>
      <c r="I38" s="1" t="s">
        <v>34</v>
      </c>
      <c r="J38" s="1">
        <v>194.089</v>
      </c>
      <c r="K38" s="1">
        <f t="shared" ref="K38:K65" si="13">E38-J38</f>
        <v>-67.734999999999999</v>
      </c>
      <c r="L38" s="1">
        <f t="shared" si="4"/>
        <v>123.476</v>
      </c>
      <c r="M38" s="1">
        <v>2.8780000000000001</v>
      </c>
      <c r="N38" s="1">
        <v>35.076200000000057</v>
      </c>
      <c r="O38" s="1"/>
      <c r="P38" s="1">
        <f t="shared" si="5"/>
        <v>24.6952</v>
      </c>
      <c r="Q38" s="5">
        <f t="shared" si="12"/>
        <v>87.958999999999946</v>
      </c>
      <c r="R38" s="5"/>
      <c r="S38" s="1"/>
      <c r="T38" s="1">
        <f t="shared" si="7"/>
        <v>11</v>
      </c>
      <c r="U38" s="1">
        <f t="shared" si="8"/>
        <v>7.4382147137905363</v>
      </c>
      <c r="V38" s="1">
        <v>19.373999999999999</v>
      </c>
      <c r="W38" s="1">
        <v>17.392399999999999</v>
      </c>
      <c r="X38" s="1">
        <v>20.2622</v>
      </c>
      <c r="Y38" s="1">
        <v>34.247799999999998</v>
      </c>
      <c r="Z38" s="1">
        <v>35.693800000000003</v>
      </c>
      <c r="AA38" s="1">
        <v>24.927600000000002</v>
      </c>
      <c r="AB38" s="1"/>
      <c r="AC38" s="1">
        <f t="shared" ref="AC38:AC69" si="14">ROUND(Q38*G38,0)</f>
        <v>88</v>
      </c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75</v>
      </c>
      <c r="B39" s="1" t="s">
        <v>39</v>
      </c>
      <c r="C39" s="1">
        <v>755</v>
      </c>
      <c r="D39" s="1">
        <v>37</v>
      </c>
      <c r="E39" s="1">
        <v>648</v>
      </c>
      <c r="F39" s="1">
        <v>69</v>
      </c>
      <c r="G39" s="6">
        <v>0.4</v>
      </c>
      <c r="H39" s="1">
        <v>45</v>
      </c>
      <c r="I39" s="1" t="s">
        <v>34</v>
      </c>
      <c r="J39" s="1">
        <v>973.5</v>
      </c>
      <c r="K39" s="1">
        <f t="shared" si="13"/>
        <v>-325.5</v>
      </c>
      <c r="L39" s="1">
        <f t="shared" si="4"/>
        <v>640</v>
      </c>
      <c r="M39" s="1">
        <v>8</v>
      </c>
      <c r="N39" s="1">
        <v>1008</v>
      </c>
      <c r="O39" s="1"/>
      <c r="P39" s="1">
        <f t="shared" si="5"/>
        <v>128</v>
      </c>
      <c r="Q39" s="5">
        <f t="shared" si="12"/>
        <v>331</v>
      </c>
      <c r="R39" s="5"/>
      <c r="S39" s="1"/>
      <c r="T39" s="1">
        <f t="shared" si="7"/>
        <v>11</v>
      </c>
      <c r="U39" s="1">
        <f t="shared" si="8"/>
        <v>8.4140625</v>
      </c>
      <c r="V39" s="1">
        <v>118.8</v>
      </c>
      <c r="W39" s="1">
        <v>60.2</v>
      </c>
      <c r="X39" s="1">
        <v>62.6</v>
      </c>
      <c r="Y39" s="1">
        <v>92.2</v>
      </c>
      <c r="Z39" s="1">
        <v>107.6</v>
      </c>
      <c r="AA39" s="1">
        <v>105.4</v>
      </c>
      <c r="AB39" s="1"/>
      <c r="AC39" s="1">
        <f t="shared" si="14"/>
        <v>132</v>
      </c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8" t="s">
        <v>76</v>
      </c>
      <c r="B40" s="18" t="s">
        <v>39</v>
      </c>
      <c r="C40" s="18"/>
      <c r="D40" s="18"/>
      <c r="E40" s="18"/>
      <c r="F40" s="18"/>
      <c r="G40" s="19">
        <v>0</v>
      </c>
      <c r="H40" s="18">
        <v>50</v>
      </c>
      <c r="I40" s="18" t="s">
        <v>34</v>
      </c>
      <c r="J40" s="18"/>
      <c r="K40" s="18">
        <f t="shared" si="13"/>
        <v>0</v>
      </c>
      <c r="L40" s="18">
        <f t="shared" si="4"/>
        <v>0</v>
      </c>
      <c r="M40" s="18"/>
      <c r="N40" s="18"/>
      <c r="O40" s="18"/>
      <c r="P40" s="18">
        <f t="shared" si="5"/>
        <v>0</v>
      </c>
      <c r="Q40" s="20"/>
      <c r="R40" s="20"/>
      <c r="S40" s="18"/>
      <c r="T40" s="18" t="e">
        <f t="shared" si="7"/>
        <v>#DIV/0!</v>
      </c>
      <c r="U40" s="18" t="e">
        <f t="shared" si="8"/>
        <v>#DIV/0!</v>
      </c>
      <c r="V40" s="18">
        <v>0</v>
      </c>
      <c r="W40" s="18">
        <v>0</v>
      </c>
      <c r="X40" s="18">
        <v>0</v>
      </c>
      <c r="Y40" s="18">
        <v>0</v>
      </c>
      <c r="Z40" s="18">
        <v>0</v>
      </c>
      <c r="AA40" s="18">
        <v>0</v>
      </c>
      <c r="AB40" s="18" t="s">
        <v>40</v>
      </c>
      <c r="AC40" s="18">
        <f t="shared" si="14"/>
        <v>0</v>
      </c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77</v>
      </c>
      <c r="B41" s="1" t="s">
        <v>39</v>
      </c>
      <c r="C41" s="1">
        <v>584</v>
      </c>
      <c r="D41" s="1">
        <v>336</v>
      </c>
      <c r="E41" s="1">
        <v>451</v>
      </c>
      <c r="F41" s="1">
        <v>363</v>
      </c>
      <c r="G41" s="6">
        <v>0.4</v>
      </c>
      <c r="H41" s="1">
        <v>45</v>
      </c>
      <c r="I41" s="1" t="s">
        <v>34</v>
      </c>
      <c r="J41" s="1">
        <v>880</v>
      </c>
      <c r="K41" s="1">
        <f t="shared" si="13"/>
        <v>-429</v>
      </c>
      <c r="L41" s="1">
        <f t="shared" si="4"/>
        <v>451</v>
      </c>
      <c r="M41" s="1"/>
      <c r="N41" s="1">
        <v>496.59999999999991</v>
      </c>
      <c r="O41" s="1"/>
      <c r="P41" s="1">
        <f t="shared" si="5"/>
        <v>90.2</v>
      </c>
      <c r="Q41" s="5">
        <f>11*P41-O41-N41-F41</f>
        <v>132.60000000000014</v>
      </c>
      <c r="R41" s="5"/>
      <c r="S41" s="1"/>
      <c r="T41" s="1">
        <f t="shared" si="7"/>
        <v>11</v>
      </c>
      <c r="U41" s="1">
        <f t="shared" si="8"/>
        <v>9.5299334811529928</v>
      </c>
      <c r="V41" s="1">
        <v>93</v>
      </c>
      <c r="W41" s="1">
        <v>75</v>
      </c>
      <c r="X41" s="1">
        <v>73.400000000000006</v>
      </c>
      <c r="Y41" s="1">
        <v>85.4</v>
      </c>
      <c r="Z41" s="1">
        <v>95</v>
      </c>
      <c r="AA41" s="1">
        <v>101.2</v>
      </c>
      <c r="AB41" s="1"/>
      <c r="AC41" s="1">
        <f t="shared" si="14"/>
        <v>53</v>
      </c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8" t="s">
        <v>78</v>
      </c>
      <c r="B42" s="18" t="s">
        <v>33</v>
      </c>
      <c r="C42" s="18"/>
      <c r="D42" s="18"/>
      <c r="E42" s="18"/>
      <c r="F42" s="18"/>
      <c r="G42" s="19">
        <v>0</v>
      </c>
      <c r="H42" s="18">
        <v>45</v>
      </c>
      <c r="I42" s="18" t="s">
        <v>34</v>
      </c>
      <c r="J42" s="18">
        <v>201.685</v>
      </c>
      <c r="K42" s="18">
        <f t="shared" si="13"/>
        <v>-201.685</v>
      </c>
      <c r="L42" s="18">
        <f t="shared" si="4"/>
        <v>0</v>
      </c>
      <c r="M42" s="18"/>
      <c r="N42" s="18"/>
      <c r="O42" s="18"/>
      <c r="P42" s="18">
        <f t="shared" si="5"/>
        <v>0</v>
      </c>
      <c r="Q42" s="20"/>
      <c r="R42" s="20"/>
      <c r="S42" s="18"/>
      <c r="T42" s="18" t="e">
        <f t="shared" si="7"/>
        <v>#DIV/0!</v>
      </c>
      <c r="U42" s="18" t="e">
        <f t="shared" si="8"/>
        <v>#DIV/0!</v>
      </c>
      <c r="V42" s="18">
        <v>0</v>
      </c>
      <c r="W42" s="18">
        <v>0</v>
      </c>
      <c r="X42" s="18">
        <v>0</v>
      </c>
      <c r="Y42" s="18">
        <v>0</v>
      </c>
      <c r="Z42" s="18">
        <v>0</v>
      </c>
      <c r="AA42" s="18">
        <v>0</v>
      </c>
      <c r="AB42" s="18" t="s">
        <v>40</v>
      </c>
      <c r="AC42" s="18">
        <f t="shared" si="14"/>
        <v>0</v>
      </c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8" t="s">
        <v>79</v>
      </c>
      <c r="B43" s="18" t="s">
        <v>39</v>
      </c>
      <c r="C43" s="18"/>
      <c r="D43" s="18"/>
      <c r="E43" s="18"/>
      <c r="F43" s="18"/>
      <c r="G43" s="19">
        <v>0</v>
      </c>
      <c r="H43" s="18">
        <v>45</v>
      </c>
      <c r="I43" s="18" t="s">
        <v>34</v>
      </c>
      <c r="J43" s="18"/>
      <c r="K43" s="18">
        <f t="shared" si="13"/>
        <v>0</v>
      </c>
      <c r="L43" s="18">
        <f t="shared" si="4"/>
        <v>0</v>
      </c>
      <c r="M43" s="18"/>
      <c r="N43" s="18"/>
      <c r="O43" s="18"/>
      <c r="P43" s="18">
        <f t="shared" si="5"/>
        <v>0</v>
      </c>
      <c r="Q43" s="20"/>
      <c r="R43" s="20"/>
      <c r="S43" s="18"/>
      <c r="T43" s="18" t="e">
        <f t="shared" si="7"/>
        <v>#DIV/0!</v>
      </c>
      <c r="U43" s="18" t="e">
        <f t="shared" si="8"/>
        <v>#DIV/0!</v>
      </c>
      <c r="V43" s="18">
        <v>0</v>
      </c>
      <c r="W43" s="18">
        <v>0</v>
      </c>
      <c r="X43" s="18">
        <v>0</v>
      </c>
      <c r="Y43" s="18">
        <v>0</v>
      </c>
      <c r="Z43" s="18">
        <v>0</v>
      </c>
      <c r="AA43" s="18">
        <v>0</v>
      </c>
      <c r="AB43" s="18" t="s">
        <v>40</v>
      </c>
      <c r="AC43" s="18">
        <f t="shared" si="14"/>
        <v>0</v>
      </c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8" t="s">
        <v>80</v>
      </c>
      <c r="B44" s="18" t="s">
        <v>39</v>
      </c>
      <c r="C44" s="18"/>
      <c r="D44" s="18"/>
      <c r="E44" s="18"/>
      <c r="F44" s="18"/>
      <c r="G44" s="19">
        <v>0</v>
      </c>
      <c r="H44" s="18">
        <v>40</v>
      </c>
      <c r="I44" s="18" t="s">
        <v>34</v>
      </c>
      <c r="J44" s="18"/>
      <c r="K44" s="18">
        <f t="shared" si="13"/>
        <v>0</v>
      </c>
      <c r="L44" s="18">
        <f t="shared" si="4"/>
        <v>0</v>
      </c>
      <c r="M44" s="18"/>
      <c r="N44" s="18"/>
      <c r="O44" s="18"/>
      <c r="P44" s="18">
        <f t="shared" si="5"/>
        <v>0</v>
      </c>
      <c r="Q44" s="20"/>
      <c r="R44" s="20"/>
      <c r="S44" s="18"/>
      <c r="T44" s="18" t="e">
        <f t="shared" si="7"/>
        <v>#DIV/0!</v>
      </c>
      <c r="U44" s="18" t="e">
        <f t="shared" si="8"/>
        <v>#DIV/0!</v>
      </c>
      <c r="V44" s="18">
        <v>0</v>
      </c>
      <c r="W44" s="18">
        <v>0</v>
      </c>
      <c r="X44" s="18">
        <v>0</v>
      </c>
      <c r="Y44" s="18">
        <v>0</v>
      </c>
      <c r="Z44" s="18">
        <v>0</v>
      </c>
      <c r="AA44" s="18">
        <v>0</v>
      </c>
      <c r="AB44" s="18" t="s">
        <v>40</v>
      </c>
      <c r="AC44" s="18">
        <f t="shared" si="14"/>
        <v>0</v>
      </c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81</v>
      </c>
      <c r="B45" s="1" t="s">
        <v>33</v>
      </c>
      <c r="C45" s="1">
        <v>196.762</v>
      </c>
      <c r="D45" s="1">
        <v>98.405000000000001</v>
      </c>
      <c r="E45" s="1">
        <v>118.508</v>
      </c>
      <c r="F45" s="1">
        <v>157.88399999999999</v>
      </c>
      <c r="G45" s="6">
        <v>1</v>
      </c>
      <c r="H45" s="1">
        <v>40</v>
      </c>
      <c r="I45" s="1" t="s">
        <v>34</v>
      </c>
      <c r="J45" s="1">
        <v>190.07300000000001</v>
      </c>
      <c r="K45" s="1">
        <f t="shared" si="13"/>
        <v>-71.565000000000012</v>
      </c>
      <c r="L45" s="1">
        <f t="shared" si="4"/>
        <v>115.65599999999999</v>
      </c>
      <c r="M45" s="1">
        <v>2.8519999999999999</v>
      </c>
      <c r="N45" s="1">
        <v>0</v>
      </c>
      <c r="O45" s="1"/>
      <c r="P45" s="1">
        <f t="shared" si="5"/>
        <v>23.1312</v>
      </c>
      <c r="Q45" s="5">
        <f t="shared" ref="Q45:Q47" si="15">11*P45-O45-N45-F45</f>
        <v>96.559200000000004</v>
      </c>
      <c r="R45" s="5"/>
      <c r="S45" s="1"/>
      <c r="T45" s="1">
        <f t="shared" si="7"/>
        <v>11</v>
      </c>
      <c r="U45" s="1">
        <f t="shared" si="8"/>
        <v>6.8255862212077192</v>
      </c>
      <c r="V45" s="1">
        <v>18.679200000000002</v>
      </c>
      <c r="W45" s="1">
        <v>15.3634</v>
      </c>
      <c r="X45" s="1">
        <v>19.1798</v>
      </c>
      <c r="Y45" s="1">
        <v>34.5184</v>
      </c>
      <c r="Z45" s="1">
        <v>31.2272</v>
      </c>
      <c r="AA45" s="1">
        <v>13.547000000000001</v>
      </c>
      <c r="AB45" s="1"/>
      <c r="AC45" s="1">
        <f t="shared" si="14"/>
        <v>97</v>
      </c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82</v>
      </c>
      <c r="B46" s="1" t="s">
        <v>39</v>
      </c>
      <c r="C46" s="1">
        <v>326</v>
      </c>
      <c r="D46" s="1">
        <v>12</v>
      </c>
      <c r="E46" s="1">
        <v>215</v>
      </c>
      <c r="F46" s="1">
        <v>69</v>
      </c>
      <c r="G46" s="6">
        <v>0.4</v>
      </c>
      <c r="H46" s="1">
        <v>40</v>
      </c>
      <c r="I46" s="1" t="s">
        <v>34</v>
      </c>
      <c r="J46" s="1">
        <v>222</v>
      </c>
      <c r="K46" s="1">
        <f t="shared" si="13"/>
        <v>-7</v>
      </c>
      <c r="L46" s="1">
        <f t="shared" si="4"/>
        <v>210</v>
      </c>
      <c r="M46" s="1">
        <v>5</v>
      </c>
      <c r="N46" s="1">
        <v>322</v>
      </c>
      <c r="O46" s="1"/>
      <c r="P46" s="1">
        <f t="shared" si="5"/>
        <v>42</v>
      </c>
      <c r="Q46" s="5">
        <f t="shared" si="15"/>
        <v>71</v>
      </c>
      <c r="R46" s="5"/>
      <c r="S46" s="1"/>
      <c r="T46" s="1">
        <f t="shared" si="7"/>
        <v>11</v>
      </c>
      <c r="U46" s="1">
        <f t="shared" si="8"/>
        <v>9.3095238095238102</v>
      </c>
      <c r="V46" s="1">
        <v>42.6</v>
      </c>
      <c r="W46" s="1">
        <v>25.8</v>
      </c>
      <c r="X46" s="1">
        <v>27.2</v>
      </c>
      <c r="Y46" s="1">
        <v>34.799999999999997</v>
      </c>
      <c r="Z46" s="1">
        <v>47</v>
      </c>
      <c r="AA46" s="1">
        <v>53.2</v>
      </c>
      <c r="AB46" s="1"/>
      <c r="AC46" s="1">
        <f t="shared" si="14"/>
        <v>28</v>
      </c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83</v>
      </c>
      <c r="B47" s="1" t="s">
        <v>39</v>
      </c>
      <c r="C47" s="1">
        <v>630</v>
      </c>
      <c r="D47" s="1"/>
      <c r="E47" s="1">
        <v>412</v>
      </c>
      <c r="F47" s="1">
        <v>138</v>
      </c>
      <c r="G47" s="6">
        <v>0.4</v>
      </c>
      <c r="H47" s="1">
        <v>45</v>
      </c>
      <c r="I47" s="1" t="s">
        <v>34</v>
      </c>
      <c r="J47" s="1">
        <v>420</v>
      </c>
      <c r="K47" s="1">
        <f t="shared" si="13"/>
        <v>-8</v>
      </c>
      <c r="L47" s="1">
        <f t="shared" si="4"/>
        <v>412</v>
      </c>
      <c r="M47" s="1"/>
      <c r="N47" s="1">
        <v>702</v>
      </c>
      <c r="O47" s="1"/>
      <c r="P47" s="1">
        <f t="shared" si="5"/>
        <v>82.4</v>
      </c>
      <c r="Q47" s="5">
        <f t="shared" si="15"/>
        <v>66.400000000000091</v>
      </c>
      <c r="R47" s="5"/>
      <c r="S47" s="1"/>
      <c r="T47" s="1">
        <f t="shared" si="7"/>
        <v>11</v>
      </c>
      <c r="U47" s="1">
        <f t="shared" si="8"/>
        <v>10.194174757281553</v>
      </c>
      <c r="V47" s="1">
        <v>88.6</v>
      </c>
      <c r="W47" s="1">
        <v>47.6</v>
      </c>
      <c r="X47" s="1">
        <v>44.2</v>
      </c>
      <c r="Y47" s="1">
        <v>69.8</v>
      </c>
      <c r="Z47" s="1">
        <v>88.2</v>
      </c>
      <c r="AA47" s="1">
        <v>75.599999999999994</v>
      </c>
      <c r="AB47" s="1"/>
      <c r="AC47" s="1">
        <f t="shared" si="14"/>
        <v>27</v>
      </c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8" t="s">
        <v>84</v>
      </c>
      <c r="B48" s="18" t="s">
        <v>33</v>
      </c>
      <c r="C48" s="18"/>
      <c r="D48" s="18"/>
      <c r="E48" s="18"/>
      <c r="F48" s="18"/>
      <c r="G48" s="19">
        <v>0</v>
      </c>
      <c r="H48" s="18">
        <v>40</v>
      </c>
      <c r="I48" s="18" t="s">
        <v>34</v>
      </c>
      <c r="J48" s="18">
        <v>64.653999999999996</v>
      </c>
      <c r="K48" s="18">
        <f t="shared" si="13"/>
        <v>-64.653999999999996</v>
      </c>
      <c r="L48" s="18">
        <f t="shared" si="4"/>
        <v>0</v>
      </c>
      <c r="M48" s="18"/>
      <c r="N48" s="18"/>
      <c r="O48" s="18"/>
      <c r="P48" s="18">
        <f t="shared" si="5"/>
        <v>0</v>
      </c>
      <c r="Q48" s="20"/>
      <c r="R48" s="20"/>
      <c r="S48" s="18"/>
      <c r="T48" s="18" t="e">
        <f t="shared" si="7"/>
        <v>#DIV/0!</v>
      </c>
      <c r="U48" s="18" t="e">
        <f t="shared" si="8"/>
        <v>#DIV/0!</v>
      </c>
      <c r="V48" s="18">
        <v>0</v>
      </c>
      <c r="W48" s="18">
        <v>0</v>
      </c>
      <c r="X48" s="18">
        <v>0</v>
      </c>
      <c r="Y48" s="18">
        <v>0</v>
      </c>
      <c r="Z48" s="18">
        <v>0</v>
      </c>
      <c r="AA48" s="18">
        <v>0</v>
      </c>
      <c r="AB48" s="18" t="s">
        <v>40</v>
      </c>
      <c r="AC48" s="18">
        <f t="shared" si="14"/>
        <v>0</v>
      </c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8" t="s">
        <v>85</v>
      </c>
      <c r="B49" s="18" t="s">
        <v>39</v>
      </c>
      <c r="C49" s="18"/>
      <c r="D49" s="18"/>
      <c r="E49" s="18"/>
      <c r="F49" s="18"/>
      <c r="G49" s="19">
        <v>0</v>
      </c>
      <c r="H49" s="18">
        <v>40</v>
      </c>
      <c r="I49" s="18" t="s">
        <v>34</v>
      </c>
      <c r="J49" s="18">
        <v>36</v>
      </c>
      <c r="K49" s="18">
        <f t="shared" si="13"/>
        <v>-36</v>
      </c>
      <c r="L49" s="18">
        <f t="shared" si="4"/>
        <v>0</v>
      </c>
      <c r="M49" s="18"/>
      <c r="N49" s="18"/>
      <c r="O49" s="18"/>
      <c r="P49" s="18">
        <f t="shared" si="5"/>
        <v>0</v>
      </c>
      <c r="Q49" s="20"/>
      <c r="R49" s="20"/>
      <c r="S49" s="18"/>
      <c r="T49" s="18" t="e">
        <f t="shared" si="7"/>
        <v>#DIV/0!</v>
      </c>
      <c r="U49" s="18" t="e">
        <f t="shared" si="8"/>
        <v>#DIV/0!</v>
      </c>
      <c r="V49" s="18">
        <v>0</v>
      </c>
      <c r="W49" s="18">
        <v>0</v>
      </c>
      <c r="X49" s="18">
        <v>0</v>
      </c>
      <c r="Y49" s="18">
        <v>0</v>
      </c>
      <c r="Z49" s="18">
        <v>0</v>
      </c>
      <c r="AA49" s="18">
        <v>0</v>
      </c>
      <c r="AB49" s="18" t="s">
        <v>40</v>
      </c>
      <c r="AC49" s="18">
        <f t="shared" si="14"/>
        <v>0</v>
      </c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86</v>
      </c>
      <c r="B50" s="1" t="s">
        <v>39</v>
      </c>
      <c r="C50" s="1">
        <v>710</v>
      </c>
      <c r="D50" s="1">
        <v>180</v>
      </c>
      <c r="E50" s="1">
        <v>501</v>
      </c>
      <c r="F50" s="1">
        <v>272</v>
      </c>
      <c r="G50" s="6">
        <v>0.4</v>
      </c>
      <c r="H50" s="1">
        <v>40</v>
      </c>
      <c r="I50" s="1" t="s">
        <v>34</v>
      </c>
      <c r="J50" s="1">
        <v>930</v>
      </c>
      <c r="K50" s="1">
        <f t="shared" si="13"/>
        <v>-429</v>
      </c>
      <c r="L50" s="1">
        <f t="shared" si="4"/>
        <v>501</v>
      </c>
      <c r="M50" s="1"/>
      <c r="N50" s="1">
        <v>632</v>
      </c>
      <c r="O50" s="1"/>
      <c r="P50" s="1">
        <f t="shared" si="5"/>
        <v>100.2</v>
      </c>
      <c r="Q50" s="5">
        <f t="shared" ref="Q50" si="16">11*P50-O50-N50-F50</f>
        <v>198.20000000000005</v>
      </c>
      <c r="R50" s="5"/>
      <c r="S50" s="1"/>
      <c r="T50" s="1">
        <f t="shared" si="7"/>
        <v>11</v>
      </c>
      <c r="U50" s="1">
        <f t="shared" si="8"/>
        <v>9.0219560878243517</v>
      </c>
      <c r="V50" s="1">
        <v>100</v>
      </c>
      <c r="W50" s="1">
        <v>72</v>
      </c>
      <c r="X50" s="1">
        <v>69</v>
      </c>
      <c r="Y50" s="1">
        <v>86.2</v>
      </c>
      <c r="Z50" s="1">
        <v>105.2</v>
      </c>
      <c r="AA50" s="1">
        <v>122.4</v>
      </c>
      <c r="AB50" s="1"/>
      <c r="AC50" s="1">
        <f t="shared" si="14"/>
        <v>79</v>
      </c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87</v>
      </c>
      <c r="B51" s="1" t="s">
        <v>33</v>
      </c>
      <c r="C51" s="1">
        <v>298.17099999999999</v>
      </c>
      <c r="D51" s="1">
        <v>64.81</v>
      </c>
      <c r="E51" s="1">
        <v>65.891000000000005</v>
      </c>
      <c r="F51" s="1">
        <v>222.56200000000001</v>
      </c>
      <c r="G51" s="6">
        <v>1</v>
      </c>
      <c r="H51" s="1">
        <v>50</v>
      </c>
      <c r="I51" s="1" t="s">
        <v>34</v>
      </c>
      <c r="J51" s="1">
        <v>69.3</v>
      </c>
      <c r="K51" s="1">
        <f t="shared" si="13"/>
        <v>-3.4089999999999918</v>
      </c>
      <c r="L51" s="1">
        <f t="shared" si="4"/>
        <v>65.891000000000005</v>
      </c>
      <c r="M51" s="1"/>
      <c r="N51" s="1">
        <v>0</v>
      </c>
      <c r="O51" s="1"/>
      <c r="P51" s="1">
        <f t="shared" si="5"/>
        <v>13.1782</v>
      </c>
      <c r="Q51" s="5"/>
      <c r="R51" s="5"/>
      <c r="S51" s="1"/>
      <c r="T51" s="1">
        <f t="shared" si="7"/>
        <v>16.888649436190072</v>
      </c>
      <c r="U51" s="1">
        <f t="shared" si="8"/>
        <v>16.888649436190072</v>
      </c>
      <c r="V51" s="1">
        <v>17.845400000000001</v>
      </c>
      <c r="W51" s="1">
        <v>27.189</v>
      </c>
      <c r="X51" s="1">
        <v>25.279399999999999</v>
      </c>
      <c r="Y51" s="1">
        <v>38.065800000000003</v>
      </c>
      <c r="Z51" s="1">
        <v>39.419199999999996</v>
      </c>
      <c r="AA51" s="1">
        <v>28.2498</v>
      </c>
      <c r="AB51" s="1"/>
      <c r="AC51" s="1">
        <f t="shared" si="14"/>
        <v>0</v>
      </c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88</v>
      </c>
      <c r="B52" s="1" t="s">
        <v>33</v>
      </c>
      <c r="C52" s="1">
        <v>182.09700000000001</v>
      </c>
      <c r="D52" s="1">
        <v>144.58799999999999</v>
      </c>
      <c r="E52" s="1">
        <v>95.241</v>
      </c>
      <c r="F52" s="1">
        <v>195.792</v>
      </c>
      <c r="G52" s="6">
        <v>1</v>
      </c>
      <c r="H52" s="1">
        <v>50</v>
      </c>
      <c r="I52" s="1" t="s">
        <v>34</v>
      </c>
      <c r="J52" s="1">
        <v>97.5</v>
      </c>
      <c r="K52" s="1">
        <f t="shared" si="13"/>
        <v>-2.2590000000000003</v>
      </c>
      <c r="L52" s="1">
        <f t="shared" si="4"/>
        <v>95.241</v>
      </c>
      <c r="M52" s="1"/>
      <c r="N52" s="1">
        <v>22.520380000000021</v>
      </c>
      <c r="O52" s="1"/>
      <c r="P52" s="1">
        <f t="shared" si="5"/>
        <v>19.048200000000001</v>
      </c>
      <c r="Q52" s="5"/>
      <c r="R52" s="5"/>
      <c r="S52" s="1"/>
      <c r="T52" s="1">
        <f t="shared" si="7"/>
        <v>11.461050387963168</v>
      </c>
      <c r="U52" s="1">
        <f t="shared" si="8"/>
        <v>11.461050387963168</v>
      </c>
      <c r="V52" s="1">
        <v>20.644600000000001</v>
      </c>
      <c r="W52" s="1">
        <v>25.278600000000001</v>
      </c>
      <c r="X52" s="1">
        <v>22.013400000000001</v>
      </c>
      <c r="Y52" s="1">
        <v>28.2788</v>
      </c>
      <c r="Z52" s="1">
        <v>29.435199999999998</v>
      </c>
      <c r="AA52" s="1">
        <v>24.350999999999999</v>
      </c>
      <c r="AB52" s="1"/>
      <c r="AC52" s="1">
        <f t="shared" si="14"/>
        <v>0</v>
      </c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0" t="s">
        <v>89</v>
      </c>
      <c r="B53" s="10" t="s">
        <v>33</v>
      </c>
      <c r="C53" s="10"/>
      <c r="D53" s="10">
        <v>51.433</v>
      </c>
      <c r="E53" s="10">
        <v>50.683999999999997</v>
      </c>
      <c r="F53" s="10"/>
      <c r="G53" s="11">
        <v>0</v>
      </c>
      <c r="H53" s="10" t="e">
        <v>#N/A</v>
      </c>
      <c r="I53" s="10" t="s">
        <v>55</v>
      </c>
      <c r="J53" s="10">
        <v>184.08600000000001</v>
      </c>
      <c r="K53" s="10">
        <f t="shared" si="13"/>
        <v>-133.40200000000002</v>
      </c>
      <c r="L53" s="10">
        <f t="shared" si="4"/>
        <v>-0.74900000000000233</v>
      </c>
      <c r="M53" s="10">
        <v>51.433</v>
      </c>
      <c r="N53" s="10"/>
      <c r="O53" s="10"/>
      <c r="P53" s="10">
        <f t="shared" si="5"/>
        <v>-0.14980000000000046</v>
      </c>
      <c r="Q53" s="12"/>
      <c r="R53" s="12"/>
      <c r="S53" s="10"/>
      <c r="T53" s="10">
        <f t="shared" si="7"/>
        <v>0</v>
      </c>
      <c r="U53" s="10">
        <f t="shared" si="8"/>
        <v>0</v>
      </c>
      <c r="V53" s="10">
        <v>-0.30380000000000112</v>
      </c>
      <c r="W53" s="10">
        <v>14.144600000000001</v>
      </c>
      <c r="X53" s="10">
        <v>18.997</v>
      </c>
      <c r="Y53" s="10">
        <v>22.145800000000001</v>
      </c>
      <c r="Z53" s="10">
        <v>21.117599999999989</v>
      </c>
      <c r="AA53" s="10">
        <v>16.1936</v>
      </c>
      <c r="AB53" s="10" t="s">
        <v>70</v>
      </c>
      <c r="AC53" s="10">
        <f t="shared" si="14"/>
        <v>0</v>
      </c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90</v>
      </c>
      <c r="B54" s="1" t="s">
        <v>33</v>
      </c>
      <c r="C54" s="1">
        <v>737.15599999999995</v>
      </c>
      <c r="D54" s="1">
        <v>361.25200000000001</v>
      </c>
      <c r="E54" s="1">
        <v>614.81100000000004</v>
      </c>
      <c r="F54" s="1">
        <v>470.22399999999999</v>
      </c>
      <c r="G54" s="6">
        <v>1</v>
      </c>
      <c r="H54" s="1">
        <v>40</v>
      </c>
      <c r="I54" s="1" t="s">
        <v>34</v>
      </c>
      <c r="J54" s="1">
        <v>1307.2739999999999</v>
      </c>
      <c r="K54" s="1">
        <f t="shared" si="13"/>
        <v>-692.46299999999985</v>
      </c>
      <c r="L54" s="1">
        <f t="shared" si="4"/>
        <v>458.52700000000004</v>
      </c>
      <c r="M54" s="1">
        <v>156.28399999999999</v>
      </c>
      <c r="N54" s="1">
        <v>263.2879999999999</v>
      </c>
      <c r="O54" s="1"/>
      <c r="P54" s="1">
        <f t="shared" si="5"/>
        <v>91.705400000000012</v>
      </c>
      <c r="Q54" s="5">
        <f>11*P54-O54-N54-F54</f>
        <v>275.24740000000025</v>
      </c>
      <c r="R54" s="5"/>
      <c r="S54" s="1"/>
      <c r="T54" s="1">
        <f t="shared" si="7"/>
        <v>11</v>
      </c>
      <c r="U54" s="1">
        <f t="shared" si="8"/>
        <v>7.998569331795073</v>
      </c>
      <c r="V54" s="1">
        <v>80.360799999999998</v>
      </c>
      <c r="W54" s="1">
        <v>29.31880000000001</v>
      </c>
      <c r="X54" s="1">
        <v>32.617400000000004</v>
      </c>
      <c r="Y54" s="1">
        <v>113.8446</v>
      </c>
      <c r="Z54" s="1">
        <v>100.3737999999999</v>
      </c>
      <c r="AA54" s="1">
        <v>64.792200000000008</v>
      </c>
      <c r="AB54" s="1"/>
      <c r="AC54" s="1">
        <f t="shared" si="14"/>
        <v>275</v>
      </c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8" t="s">
        <v>91</v>
      </c>
      <c r="B55" s="18" t="s">
        <v>39</v>
      </c>
      <c r="C55" s="18"/>
      <c r="D55" s="18"/>
      <c r="E55" s="18"/>
      <c r="F55" s="18"/>
      <c r="G55" s="19">
        <v>0</v>
      </c>
      <c r="H55" s="18">
        <v>50</v>
      </c>
      <c r="I55" s="18" t="s">
        <v>34</v>
      </c>
      <c r="J55" s="18"/>
      <c r="K55" s="18">
        <f t="shared" si="13"/>
        <v>0</v>
      </c>
      <c r="L55" s="18">
        <f t="shared" si="4"/>
        <v>0</v>
      </c>
      <c r="M55" s="18"/>
      <c r="N55" s="18"/>
      <c r="O55" s="18"/>
      <c r="P55" s="18">
        <f t="shared" si="5"/>
        <v>0</v>
      </c>
      <c r="Q55" s="20"/>
      <c r="R55" s="20"/>
      <c r="S55" s="18"/>
      <c r="T55" s="18" t="e">
        <f t="shared" si="7"/>
        <v>#DIV/0!</v>
      </c>
      <c r="U55" s="18" t="e">
        <f t="shared" si="8"/>
        <v>#DIV/0!</v>
      </c>
      <c r="V55" s="18">
        <v>0</v>
      </c>
      <c r="W55" s="18">
        <v>0</v>
      </c>
      <c r="X55" s="18">
        <v>0</v>
      </c>
      <c r="Y55" s="18">
        <v>0</v>
      </c>
      <c r="Z55" s="18">
        <v>0</v>
      </c>
      <c r="AA55" s="18">
        <v>0</v>
      </c>
      <c r="AB55" s="18" t="s">
        <v>40</v>
      </c>
      <c r="AC55" s="18">
        <f t="shared" si="14"/>
        <v>0</v>
      </c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92</v>
      </c>
      <c r="B56" s="1" t="s">
        <v>33</v>
      </c>
      <c r="C56" s="1">
        <v>185.74700000000001</v>
      </c>
      <c r="D56" s="1">
        <v>186.93899999999999</v>
      </c>
      <c r="E56" s="1">
        <v>173.65899999999999</v>
      </c>
      <c r="F56" s="1">
        <v>188.33699999999999</v>
      </c>
      <c r="G56" s="6">
        <v>1</v>
      </c>
      <c r="H56" s="1">
        <v>40</v>
      </c>
      <c r="I56" s="1" t="s">
        <v>34</v>
      </c>
      <c r="J56" s="1">
        <v>397.85899999999998</v>
      </c>
      <c r="K56" s="1">
        <f t="shared" si="13"/>
        <v>-224.2</v>
      </c>
      <c r="L56" s="1">
        <f t="shared" si="4"/>
        <v>173.65899999999999</v>
      </c>
      <c r="M56" s="1"/>
      <c r="N56" s="1">
        <v>123.001</v>
      </c>
      <c r="O56" s="1"/>
      <c r="P56" s="1">
        <f t="shared" si="5"/>
        <v>34.7318</v>
      </c>
      <c r="Q56" s="5">
        <f t="shared" ref="Q56:Q58" si="17">11*P56-O56-N56-F56</f>
        <v>70.711800000000039</v>
      </c>
      <c r="R56" s="5"/>
      <c r="S56" s="1"/>
      <c r="T56" s="1">
        <f t="shared" si="7"/>
        <v>11</v>
      </c>
      <c r="U56" s="1">
        <f t="shared" si="8"/>
        <v>8.9640617532059945</v>
      </c>
      <c r="V56" s="1">
        <v>33.0458</v>
      </c>
      <c r="W56" s="1">
        <v>30.122599999999991</v>
      </c>
      <c r="X56" s="1">
        <v>33.912999999999997</v>
      </c>
      <c r="Y56" s="1">
        <v>37.081200000000003</v>
      </c>
      <c r="Z56" s="1">
        <v>35.1768</v>
      </c>
      <c r="AA56" s="1">
        <v>28.178399999999989</v>
      </c>
      <c r="AB56" s="1"/>
      <c r="AC56" s="1">
        <f t="shared" si="14"/>
        <v>71</v>
      </c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93</v>
      </c>
      <c r="B57" s="1" t="s">
        <v>39</v>
      </c>
      <c r="C57" s="1">
        <v>363</v>
      </c>
      <c r="D57" s="1">
        <v>107</v>
      </c>
      <c r="E57" s="1">
        <v>270</v>
      </c>
      <c r="F57" s="1">
        <v>162</v>
      </c>
      <c r="G57" s="6">
        <v>0.4</v>
      </c>
      <c r="H57" s="1">
        <v>40</v>
      </c>
      <c r="I57" s="1" t="s">
        <v>34</v>
      </c>
      <c r="J57" s="1">
        <v>304</v>
      </c>
      <c r="K57" s="1">
        <f t="shared" si="13"/>
        <v>-34</v>
      </c>
      <c r="L57" s="1">
        <f t="shared" si="4"/>
        <v>270</v>
      </c>
      <c r="M57" s="1"/>
      <c r="N57" s="1">
        <v>258.8</v>
      </c>
      <c r="O57" s="1"/>
      <c r="P57" s="1">
        <f t="shared" si="5"/>
        <v>54</v>
      </c>
      <c r="Q57" s="5">
        <f t="shared" si="17"/>
        <v>173.2</v>
      </c>
      <c r="R57" s="5"/>
      <c r="S57" s="1"/>
      <c r="T57" s="1">
        <f t="shared" si="7"/>
        <v>11</v>
      </c>
      <c r="U57" s="1">
        <f t="shared" si="8"/>
        <v>7.7925925925925927</v>
      </c>
      <c r="V57" s="1">
        <v>48</v>
      </c>
      <c r="W57" s="1">
        <v>39.200000000000003</v>
      </c>
      <c r="X57" s="1">
        <v>42.8</v>
      </c>
      <c r="Y57" s="1">
        <v>45.6</v>
      </c>
      <c r="Z57" s="1">
        <v>57.8</v>
      </c>
      <c r="AA57" s="1">
        <v>57</v>
      </c>
      <c r="AB57" s="1"/>
      <c r="AC57" s="1">
        <f t="shared" si="14"/>
        <v>69</v>
      </c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94</v>
      </c>
      <c r="B58" s="1" t="s">
        <v>39</v>
      </c>
      <c r="C58" s="1">
        <v>582</v>
      </c>
      <c r="D58" s="1">
        <v>123</v>
      </c>
      <c r="E58" s="1">
        <v>511</v>
      </c>
      <c r="F58" s="1">
        <v>120</v>
      </c>
      <c r="G58" s="6">
        <v>0.4</v>
      </c>
      <c r="H58" s="1">
        <v>40</v>
      </c>
      <c r="I58" s="1" t="s">
        <v>34</v>
      </c>
      <c r="J58" s="1">
        <v>550</v>
      </c>
      <c r="K58" s="1">
        <f t="shared" si="13"/>
        <v>-39</v>
      </c>
      <c r="L58" s="1">
        <f t="shared" si="4"/>
        <v>511</v>
      </c>
      <c r="M58" s="1"/>
      <c r="N58" s="1">
        <v>859.6</v>
      </c>
      <c r="O58" s="1"/>
      <c r="P58" s="1">
        <f t="shared" si="5"/>
        <v>102.2</v>
      </c>
      <c r="Q58" s="5">
        <f t="shared" si="17"/>
        <v>144.60000000000002</v>
      </c>
      <c r="R58" s="5"/>
      <c r="S58" s="1"/>
      <c r="T58" s="1">
        <f t="shared" si="7"/>
        <v>11</v>
      </c>
      <c r="U58" s="1">
        <f t="shared" si="8"/>
        <v>9.5851272015655571</v>
      </c>
      <c r="V58" s="1">
        <v>103.8</v>
      </c>
      <c r="W58" s="1">
        <v>57.4</v>
      </c>
      <c r="X58" s="1">
        <v>54.8</v>
      </c>
      <c r="Y58" s="1">
        <v>71.599999999999994</v>
      </c>
      <c r="Z58" s="1">
        <v>86</v>
      </c>
      <c r="AA58" s="1">
        <v>74.400000000000006</v>
      </c>
      <c r="AB58" s="1"/>
      <c r="AC58" s="1">
        <f t="shared" si="14"/>
        <v>58</v>
      </c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8" t="s">
        <v>95</v>
      </c>
      <c r="B59" s="18" t="s">
        <v>33</v>
      </c>
      <c r="C59" s="18"/>
      <c r="D59" s="18"/>
      <c r="E59" s="18"/>
      <c r="F59" s="18"/>
      <c r="G59" s="19">
        <v>0</v>
      </c>
      <c r="H59" s="18">
        <v>50</v>
      </c>
      <c r="I59" s="18" t="s">
        <v>34</v>
      </c>
      <c r="J59" s="18"/>
      <c r="K59" s="18">
        <f t="shared" si="13"/>
        <v>0</v>
      </c>
      <c r="L59" s="18">
        <f t="shared" si="4"/>
        <v>0</v>
      </c>
      <c r="M59" s="18"/>
      <c r="N59" s="18"/>
      <c r="O59" s="18"/>
      <c r="P59" s="18">
        <f t="shared" si="5"/>
        <v>0</v>
      </c>
      <c r="Q59" s="20"/>
      <c r="R59" s="20"/>
      <c r="S59" s="18"/>
      <c r="T59" s="18" t="e">
        <f t="shared" si="7"/>
        <v>#DIV/0!</v>
      </c>
      <c r="U59" s="18" t="e">
        <f t="shared" si="8"/>
        <v>#DIV/0!</v>
      </c>
      <c r="V59" s="18">
        <v>0</v>
      </c>
      <c r="W59" s="18">
        <v>0</v>
      </c>
      <c r="X59" s="18">
        <v>0</v>
      </c>
      <c r="Y59" s="18">
        <v>0</v>
      </c>
      <c r="Z59" s="18">
        <v>0</v>
      </c>
      <c r="AA59" s="18">
        <v>0</v>
      </c>
      <c r="AB59" s="18" t="s">
        <v>40</v>
      </c>
      <c r="AC59" s="18">
        <f t="shared" si="14"/>
        <v>0</v>
      </c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96</v>
      </c>
      <c r="B60" s="1" t="s">
        <v>33</v>
      </c>
      <c r="C60" s="1">
        <v>175.626</v>
      </c>
      <c r="D60" s="1">
        <v>256.24099999999999</v>
      </c>
      <c r="E60" s="1">
        <v>139.673</v>
      </c>
      <c r="F60" s="1">
        <v>261.952</v>
      </c>
      <c r="G60" s="6">
        <v>1</v>
      </c>
      <c r="H60" s="1">
        <v>50</v>
      </c>
      <c r="I60" s="1" t="s">
        <v>34</v>
      </c>
      <c r="J60" s="1">
        <v>139.35</v>
      </c>
      <c r="K60" s="1">
        <f t="shared" si="13"/>
        <v>0.3230000000000075</v>
      </c>
      <c r="L60" s="1">
        <f t="shared" si="4"/>
        <v>139.673</v>
      </c>
      <c r="M60" s="1"/>
      <c r="N60" s="1">
        <v>0</v>
      </c>
      <c r="O60" s="1"/>
      <c r="P60" s="1">
        <f t="shared" si="5"/>
        <v>27.9346</v>
      </c>
      <c r="Q60" s="5">
        <f t="shared" ref="Q60" si="18">11*P60-O60-N60-F60</f>
        <v>45.328599999999994</v>
      </c>
      <c r="R60" s="5"/>
      <c r="S60" s="1"/>
      <c r="T60" s="1">
        <f t="shared" si="7"/>
        <v>11</v>
      </c>
      <c r="U60" s="1">
        <f t="shared" si="8"/>
        <v>9.3773313381970738</v>
      </c>
      <c r="V60" s="1">
        <v>24.1478</v>
      </c>
      <c r="W60" s="1">
        <v>33.569000000000003</v>
      </c>
      <c r="X60" s="1">
        <v>31.662800000000001</v>
      </c>
      <c r="Y60" s="1">
        <v>30.207799999999999</v>
      </c>
      <c r="Z60" s="1">
        <v>31.8886</v>
      </c>
      <c r="AA60" s="1">
        <v>29.293600000000001</v>
      </c>
      <c r="AB60" s="1"/>
      <c r="AC60" s="1">
        <f t="shared" si="14"/>
        <v>45</v>
      </c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97</v>
      </c>
      <c r="B61" s="1" t="s">
        <v>33</v>
      </c>
      <c r="C61" s="1"/>
      <c r="D61" s="1">
        <v>97.921000000000006</v>
      </c>
      <c r="E61" s="1">
        <v>32.64</v>
      </c>
      <c r="F61" s="1">
        <v>65.260000000000005</v>
      </c>
      <c r="G61" s="6">
        <v>1</v>
      </c>
      <c r="H61" s="1">
        <v>50</v>
      </c>
      <c r="I61" s="1" t="s">
        <v>34</v>
      </c>
      <c r="J61" s="1">
        <v>51.5</v>
      </c>
      <c r="K61" s="1">
        <f t="shared" si="13"/>
        <v>-18.86</v>
      </c>
      <c r="L61" s="1">
        <f t="shared" si="4"/>
        <v>32.64</v>
      </c>
      <c r="M61" s="1"/>
      <c r="N61" s="1">
        <v>0</v>
      </c>
      <c r="O61" s="1"/>
      <c r="P61" s="1">
        <f t="shared" si="5"/>
        <v>6.5280000000000005</v>
      </c>
      <c r="Q61" s="5">
        <v>30</v>
      </c>
      <c r="R61" s="5"/>
      <c r="S61" s="1"/>
      <c r="T61" s="1">
        <f t="shared" si="7"/>
        <v>14.592524509803921</v>
      </c>
      <c r="U61" s="1">
        <f t="shared" si="8"/>
        <v>9.9969362745098032</v>
      </c>
      <c r="V61" s="1">
        <v>2.1871999999999998</v>
      </c>
      <c r="W61" s="1">
        <v>0</v>
      </c>
      <c r="X61" s="1">
        <v>6.8743999999999996</v>
      </c>
      <c r="Y61" s="1">
        <v>8.8132000000000001</v>
      </c>
      <c r="Z61" s="1">
        <v>1.9388000000000001</v>
      </c>
      <c r="AA61" s="1">
        <v>0</v>
      </c>
      <c r="AB61" s="1" t="s">
        <v>98</v>
      </c>
      <c r="AC61" s="1">
        <f t="shared" si="14"/>
        <v>30</v>
      </c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8" t="s">
        <v>99</v>
      </c>
      <c r="B62" s="18" t="s">
        <v>39</v>
      </c>
      <c r="C62" s="18"/>
      <c r="D62" s="18"/>
      <c r="E62" s="18"/>
      <c r="F62" s="18"/>
      <c r="G62" s="19">
        <v>0</v>
      </c>
      <c r="H62" s="18">
        <v>50</v>
      </c>
      <c r="I62" s="18" t="s">
        <v>34</v>
      </c>
      <c r="J62" s="18"/>
      <c r="K62" s="18">
        <f t="shared" si="13"/>
        <v>0</v>
      </c>
      <c r="L62" s="18">
        <f t="shared" si="4"/>
        <v>0</v>
      </c>
      <c r="M62" s="18"/>
      <c r="N62" s="18"/>
      <c r="O62" s="18"/>
      <c r="P62" s="18">
        <f t="shared" si="5"/>
        <v>0</v>
      </c>
      <c r="Q62" s="20"/>
      <c r="R62" s="20"/>
      <c r="S62" s="18"/>
      <c r="T62" s="18" t="e">
        <f t="shared" si="7"/>
        <v>#DIV/0!</v>
      </c>
      <c r="U62" s="18" t="e">
        <f t="shared" si="8"/>
        <v>#DIV/0!</v>
      </c>
      <c r="V62" s="18">
        <v>0</v>
      </c>
      <c r="W62" s="18">
        <v>0</v>
      </c>
      <c r="X62" s="18">
        <v>0</v>
      </c>
      <c r="Y62" s="18">
        <v>0</v>
      </c>
      <c r="Z62" s="18">
        <v>0</v>
      </c>
      <c r="AA62" s="18">
        <v>0</v>
      </c>
      <c r="AB62" s="18" t="s">
        <v>40</v>
      </c>
      <c r="AC62" s="18">
        <f t="shared" si="14"/>
        <v>0</v>
      </c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100</v>
      </c>
      <c r="B63" s="1" t="s">
        <v>39</v>
      </c>
      <c r="C63" s="1">
        <v>686</v>
      </c>
      <c r="D63" s="1">
        <v>642</v>
      </c>
      <c r="E63" s="1">
        <v>638</v>
      </c>
      <c r="F63" s="1">
        <v>554</v>
      </c>
      <c r="G63" s="6">
        <v>0.4</v>
      </c>
      <c r="H63" s="1">
        <v>40</v>
      </c>
      <c r="I63" s="1" t="s">
        <v>34</v>
      </c>
      <c r="J63" s="1">
        <v>1302</v>
      </c>
      <c r="K63" s="1">
        <f t="shared" si="13"/>
        <v>-664</v>
      </c>
      <c r="L63" s="1">
        <f t="shared" si="4"/>
        <v>592</v>
      </c>
      <c r="M63" s="1">
        <v>46</v>
      </c>
      <c r="N63" s="1">
        <v>443.39999999999992</v>
      </c>
      <c r="O63" s="1"/>
      <c r="P63" s="1">
        <f t="shared" si="5"/>
        <v>118.4</v>
      </c>
      <c r="Q63" s="5">
        <f t="shared" ref="Q63:Q66" si="19">11*P63-O63-N63-F63</f>
        <v>305.00000000000023</v>
      </c>
      <c r="R63" s="5"/>
      <c r="S63" s="1"/>
      <c r="T63" s="1">
        <f t="shared" si="7"/>
        <v>11</v>
      </c>
      <c r="U63" s="1">
        <f t="shared" si="8"/>
        <v>8.4239864864864842</v>
      </c>
      <c r="V63" s="1">
        <v>112.4</v>
      </c>
      <c r="W63" s="1">
        <v>109.4</v>
      </c>
      <c r="X63" s="1">
        <v>109.2</v>
      </c>
      <c r="Y63" s="1">
        <v>116.2</v>
      </c>
      <c r="Z63" s="1">
        <v>124.2</v>
      </c>
      <c r="AA63" s="1">
        <v>126.6</v>
      </c>
      <c r="AB63" s="1"/>
      <c r="AC63" s="1">
        <f t="shared" si="14"/>
        <v>122</v>
      </c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101</v>
      </c>
      <c r="B64" s="1" t="s">
        <v>39</v>
      </c>
      <c r="C64" s="1">
        <v>668</v>
      </c>
      <c r="D64" s="1">
        <v>274</v>
      </c>
      <c r="E64" s="1">
        <v>497</v>
      </c>
      <c r="F64" s="1">
        <v>343</v>
      </c>
      <c r="G64" s="6">
        <v>0.4</v>
      </c>
      <c r="H64" s="1">
        <v>40</v>
      </c>
      <c r="I64" s="1" t="s">
        <v>34</v>
      </c>
      <c r="J64" s="1">
        <v>977</v>
      </c>
      <c r="K64" s="1">
        <f t="shared" si="13"/>
        <v>-480</v>
      </c>
      <c r="L64" s="1">
        <f t="shared" si="4"/>
        <v>497</v>
      </c>
      <c r="M64" s="1"/>
      <c r="N64" s="1">
        <v>516.79999999999995</v>
      </c>
      <c r="O64" s="1"/>
      <c r="P64" s="1">
        <f t="shared" si="5"/>
        <v>99.4</v>
      </c>
      <c r="Q64" s="5">
        <f t="shared" si="19"/>
        <v>233.60000000000014</v>
      </c>
      <c r="R64" s="5"/>
      <c r="S64" s="1"/>
      <c r="T64" s="1">
        <f t="shared" si="7"/>
        <v>11</v>
      </c>
      <c r="U64" s="1">
        <f t="shared" si="8"/>
        <v>8.6498993963782684</v>
      </c>
      <c r="V64" s="1">
        <v>96.8</v>
      </c>
      <c r="W64" s="1">
        <v>75.2</v>
      </c>
      <c r="X64" s="1">
        <v>78.400000000000006</v>
      </c>
      <c r="Y64" s="1">
        <v>97.4</v>
      </c>
      <c r="Z64" s="1">
        <v>105.8</v>
      </c>
      <c r="AA64" s="1">
        <v>110.6</v>
      </c>
      <c r="AB64" s="1"/>
      <c r="AC64" s="1">
        <f t="shared" si="14"/>
        <v>93</v>
      </c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102</v>
      </c>
      <c r="B65" s="1" t="s">
        <v>33</v>
      </c>
      <c r="C65" s="1">
        <v>111.336</v>
      </c>
      <c r="D65" s="1">
        <v>256.85000000000002</v>
      </c>
      <c r="E65" s="1">
        <v>142.30199999999999</v>
      </c>
      <c r="F65" s="1">
        <v>210.28</v>
      </c>
      <c r="G65" s="6">
        <v>1</v>
      </c>
      <c r="H65" s="1">
        <v>40</v>
      </c>
      <c r="I65" s="1" t="s">
        <v>34</v>
      </c>
      <c r="J65" s="1">
        <v>171.142</v>
      </c>
      <c r="K65" s="1">
        <f t="shared" si="13"/>
        <v>-28.840000000000003</v>
      </c>
      <c r="L65" s="1">
        <f t="shared" si="4"/>
        <v>142.30199999999999</v>
      </c>
      <c r="M65" s="1"/>
      <c r="N65" s="1">
        <v>30.968999999999991</v>
      </c>
      <c r="O65" s="1"/>
      <c r="P65" s="1">
        <f t="shared" si="5"/>
        <v>28.4604</v>
      </c>
      <c r="Q65" s="5">
        <f t="shared" si="19"/>
        <v>71.815399999999983</v>
      </c>
      <c r="R65" s="5"/>
      <c r="S65" s="1"/>
      <c r="T65" s="1">
        <f t="shared" si="7"/>
        <v>11</v>
      </c>
      <c r="U65" s="1">
        <f t="shared" si="8"/>
        <v>8.4766552824275134</v>
      </c>
      <c r="V65" s="1">
        <v>25.9604</v>
      </c>
      <c r="W65" s="1">
        <v>31.418199999999999</v>
      </c>
      <c r="X65" s="1">
        <v>34.199399999999997</v>
      </c>
      <c r="Y65" s="1">
        <v>27.271799999999999</v>
      </c>
      <c r="Z65" s="1">
        <v>27.602599999999999</v>
      </c>
      <c r="AA65" s="1">
        <v>32.635800000000003</v>
      </c>
      <c r="AB65" s="1"/>
      <c r="AC65" s="1">
        <f t="shared" si="14"/>
        <v>72</v>
      </c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103</v>
      </c>
      <c r="B66" s="1" t="s">
        <v>33</v>
      </c>
      <c r="C66" s="1">
        <v>106.495</v>
      </c>
      <c r="D66" s="1">
        <v>247.40299999999999</v>
      </c>
      <c r="E66" s="1">
        <v>113.685</v>
      </c>
      <c r="F66" s="1">
        <v>219.9</v>
      </c>
      <c r="G66" s="6">
        <v>1</v>
      </c>
      <c r="H66" s="1">
        <v>40</v>
      </c>
      <c r="I66" s="1" t="s">
        <v>34</v>
      </c>
      <c r="J66" s="1">
        <v>143.29599999999999</v>
      </c>
      <c r="K66" s="1">
        <f t="shared" ref="K66:K94" si="20">E66-J66</f>
        <v>-29.61099999999999</v>
      </c>
      <c r="L66" s="1">
        <f t="shared" si="4"/>
        <v>113.685</v>
      </c>
      <c r="M66" s="1"/>
      <c r="N66" s="1">
        <v>0</v>
      </c>
      <c r="O66" s="1"/>
      <c r="P66" s="1">
        <f t="shared" si="5"/>
        <v>22.737000000000002</v>
      </c>
      <c r="Q66" s="5">
        <f t="shared" si="19"/>
        <v>30.207000000000022</v>
      </c>
      <c r="R66" s="5"/>
      <c r="S66" s="1"/>
      <c r="T66" s="1">
        <f t="shared" si="7"/>
        <v>11</v>
      </c>
      <c r="U66" s="1">
        <f t="shared" si="8"/>
        <v>9.6714606148568407</v>
      </c>
      <c r="V66" s="1">
        <v>20.1326</v>
      </c>
      <c r="W66" s="1">
        <v>30.039600000000011</v>
      </c>
      <c r="X66" s="1">
        <v>31.672800000000009</v>
      </c>
      <c r="Y66" s="1">
        <v>25.512799999999999</v>
      </c>
      <c r="Z66" s="1">
        <v>25.965599999999998</v>
      </c>
      <c r="AA66" s="1">
        <v>29.647600000000001</v>
      </c>
      <c r="AB66" s="1"/>
      <c r="AC66" s="1">
        <f t="shared" si="14"/>
        <v>30</v>
      </c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8" t="s">
        <v>104</v>
      </c>
      <c r="B67" s="18" t="s">
        <v>33</v>
      </c>
      <c r="C67" s="18"/>
      <c r="D67" s="18"/>
      <c r="E67" s="18"/>
      <c r="F67" s="18"/>
      <c r="G67" s="19">
        <v>0</v>
      </c>
      <c r="H67" s="18">
        <v>40</v>
      </c>
      <c r="I67" s="18" t="s">
        <v>34</v>
      </c>
      <c r="J67" s="18">
        <v>106.25700000000001</v>
      </c>
      <c r="K67" s="18">
        <f t="shared" si="20"/>
        <v>-106.25700000000001</v>
      </c>
      <c r="L67" s="18">
        <f t="shared" ref="L67:L98" si="21">E67-M67</f>
        <v>0</v>
      </c>
      <c r="M67" s="18"/>
      <c r="N67" s="18"/>
      <c r="O67" s="18"/>
      <c r="P67" s="18">
        <f t="shared" ref="P67:P98" si="22">L67/5</f>
        <v>0</v>
      </c>
      <c r="Q67" s="20"/>
      <c r="R67" s="20"/>
      <c r="S67" s="18"/>
      <c r="T67" s="18" t="e">
        <f t="shared" ref="T67:T98" si="23">(F67+N67+O67+Q67)/P67</f>
        <v>#DIV/0!</v>
      </c>
      <c r="U67" s="18" t="e">
        <f t="shared" ref="U67:U98" si="24">(F67+N67+O67)/P67</f>
        <v>#DIV/0!</v>
      </c>
      <c r="V67" s="18">
        <v>0</v>
      </c>
      <c r="W67" s="18">
        <v>0</v>
      </c>
      <c r="X67" s="18">
        <v>0</v>
      </c>
      <c r="Y67" s="18">
        <v>0</v>
      </c>
      <c r="Z67" s="18">
        <v>0</v>
      </c>
      <c r="AA67" s="18">
        <v>0</v>
      </c>
      <c r="AB67" s="18" t="s">
        <v>40</v>
      </c>
      <c r="AC67" s="18">
        <f t="shared" si="14"/>
        <v>0</v>
      </c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105</v>
      </c>
      <c r="B68" s="1" t="s">
        <v>33</v>
      </c>
      <c r="C68" s="1">
        <v>133.74199999999999</v>
      </c>
      <c r="D68" s="1">
        <v>17.43</v>
      </c>
      <c r="E68" s="1">
        <v>71.153999999999996</v>
      </c>
      <c r="F68" s="1">
        <v>68.828000000000003</v>
      </c>
      <c r="G68" s="6">
        <v>1</v>
      </c>
      <c r="H68" s="1">
        <v>30</v>
      </c>
      <c r="I68" s="1" t="s">
        <v>34</v>
      </c>
      <c r="J68" s="1">
        <v>66.599999999999994</v>
      </c>
      <c r="K68" s="1">
        <f t="shared" si="20"/>
        <v>4.554000000000002</v>
      </c>
      <c r="L68" s="1">
        <f t="shared" si="21"/>
        <v>71.153999999999996</v>
      </c>
      <c r="M68" s="1"/>
      <c r="N68" s="1">
        <v>44.320000000000007</v>
      </c>
      <c r="O68" s="1"/>
      <c r="P68" s="1">
        <f t="shared" si="22"/>
        <v>14.230799999999999</v>
      </c>
      <c r="Q68" s="5">
        <f>11*P68-O68-N68-F68</f>
        <v>43.39079999999997</v>
      </c>
      <c r="R68" s="5"/>
      <c r="S68" s="1"/>
      <c r="T68" s="1">
        <f t="shared" si="23"/>
        <v>11</v>
      </c>
      <c r="U68" s="1">
        <f t="shared" si="24"/>
        <v>7.9509233493549223</v>
      </c>
      <c r="V68" s="1">
        <v>12.847200000000001</v>
      </c>
      <c r="W68" s="1">
        <v>12.766999999999999</v>
      </c>
      <c r="X68" s="1">
        <v>12.413</v>
      </c>
      <c r="Y68" s="1">
        <v>18.128</v>
      </c>
      <c r="Z68" s="1">
        <v>19.433199999999999</v>
      </c>
      <c r="AA68" s="1">
        <v>13.2074</v>
      </c>
      <c r="AB68" s="1"/>
      <c r="AC68" s="1">
        <f t="shared" si="14"/>
        <v>43</v>
      </c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8" t="s">
        <v>106</v>
      </c>
      <c r="B69" s="18" t="s">
        <v>39</v>
      </c>
      <c r="C69" s="18"/>
      <c r="D69" s="18"/>
      <c r="E69" s="18"/>
      <c r="F69" s="18"/>
      <c r="G69" s="19">
        <v>0</v>
      </c>
      <c r="H69" s="18">
        <v>60</v>
      </c>
      <c r="I69" s="18" t="s">
        <v>34</v>
      </c>
      <c r="J69" s="18"/>
      <c r="K69" s="18">
        <f t="shared" si="20"/>
        <v>0</v>
      </c>
      <c r="L69" s="18">
        <f t="shared" si="21"/>
        <v>0</v>
      </c>
      <c r="M69" s="18"/>
      <c r="N69" s="18"/>
      <c r="O69" s="18"/>
      <c r="P69" s="18">
        <f t="shared" si="22"/>
        <v>0</v>
      </c>
      <c r="Q69" s="20"/>
      <c r="R69" s="20"/>
      <c r="S69" s="18"/>
      <c r="T69" s="18" t="e">
        <f t="shared" si="23"/>
        <v>#DIV/0!</v>
      </c>
      <c r="U69" s="18" t="e">
        <f t="shared" si="24"/>
        <v>#DIV/0!</v>
      </c>
      <c r="V69" s="18">
        <v>0</v>
      </c>
      <c r="W69" s="18">
        <v>0</v>
      </c>
      <c r="X69" s="18">
        <v>0</v>
      </c>
      <c r="Y69" s="18">
        <v>0</v>
      </c>
      <c r="Z69" s="18">
        <v>0</v>
      </c>
      <c r="AA69" s="18">
        <v>0</v>
      </c>
      <c r="AB69" s="18" t="s">
        <v>40</v>
      </c>
      <c r="AC69" s="18">
        <f t="shared" si="14"/>
        <v>0</v>
      </c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8" t="s">
        <v>107</v>
      </c>
      <c r="B70" s="18" t="s">
        <v>39</v>
      </c>
      <c r="C70" s="18"/>
      <c r="D70" s="18"/>
      <c r="E70" s="18"/>
      <c r="F70" s="18"/>
      <c r="G70" s="19">
        <v>0</v>
      </c>
      <c r="H70" s="18">
        <v>50</v>
      </c>
      <c r="I70" s="18" t="s">
        <v>34</v>
      </c>
      <c r="J70" s="18"/>
      <c r="K70" s="18">
        <f t="shared" si="20"/>
        <v>0</v>
      </c>
      <c r="L70" s="18">
        <f t="shared" si="21"/>
        <v>0</v>
      </c>
      <c r="M70" s="18"/>
      <c r="N70" s="18"/>
      <c r="O70" s="18"/>
      <c r="P70" s="18">
        <f t="shared" si="22"/>
        <v>0</v>
      </c>
      <c r="Q70" s="20"/>
      <c r="R70" s="20"/>
      <c r="S70" s="18"/>
      <c r="T70" s="18" t="e">
        <f t="shared" si="23"/>
        <v>#DIV/0!</v>
      </c>
      <c r="U70" s="18" t="e">
        <f t="shared" si="24"/>
        <v>#DIV/0!</v>
      </c>
      <c r="V70" s="18">
        <v>0</v>
      </c>
      <c r="W70" s="18">
        <v>0</v>
      </c>
      <c r="X70" s="18">
        <v>0</v>
      </c>
      <c r="Y70" s="18">
        <v>0</v>
      </c>
      <c r="Z70" s="18">
        <v>0</v>
      </c>
      <c r="AA70" s="18">
        <v>0</v>
      </c>
      <c r="AB70" s="18" t="s">
        <v>40</v>
      </c>
      <c r="AC70" s="18">
        <f t="shared" ref="AC70:AC98" si="25">ROUND(Q70*G70,0)</f>
        <v>0</v>
      </c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8" t="s">
        <v>108</v>
      </c>
      <c r="B71" s="18" t="s">
        <v>39</v>
      </c>
      <c r="C71" s="18"/>
      <c r="D71" s="18"/>
      <c r="E71" s="18"/>
      <c r="F71" s="18"/>
      <c r="G71" s="19">
        <v>0</v>
      </c>
      <c r="H71" s="18">
        <v>50</v>
      </c>
      <c r="I71" s="18" t="s">
        <v>34</v>
      </c>
      <c r="J71" s="18"/>
      <c r="K71" s="18">
        <f t="shared" si="20"/>
        <v>0</v>
      </c>
      <c r="L71" s="18">
        <f t="shared" si="21"/>
        <v>0</v>
      </c>
      <c r="M71" s="18"/>
      <c r="N71" s="18"/>
      <c r="O71" s="18"/>
      <c r="P71" s="18">
        <f t="shared" si="22"/>
        <v>0</v>
      </c>
      <c r="Q71" s="20"/>
      <c r="R71" s="20"/>
      <c r="S71" s="18"/>
      <c r="T71" s="18" t="e">
        <f t="shared" si="23"/>
        <v>#DIV/0!</v>
      </c>
      <c r="U71" s="18" t="e">
        <f t="shared" si="24"/>
        <v>#DIV/0!</v>
      </c>
      <c r="V71" s="18">
        <v>0</v>
      </c>
      <c r="W71" s="18">
        <v>0</v>
      </c>
      <c r="X71" s="18">
        <v>0</v>
      </c>
      <c r="Y71" s="18">
        <v>0</v>
      </c>
      <c r="Z71" s="18">
        <v>0</v>
      </c>
      <c r="AA71" s="18">
        <v>0</v>
      </c>
      <c r="AB71" s="18" t="s">
        <v>40</v>
      </c>
      <c r="AC71" s="18">
        <f t="shared" si="25"/>
        <v>0</v>
      </c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8" t="s">
        <v>109</v>
      </c>
      <c r="B72" s="18" t="s">
        <v>39</v>
      </c>
      <c r="C72" s="18"/>
      <c r="D72" s="18"/>
      <c r="E72" s="18"/>
      <c r="F72" s="18"/>
      <c r="G72" s="19">
        <v>0</v>
      </c>
      <c r="H72" s="18">
        <v>30</v>
      </c>
      <c r="I72" s="18" t="s">
        <v>34</v>
      </c>
      <c r="J72" s="18"/>
      <c r="K72" s="18">
        <f t="shared" si="20"/>
        <v>0</v>
      </c>
      <c r="L72" s="18">
        <f t="shared" si="21"/>
        <v>0</v>
      </c>
      <c r="M72" s="18"/>
      <c r="N72" s="18"/>
      <c r="O72" s="18"/>
      <c r="P72" s="18">
        <f t="shared" si="22"/>
        <v>0</v>
      </c>
      <c r="Q72" s="20"/>
      <c r="R72" s="20"/>
      <c r="S72" s="18"/>
      <c r="T72" s="18" t="e">
        <f t="shared" si="23"/>
        <v>#DIV/0!</v>
      </c>
      <c r="U72" s="18" t="e">
        <f t="shared" si="24"/>
        <v>#DIV/0!</v>
      </c>
      <c r="V72" s="18">
        <v>0</v>
      </c>
      <c r="W72" s="18">
        <v>0</v>
      </c>
      <c r="X72" s="18">
        <v>0</v>
      </c>
      <c r="Y72" s="18">
        <v>0</v>
      </c>
      <c r="Z72" s="18">
        <v>0</v>
      </c>
      <c r="AA72" s="18">
        <v>0</v>
      </c>
      <c r="AB72" s="18" t="s">
        <v>40</v>
      </c>
      <c r="AC72" s="18">
        <f t="shared" si="25"/>
        <v>0</v>
      </c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8" t="s">
        <v>110</v>
      </c>
      <c r="B73" s="18" t="s">
        <v>39</v>
      </c>
      <c r="C73" s="18"/>
      <c r="D73" s="18"/>
      <c r="E73" s="18"/>
      <c r="F73" s="18"/>
      <c r="G73" s="19">
        <v>0</v>
      </c>
      <c r="H73" s="18">
        <v>55</v>
      </c>
      <c r="I73" s="18" t="s">
        <v>34</v>
      </c>
      <c r="J73" s="18"/>
      <c r="K73" s="18">
        <f t="shared" si="20"/>
        <v>0</v>
      </c>
      <c r="L73" s="18">
        <f t="shared" si="21"/>
        <v>0</v>
      </c>
      <c r="M73" s="18"/>
      <c r="N73" s="18"/>
      <c r="O73" s="18"/>
      <c r="P73" s="18">
        <f t="shared" si="22"/>
        <v>0</v>
      </c>
      <c r="Q73" s="20"/>
      <c r="R73" s="20"/>
      <c r="S73" s="18"/>
      <c r="T73" s="18" t="e">
        <f t="shared" si="23"/>
        <v>#DIV/0!</v>
      </c>
      <c r="U73" s="18" t="e">
        <f t="shared" si="24"/>
        <v>#DIV/0!</v>
      </c>
      <c r="V73" s="18">
        <v>0</v>
      </c>
      <c r="W73" s="18">
        <v>0</v>
      </c>
      <c r="X73" s="18">
        <v>0</v>
      </c>
      <c r="Y73" s="18">
        <v>0</v>
      </c>
      <c r="Z73" s="18">
        <v>0</v>
      </c>
      <c r="AA73" s="18">
        <v>0</v>
      </c>
      <c r="AB73" s="18" t="s">
        <v>40</v>
      </c>
      <c r="AC73" s="18">
        <f t="shared" si="25"/>
        <v>0</v>
      </c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8" t="s">
        <v>111</v>
      </c>
      <c r="B74" s="18" t="s">
        <v>39</v>
      </c>
      <c r="C74" s="18"/>
      <c r="D74" s="18"/>
      <c r="E74" s="18"/>
      <c r="F74" s="18"/>
      <c r="G74" s="19">
        <v>0</v>
      </c>
      <c r="H74" s="18">
        <v>40</v>
      </c>
      <c r="I74" s="18" t="s">
        <v>34</v>
      </c>
      <c r="J74" s="18"/>
      <c r="K74" s="18">
        <f t="shared" si="20"/>
        <v>0</v>
      </c>
      <c r="L74" s="18">
        <f t="shared" si="21"/>
        <v>0</v>
      </c>
      <c r="M74" s="18"/>
      <c r="N74" s="18"/>
      <c r="O74" s="18"/>
      <c r="P74" s="18">
        <f t="shared" si="22"/>
        <v>0</v>
      </c>
      <c r="Q74" s="20"/>
      <c r="R74" s="20"/>
      <c r="S74" s="18"/>
      <c r="T74" s="18" t="e">
        <f t="shared" si="23"/>
        <v>#DIV/0!</v>
      </c>
      <c r="U74" s="18" t="e">
        <f t="shared" si="24"/>
        <v>#DIV/0!</v>
      </c>
      <c r="V74" s="18">
        <v>0</v>
      </c>
      <c r="W74" s="18">
        <v>0</v>
      </c>
      <c r="X74" s="18">
        <v>0</v>
      </c>
      <c r="Y74" s="18">
        <v>0</v>
      </c>
      <c r="Z74" s="18">
        <v>0</v>
      </c>
      <c r="AA74" s="18">
        <v>0</v>
      </c>
      <c r="AB74" s="18" t="s">
        <v>40</v>
      </c>
      <c r="AC74" s="18">
        <f t="shared" si="25"/>
        <v>0</v>
      </c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112</v>
      </c>
      <c r="B75" s="1" t="s">
        <v>39</v>
      </c>
      <c r="C75" s="1">
        <v>12</v>
      </c>
      <c r="D75" s="1">
        <v>103</v>
      </c>
      <c r="E75" s="1">
        <v>97</v>
      </c>
      <c r="F75" s="1">
        <v>5</v>
      </c>
      <c r="G75" s="6">
        <v>0.4</v>
      </c>
      <c r="H75" s="1">
        <v>50</v>
      </c>
      <c r="I75" s="1" t="s">
        <v>34</v>
      </c>
      <c r="J75" s="1">
        <v>102</v>
      </c>
      <c r="K75" s="1">
        <f t="shared" si="20"/>
        <v>-5</v>
      </c>
      <c r="L75" s="1">
        <f t="shared" si="21"/>
        <v>97</v>
      </c>
      <c r="M75" s="1"/>
      <c r="N75" s="1">
        <v>171.88</v>
      </c>
      <c r="O75" s="1"/>
      <c r="P75" s="1">
        <f t="shared" si="22"/>
        <v>19.399999999999999</v>
      </c>
      <c r="Q75" s="5">
        <f>11*P75-O75-N75-F75</f>
        <v>36.519999999999982</v>
      </c>
      <c r="R75" s="5"/>
      <c r="S75" s="1"/>
      <c r="T75" s="1">
        <f t="shared" si="23"/>
        <v>11</v>
      </c>
      <c r="U75" s="1">
        <f t="shared" si="24"/>
        <v>9.1175257731958759</v>
      </c>
      <c r="V75" s="1">
        <v>17.600000000000001</v>
      </c>
      <c r="W75" s="1">
        <v>3</v>
      </c>
      <c r="X75" s="1">
        <v>6.6</v>
      </c>
      <c r="Y75" s="1">
        <v>10.199999999999999</v>
      </c>
      <c r="Z75" s="1">
        <v>4</v>
      </c>
      <c r="AA75" s="1">
        <v>0</v>
      </c>
      <c r="AB75" s="1" t="s">
        <v>98</v>
      </c>
      <c r="AC75" s="1">
        <f t="shared" si="25"/>
        <v>15</v>
      </c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8" t="s">
        <v>113</v>
      </c>
      <c r="B76" s="18" t="s">
        <v>39</v>
      </c>
      <c r="C76" s="18"/>
      <c r="D76" s="18"/>
      <c r="E76" s="18"/>
      <c r="F76" s="18"/>
      <c r="G76" s="19">
        <v>0</v>
      </c>
      <c r="H76" s="18">
        <v>150</v>
      </c>
      <c r="I76" s="18" t="s">
        <v>34</v>
      </c>
      <c r="J76" s="18"/>
      <c r="K76" s="18">
        <f t="shared" si="20"/>
        <v>0</v>
      </c>
      <c r="L76" s="18">
        <f t="shared" si="21"/>
        <v>0</v>
      </c>
      <c r="M76" s="18"/>
      <c r="N76" s="18"/>
      <c r="O76" s="18"/>
      <c r="P76" s="18">
        <f t="shared" si="22"/>
        <v>0</v>
      </c>
      <c r="Q76" s="20"/>
      <c r="R76" s="20"/>
      <c r="S76" s="18"/>
      <c r="T76" s="18" t="e">
        <f t="shared" si="23"/>
        <v>#DIV/0!</v>
      </c>
      <c r="U76" s="18" t="e">
        <f t="shared" si="24"/>
        <v>#DIV/0!</v>
      </c>
      <c r="V76" s="18">
        <v>0</v>
      </c>
      <c r="W76" s="18">
        <v>0</v>
      </c>
      <c r="X76" s="18">
        <v>0</v>
      </c>
      <c r="Y76" s="18">
        <v>0</v>
      </c>
      <c r="Z76" s="18">
        <v>0</v>
      </c>
      <c r="AA76" s="18">
        <v>0</v>
      </c>
      <c r="AB76" s="18" t="s">
        <v>40</v>
      </c>
      <c r="AC76" s="18">
        <f t="shared" si="25"/>
        <v>0</v>
      </c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21" t="s">
        <v>114</v>
      </c>
      <c r="B77" s="1" t="s">
        <v>39</v>
      </c>
      <c r="C77" s="1"/>
      <c r="D77" s="1"/>
      <c r="E77" s="1">
        <v>-1</v>
      </c>
      <c r="F77" s="1"/>
      <c r="G77" s="6">
        <v>0.06</v>
      </c>
      <c r="H77" s="1">
        <v>60</v>
      </c>
      <c r="I77" s="1" t="s">
        <v>34</v>
      </c>
      <c r="J77" s="1"/>
      <c r="K77" s="1">
        <f t="shared" si="20"/>
        <v>-1</v>
      </c>
      <c r="L77" s="1">
        <f t="shared" si="21"/>
        <v>-1</v>
      </c>
      <c r="M77" s="1"/>
      <c r="N77" s="21"/>
      <c r="O77" s="1"/>
      <c r="P77" s="1">
        <f t="shared" si="22"/>
        <v>-0.2</v>
      </c>
      <c r="Q77" s="22">
        <v>50</v>
      </c>
      <c r="R77" s="5"/>
      <c r="S77" s="1"/>
      <c r="T77" s="1">
        <f t="shared" si="23"/>
        <v>-250</v>
      </c>
      <c r="U77" s="1">
        <f t="shared" si="24"/>
        <v>0</v>
      </c>
      <c r="V77" s="1">
        <v>-0.2</v>
      </c>
      <c r="W77" s="1">
        <v>0</v>
      </c>
      <c r="X77" s="1">
        <v>0</v>
      </c>
      <c r="Y77" s="1">
        <v>0</v>
      </c>
      <c r="Z77" s="1">
        <v>0</v>
      </c>
      <c r="AA77" s="1">
        <v>1.6</v>
      </c>
      <c r="AB77" s="21" t="s">
        <v>115</v>
      </c>
      <c r="AC77" s="1">
        <f t="shared" si="25"/>
        <v>3</v>
      </c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21" t="s">
        <v>116</v>
      </c>
      <c r="B78" s="1" t="s">
        <v>39</v>
      </c>
      <c r="C78" s="1"/>
      <c r="D78" s="1"/>
      <c r="E78" s="1">
        <v>-3</v>
      </c>
      <c r="F78" s="1"/>
      <c r="G78" s="6">
        <v>0.15</v>
      </c>
      <c r="H78" s="1">
        <v>60</v>
      </c>
      <c r="I78" s="1" t="s">
        <v>34</v>
      </c>
      <c r="J78" s="1"/>
      <c r="K78" s="1">
        <f t="shared" si="20"/>
        <v>-3</v>
      </c>
      <c r="L78" s="1">
        <f t="shared" si="21"/>
        <v>-3</v>
      </c>
      <c r="M78" s="1"/>
      <c r="N78" s="21"/>
      <c r="O78" s="1"/>
      <c r="P78" s="1">
        <f t="shared" si="22"/>
        <v>-0.6</v>
      </c>
      <c r="Q78" s="22">
        <v>50</v>
      </c>
      <c r="R78" s="5"/>
      <c r="S78" s="1"/>
      <c r="T78" s="1">
        <f t="shared" si="23"/>
        <v>-83.333333333333343</v>
      </c>
      <c r="U78" s="1">
        <f t="shared" si="24"/>
        <v>0</v>
      </c>
      <c r="V78" s="1">
        <v>-1.2</v>
      </c>
      <c r="W78" s="1">
        <v>-1.8</v>
      </c>
      <c r="X78" s="1">
        <v>-1.2</v>
      </c>
      <c r="Y78" s="1">
        <v>0</v>
      </c>
      <c r="Z78" s="1">
        <v>0.6</v>
      </c>
      <c r="AA78" s="1">
        <v>8.1999999999999993</v>
      </c>
      <c r="AB78" s="21" t="s">
        <v>115</v>
      </c>
      <c r="AC78" s="1">
        <f t="shared" si="25"/>
        <v>8</v>
      </c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 t="s">
        <v>117</v>
      </c>
      <c r="B79" s="1" t="s">
        <v>33</v>
      </c>
      <c r="C79" s="1">
        <v>116.523</v>
      </c>
      <c r="D79" s="1"/>
      <c r="E79" s="1">
        <v>12.057</v>
      </c>
      <c r="F79" s="1">
        <v>89.402000000000001</v>
      </c>
      <c r="G79" s="6">
        <v>1</v>
      </c>
      <c r="H79" s="1">
        <v>55</v>
      </c>
      <c r="I79" s="1" t="s">
        <v>34</v>
      </c>
      <c r="J79" s="1">
        <v>12.8</v>
      </c>
      <c r="K79" s="1">
        <f t="shared" si="20"/>
        <v>-0.74300000000000033</v>
      </c>
      <c r="L79" s="1">
        <f t="shared" si="21"/>
        <v>12.057</v>
      </c>
      <c r="M79" s="1"/>
      <c r="N79" s="1">
        <v>0</v>
      </c>
      <c r="O79" s="1"/>
      <c r="P79" s="1">
        <f t="shared" si="22"/>
        <v>2.4114</v>
      </c>
      <c r="Q79" s="5"/>
      <c r="R79" s="5"/>
      <c r="S79" s="1"/>
      <c r="T79" s="1">
        <f t="shared" si="23"/>
        <v>37.074728373558926</v>
      </c>
      <c r="U79" s="1">
        <f t="shared" si="24"/>
        <v>37.074728373558926</v>
      </c>
      <c r="V79" s="1">
        <v>4.2615999999999996</v>
      </c>
      <c r="W79" s="1">
        <v>5.3381999999999996</v>
      </c>
      <c r="X79" s="1">
        <v>3.9022000000000001</v>
      </c>
      <c r="Y79" s="1">
        <v>5.4375999999999998</v>
      </c>
      <c r="Z79" s="1">
        <v>9.0831999999999997</v>
      </c>
      <c r="AA79" s="1">
        <v>13.325799999999999</v>
      </c>
      <c r="AB79" s="24" t="s">
        <v>118</v>
      </c>
      <c r="AC79" s="1">
        <f t="shared" si="25"/>
        <v>0</v>
      </c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 t="s">
        <v>119</v>
      </c>
      <c r="B80" s="1" t="s">
        <v>39</v>
      </c>
      <c r="C80" s="1">
        <v>52</v>
      </c>
      <c r="D80" s="1">
        <v>40</v>
      </c>
      <c r="E80" s="1">
        <v>26</v>
      </c>
      <c r="F80" s="1">
        <v>61</v>
      </c>
      <c r="G80" s="6">
        <v>0.4</v>
      </c>
      <c r="H80" s="1">
        <v>55</v>
      </c>
      <c r="I80" s="1" t="s">
        <v>34</v>
      </c>
      <c r="J80" s="1">
        <v>26</v>
      </c>
      <c r="K80" s="1">
        <f t="shared" si="20"/>
        <v>0</v>
      </c>
      <c r="L80" s="1">
        <f t="shared" si="21"/>
        <v>26</v>
      </c>
      <c r="M80" s="1"/>
      <c r="N80" s="1">
        <v>0</v>
      </c>
      <c r="O80" s="1"/>
      <c r="P80" s="1">
        <f t="shared" si="22"/>
        <v>5.2</v>
      </c>
      <c r="Q80" s="5"/>
      <c r="R80" s="5"/>
      <c r="S80" s="1"/>
      <c r="T80" s="1">
        <f t="shared" si="23"/>
        <v>11.73076923076923</v>
      </c>
      <c r="U80" s="1">
        <f t="shared" si="24"/>
        <v>11.73076923076923</v>
      </c>
      <c r="V80" s="1">
        <v>5.2</v>
      </c>
      <c r="W80" s="1">
        <v>7.4</v>
      </c>
      <c r="X80" s="1">
        <v>6.8</v>
      </c>
      <c r="Y80" s="1">
        <v>6.6</v>
      </c>
      <c r="Z80" s="1">
        <v>8.6</v>
      </c>
      <c r="AA80" s="1">
        <v>6.4</v>
      </c>
      <c r="AB80" s="1"/>
      <c r="AC80" s="1">
        <f t="shared" si="25"/>
        <v>0</v>
      </c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 t="s">
        <v>120</v>
      </c>
      <c r="B81" s="1" t="s">
        <v>33</v>
      </c>
      <c r="C81" s="1">
        <v>79.927000000000007</v>
      </c>
      <c r="D81" s="1">
        <v>115.357</v>
      </c>
      <c r="E81" s="1">
        <v>42.027999999999999</v>
      </c>
      <c r="F81" s="1">
        <v>136.39099999999999</v>
      </c>
      <c r="G81" s="6">
        <v>1</v>
      </c>
      <c r="H81" s="1">
        <v>55</v>
      </c>
      <c r="I81" s="1" t="s">
        <v>34</v>
      </c>
      <c r="J81" s="1">
        <v>41.85</v>
      </c>
      <c r="K81" s="1">
        <f t="shared" si="20"/>
        <v>0.17799999999999727</v>
      </c>
      <c r="L81" s="1">
        <f t="shared" si="21"/>
        <v>42.027999999999999</v>
      </c>
      <c r="M81" s="1"/>
      <c r="N81" s="1">
        <v>0</v>
      </c>
      <c r="O81" s="1"/>
      <c r="P81" s="1">
        <f t="shared" si="22"/>
        <v>8.4055999999999997</v>
      </c>
      <c r="Q81" s="5"/>
      <c r="R81" s="5"/>
      <c r="S81" s="1"/>
      <c r="T81" s="1">
        <f t="shared" si="23"/>
        <v>16.226206338631389</v>
      </c>
      <c r="U81" s="1">
        <f t="shared" si="24"/>
        <v>16.226206338631389</v>
      </c>
      <c r="V81" s="1">
        <v>9.9640000000000004</v>
      </c>
      <c r="W81" s="1">
        <v>13.8024</v>
      </c>
      <c r="X81" s="1">
        <v>12.6252</v>
      </c>
      <c r="Y81" s="1">
        <v>12.017799999999999</v>
      </c>
      <c r="Z81" s="1">
        <v>13.439</v>
      </c>
      <c r="AA81" s="1">
        <v>14.409800000000001</v>
      </c>
      <c r="AB81" s="1"/>
      <c r="AC81" s="1">
        <f t="shared" si="25"/>
        <v>0</v>
      </c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 t="s">
        <v>121</v>
      </c>
      <c r="B82" s="1" t="s">
        <v>39</v>
      </c>
      <c r="C82" s="1">
        <v>77</v>
      </c>
      <c r="D82" s="1"/>
      <c r="E82" s="1">
        <v>29</v>
      </c>
      <c r="F82" s="1">
        <v>41</v>
      </c>
      <c r="G82" s="6">
        <v>0.4</v>
      </c>
      <c r="H82" s="1">
        <v>55</v>
      </c>
      <c r="I82" s="1" t="s">
        <v>34</v>
      </c>
      <c r="J82" s="1">
        <v>36</v>
      </c>
      <c r="K82" s="1">
        <f t="shared" si="20"/>
        <v>-7</v>
      </c>
      <c r="L82" s="1">
        <f t="shared" si="21"/>
        <v>29</v>
      </c>
      <c r="M82" s="1"/>
      <c r="N82" s="1">
        <v>22.800000000000011</v>
      </c>
      <c r="O82" s="1"/>
      <c r="P82" s="1">
        <f t="shared" si="22"/>
        <v>5.8</v>
      </c>
      <c r="Q82" s="5"/>
      <c r="R82" s="5"/>
      <c r="S82" s="1"/>
      <c r="T82" s="1">
        <f t="shared" si="23"/>
        <v>11.000000000000002</v>
      </c>
      <c r="U82" s="1">
        <f t="shared" si="24"/>
        <v>11.000000000000002</v>
      </c>
      <c r="V82" s="1">
        <v>6</v>
      </c>
      <c r="W82" s="1">
        <v>6</v>
      </c>
      <c r="X82" s="1">
        <v>5.2</v>
      </c>
      <c r="Y82" s="1">
        <v>7.8</v>
      </c>
      <c r="Z82" s="1">
        <v>10.6</v>
      </c>
      <c r="AA82" s="1">
        <v>9.4</v>
      </c>
      <c r="AB82" s="1"/>
      <c r="AC82" s="1">
        <f t="shared" si="25"/>
        <v>0</v>
      </c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8" t="s">
        <v>122</v>
      </c>
      <c r="B83" s="18" t="s">
        <v>33</v>
      </c>
      <c r="C83" s="18"/>
      <c r="D83" s="18"/>
      <c r="E83" s="18"/>
      <c r="F83" s="18"/>
      <c r="G83" s="19">
        <v>0</v>
      </c>
      <c r="H83" s="18">
        <v>50</v>
      </c>
      <c r="I83" s="18" t="s">
        <v>34</v>
      </c>
      <c r="J83" s="18"/>
      <c r="K83" s="18">
        <f t="shared" si="20"/>
        <v>0</v>
      </c>
      <c r="L83" s="18">
        <f t="shared" si="21"/>
        <v>0</v>
      </c>
      <c r="M83" s="18"/>
      <c r="N83" s="18"/>
      <c r="O83" s="18"/>
      <c r="P83" s="18">
        <f t="shared" si="22"/>
        <v>0</v>
      </c>
      <c r="Q83" s="20"/>
      <c r="R83" s="20"/>
      <c r="S83" s="18"/>
      <c r="T83" s="18" t="e">
        <f t="shared" si="23"/>
        <v>#DIV/0!</v>
      </c>
      <c r="U83" s="18" t="e">
        <f t="shared" si="24"/>
        <v>#DIV/0!</v>
      </c>
      <c r="V83" s="18">
        <v>0</v>
      </c>
      <c r="W83" s="18">
        <v>0</v>
      </c>
      <c r="X83" s="18">
        <v>0</v>
      </c>
      <c r="Y83" s="18">
        <v>0</v>
      </c>
      <c r="Z83" s="18">
        <v>0</v>
      </c>
      <c r="AA83" s="18">
        <v>0</v>
      </c>
      <c r="AB83" s="18" t="s">
        <v>40</v>
      </c>
      <c r="AC83" s="18">
        <f t="shared" si="25"/>
        <v>0</v>
      </c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5" t="s">
        <v>123</v>
      </c>
      <c r="B84" s="15" t="s">
        <v>33</v>
      </c>
      <c r="C84" s="15">
        <v>392.85</v>
      </c>
      <c r="D84" s="15">
        <v>229.57599999999999</v>
      </c>
      <c r="E84" s="15">
        <v>319.43099999999998</v>
      </c>
      <c r="F84" s="15">
        <v>269.03399999999999</v>
      </c>
      <c r="G84" s="16">
        <v>1</v>
      </c>
      <c r="H84" s="15">
        <v>60</v>
      </c>
      <c r="I84" s="15" t="s">
        <v>34</v>
      </c>
      <c r="J84" s="15">
        <v>372.69</v>
      </c>
      <c r="K84" s="15">
        <f t="shared" si="20"/>
        <v>-53.259000000000015</v>
      </c>
      <c r="L84" s="15">
        <f t="shared" si="21"/>
        <v>319.43099999999998</v>
      </c>
      <c r="M84" s="15"/>
      <c r="N84" s="15">
        <v>110.479</v>
      </c>
      <c r="O84" s="15"/>
      <c r="P84" s="15">
        <f t="shared" si="22"/>
        <v>63.886199999999995</v>
      </c>
      <c r="Q84" s="17">
        <f>8*P84-O84-N84-F84</f>
        <v>131.57659999999998</v>
      </c>
      <c r="R84" s="17"/>
      <c r="S84" s="15"/>
      <c r="T84" s="15">
        <f t="shared" si="23"/>
        <v>8</v>
      </c>
      <c r="U84" s="15">
        <f t="shared" si="24"/>
        <v>5.9404534938687856</v>
      </c>
      <c r="V84" s="15">
        <v>61.005000000000003</v>
      </c>
      <c r="W84" s="15">
        <v>40.809199999999997</v>
      </c>
      <c r="X84" s="15">
        <v>48.119600000000013</v>
      </c>
      <c r="Y84" s="15">
        <v>71.779600000000002</v>
      </c>
      <c r="Z84" s="15">
        <v>65.975999999999999</v>
      </c>
      <c r="AA84" s="15">
        <v>39.095599999999997</v>
      </c>
      <c r="AB84" s="15" t="s">
        <v>50</v>
      </c>
      <c r="AC84" s="15">
        <f t="shared" si="25"/>
        <v>132</v>
      </c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0" t="s">
        <v>124</v>
      </c>
      <c r="B85" s="10" t="s">
        <v>39</v>
      </c>
      <c r="C85" s="10">
        <v>37</v>
      </c>
      <c r="D85" s="10">
        <v>5</v>
      </c>
      <c r="E85" s="10">
        <v>12</v>
      </c>
      <c r="F85" s="10">
        <v>21</v>
      </c>
      <c r="G85" s="11">
        <v>0</v>
      </c>
      <c r="H85" s="10">
        <v>40</v>
      </c>
      <c r="I85" s="10" t="s">
        <v>55</v>
      </c>
      <c r="J85" s="10">
        <v>15</v>
      </c>
      <c r="K85" s="10">
        <f t="shared" si="20"/>
        <v>-3</v>
      </c>
      <c r="L85" s="10">
        <f t="shared" si="21"/>
        <v>12</v>
      </c>
      <c r="M85" s="10"/>
      <c r="N85" s="10"/>
      <c r="O85" s="10"/>
      <c r="P85" s="10">
        <f t="shared" si="22"/>
        <v>2.4</v>
      </c>
      <c r="Q85" s="12"/>
      <c r="R85" s="12"/>
      <c r="S85" s="10"/>
      <c r="T85" s="10">
        <f t="shared" si="23"/>
        <v>8.75</v>
      </c>
      <c r="U85" s="10">
        <f t="shared" si="24"/>
        <v>8.75</v>
      </c>
      <c r="V85" s="10">
        <v>2.2000000000000002</v>
      </c>
      <c r="W85" s="10">
        <v>4.8</v>
      </c>
      <c r="X85" s="10">
        <v>5.8</v>
      </c>
      <c r="Y85" s="10">
        <v>3</v>
      </c>
      <c r="Z85" s="10">
        <v>3</v>
      </c>
      <c r="AA85" s="10">
        <v>4.4000000000000004</v>
      </c>
      <c r="AB85" s="13" t="s">
        <v>125</v>
      </c>
      <c r="AC85" s="10">
        <f t="shared" si="25"/>
        <v>0</v>
      </c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 t="s">
        <v>126</v>
      </c>
      <c r="B86" s="1" t="s">
        <v>39</v>
      </c>
      <c r="C86" s="1">
        <v>16</v>
      </c>
      <c r="D86" s="1">
        <v>24</v>
      </c>
      <c r="E86" s="1">
        <v>24</v>
      </c>
      <c r="F86" s="1">
        <v>7</v>
      </c>
      <c r="G86" s="6">
        <v>0.3</v>
      </c>
      <c r="H86" s="1">
        <v>40</v>
      </c>
      <c r="I86" s="1" t="s">
        <v>34</v>
      </c>
      <c r="J86" s="1">
        <v>25</v>
      </c>
      <c r="K86" s="1">
        <f t="shared" si="20"/>
        <v>-1</v>
      </c>
      <c r="L86" s="1">
        <f t="shared" si="21"/>
        <v>24</v>
      </c>
      <c r="M86" s="1"/>
      <c r="N86" s="1">
        <v>10</v>
      </c>
      <c r="O86" s="1"/>
      <c r="P86" s="1">
        <f t="shared" si="22"/>
        <v>4.8</v>
      </c>
      <c r="Q86" s="5">
        <f t="shared" ref="Q86" si="26">11*P86-O86-N86-F86</f>
        <v>35.799999999999997</v>
      </c>
      <c r="R86" s="5"/>
      <c r="S86" s="1"/>
      <c r="T86" s="1">
        <f t="shared" si="23"/>
        <v>11</v>
      </c>
      <c r="U86" s="1">
        <f t="shared" si="24"/>
        <v>3.541666666666667</v>
      </c>
      <c r="V86" s="1">
        <v>2.4</v>
      </c>
      <c r="W86" s="1">
        <v>2</v>
      </c>
      <c r="X86" s="1">
        <v>3.6</v>
      </c>
      <c r="Y86" s="1">
        <v>3.2</v>
      </c>
      <c r="Z86" s="1">
        <v>4.2</v>
      </c>
      <c r="AA86" s="1">
        <v>4.5999999999999996</v>
      </c>
      <c r="AB86" s="1"/>
      <c r="AC86" s="1">
        <f t="shared" si="25"/>
        <v>11</v>
      </c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 t="s">
        <v>127</v>
      </c>
      <c r="B87" s="1" t="s">
        <v>33</v>
      </c>
      <c r="C87" s="1">
        <v>1075.056</v>
      </c>
      <c r="D87" s="1">
        <v>5245.2179999999998</v>
      </c>
      <c r="E87" s="1">
        <v>3366.8069999999998</v>
      </c>
      <c r="F87" s="1">
        <v>2589.2179999999998</v>
      </c>
      <c r="G87" s="6">
        <v>1</v>
      </c>
      <c r="H87" s="1">
        <v>60</v>
      </c>
      <c r="I87" s="1" t="s">
        <v>34</v>
      </c>
      <c r="J87" s="1">
        <v>5359.3419999999996</v>
      </c>
      <c r="K87" s="1">
        <f t="shared" si="20"/>
        <v>-1992.5349999999999</v>
      </c>
      <c r="L87" s="1">
        <f t="shared" si="21"/>
        <v>1351.9199999999998</v>
      </c>
      <c r="M87" s="1">
        <v>2014.8869999999999</v>
      </c>
      <c r="N87" s="1">
        <v>621.97700000000168</v>
      </c>
      <c r="O87" s="1"/>
      <c r="P87" s="1">
        <f t="shared" si="22"/>
        <v>270.38399999999996</v>
      </c>
      <c r="Q87" s="5"/>
      <c r="R87" s="5"/>
      <c r="S87" s="1"/>
      <c r="T87" s="1">
        <f t="shared" si="23"/>
        <v>11.876423900822541</v>
      </c>
      <c r="U87" s="1">
        <f t="shared" si="24"/>
        <v>11.876423900822541</v>
      </c>
      <c r="V87" s="1">
        <v>288.70600000000007</v>
      </c>
      <c r="W87" s="1">
        <v>308.41840000000002</v>
      </c>
      <c r="X87" s="1">
        <v>322.80779999999999</v>
      </c>
      <c r="Y87" s="1">
        <v>298.47519999999997</v>
      </c>
      <c r="Z87" s="1">
        <v>272.68520000000012</v>
      </c>
      <c r="AA87" s="1">
        <v>276.46759999999989</v>
      </c>
      <c r="AB87" s="1"/>
      <c r="AC87" s="1">
        <f t="shared" si="25"/>
        <v>0</v>
      </c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21" t="s">
        <v>128</v>
      </c>
      <c r="B88" s="1" t="s">
        <v>39</v>
      </c>
      <c r="C88" s="1"/>
      <c r="D88" s="1"/>
      <c r="E88" s="1"/>
      <c r="F88" s="1"/>
      <c r="G88" s="6">
        <v>0.1</v>
      </c>
      <c r="H88" s="1">
        <v>60</v>
      </c>
      <c r="I88" s="1" t="s">
        <v>34</v>
      </c>
      <c r="J88" s="1"/>
      <c r="K88" s="1">
        <f t="shared" si="20"/>
        <v>0</v>
      </c>
      <c r="L88" s="1">
        <f t="shared" si="21"/>
        <v>0</v>
      </c>
      <c r="M88" s="1"/>
      <c r="N88" s="21"/>
      <c r="O88" s="1"/>
      <c r="P88" s="1">
        <f t="shared" si="22"/>
        <v>0</v>
      </c>
      <c r="Q88" s="22">
        <v>30</v>
      </c>
      <c r="R88" s="5"/>
      <c r="S88" s="1"/>
      <c r="T88" s="1" t="e">
        <f t="shared" si="23"/>
        <v>#DIV/0!</v>
      </c>
      <c r="U88" s="1" t="e">
        <f t="shared" si="24"/>
        <v>#DIV/0!</v>
      </c>
      <c r="V88" s="1">
        <v>-0.4</v>
      </c>
      <c r="W88" s="1">
        <v>-0.4</v>
      </c>
      <c r="X88" s="1">
        <v>0</v>
      </c>
      <c r="Y88" s="1">
        <v>0</v>
      </c>
      <c r="Z88" s="1">
        <v>0</v>
      </c>
      <c r="AA88" s="1">
        <v>-0.6</v>
      </c>
      <c r="AB88" s="21" t="s">
        <v>115</v>
      </c>
      <c r="AC88" s="1">
        <f t="shared" si="25"/>
        <v>3</v>
      </c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23" t="s">
        <v>129</v>
      </c>
      <c r="B89" s="1" t="s">
        <v>33</v>
      </c>
      <c r="C89" s="1">
        <v>1888.8050000000001</v>
      </c>
      <c r="D89" s="1">
        <v>4213.9539999999997</v>
      </c>
      <c r="E89" s="1">
        <v>2313.9789999999998</v>
      </c>
      <c r="F89" s="1">
        <v>3381.6869999999999</v>
      </c>
      <c r="G89" s="6">
        <v>1</v>
      </c>
      <c r="H89" s="1">
        <v>60</v>
      </c>
      <c r="I89" s="1" t="s">
        <v>34</v>
      </c>
      <c r="J89" s="1">
        <v>4292.1949999999997</v>
      </c>
      <c r="K89" s="1">
        <f t="shared" si="20"/>
        <v>-1978.2159999999999</v>
      </c>
      <c r="L89" s="1">
        <f t="shared" si="21"/>
        <v>1801.4889999999998</v>
      </c>
      <c r="M89" s="1">
        <v>512.49</v>
      </c>
      <c r="N89" s="1">
        <v>700</v>
      </c>
      <c r="O89" s="1">
        <v>400</v>
      </c>
      <c r="P89" s="1">
        <f t="shared" si="22"/>
        <v>360.29779999999994</v>
      </c>
      <c r="Q89" s="5">
        <f t="shared" ref="Q89" si="27">13*P89-O89-N89-F89</f>
        <v>202.18439999999919</v>
      </c>
      <c r="R89" s="5"/>
      <c r="S89" s="1"/>
      <c r="T89" s="1">
        <f t="shared" si="23"/>
        <v>13</v>
      </c>
      <c r="U89" s="1">
        <f t="shared" si="24"/>
        <v>12.438840869969233</v>
      </c>
      <c r="V89" s="1">
        <v>380.67239999999998</v>
      </c>
      <c r="W89" s="1">
        <v>397.58900000000011</v>
      </c>
      <c r="X89" s="1">
        <v>422.7296</v>
      </c>
      <c r="Y89" s="1">
        <v>442.22599999999989</v>
      </c>
      <c r="Z89" s="1">
        <v>407.9774000000001</v>
      </c>
      <c r="AA89" s="1">
        <v>435.2124</v>
      </c>
      <c r="AB89" s="1"/>
      <c r="AC89" s="1">
        <f t="shared" si="25"/>
        <v>202</v>
      </c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23" t="s">
        <v>130</v>
      </c>
      <c r="B90" s="1" t="s">
        <v>33</v>
      </c>
      <c r="C90" s="1">
        <v>1812.8040000000001</v>
      </c>
      <c r="D90" s="1">
        <v>5752.7740000000003</v>
      </c>
      <c r="E90" s="14">
        <f>3001.886+E22</f>
        <v>3048.2910000000002</v>
      </c>
      <c r="F90" s="1">
        <v>3941.0259999999998</v>
      </c>
      <c r="G90" s="6">
        <v>1</v>
      </c>
      <c r="H90" s="1">
        <v>60</v>
      </c>
      <c r="I90" s="1" t="s">
        <v>34</v>
      </c>
      <c r="J90" s="1">
        <v>5467.16</v>
      </c>
      <c r="K90" s="1">
        <f t="shared" si="20"/>
        <v>-2418.8689999999997</v>
      </c>
      <c r="L90" s="1">
        <f t="shared" si="21"/>
        <v>2030.6760000000002</v>
      </c>
      <c r="M90" s="1">
        <v>1017.615</v>
      </c>
      <c r="N90" s="1">
        <v>850</v>
      </c>
      <c r="O90" s="1">
        <v>550</v>
      </c>
      <c r="P90" s="1">
        <f t="shared" si="22"/>
        <v>406.13520000000005</v>
      </c>
      <c r="Q90" s="5"/>
      <c r="R90" s="5"/>
      <c r="S90" s="1"/>
      <c r="T90" s="1">
        <f t="shared" si="23"/>
        <v>13.150857152987475</v>
      </c>
      <c r="U90" s="1">
        <f t="shared" si="24"/>
        <v>13.150857152987475</v>
      </c>
      <c r="V90" s="1">
        <v>454.27499999999998</v>
      </c>
      <c r="W90" s="1">
        <v>460.09899999999999</v>
      </c>
      <c r="X90" s="1">
        <v>469.60340000000008</v>
      </c>
      <c r="Y90" s="1">
        <v>467.45400000000012</v>
      </c>
      <c r="Z90" s="1">
        <v>423.21400000000028</v>
      </c>
      <c r="AA90" s="1">
        <v>427.08240000000012</v>
      </c>
      <c r="AB90" s="1" t="s">
        <v>131</v>
      </c>
      <c r="AC90" s="1">
        <f t="shared" si="25"/>
        <v>0</v>
      </c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0" t="s">
        <v>132</v>
      </c>
      <c r="B91" s="10" t="s">
        <v>39</v>
      </c>
      <c r="C91" s="10">
        <v>12</v>
      </c>
      <c r="D91" s="10"/>
      <c r="E91" s="10">
        <v>3</v>
      </c>
      <c r="F91" s="10">
        <v>4</v>
      </c>
      <c r="G91" s="11">
        <v>0</v>
      </c>
      <c r="H91" s="10">
        <v>40</v>
      </c>
      <c r="I91" s="10" t="s">
        <v>55</v>
      </c>
      <c r="J91" s="10">
        <v>3</v>
      </c>
      <c r="K91" s="10">
        <f t="shared" si="20"/>
        <v>0</v>
      </c>
      <c r="L91" s="10">
        <f t="shared" si="21"/>
        <v>3</v>
      </c>
      <c r="M91" s="10"/>
      <c r="N91" s="10"/>
      <c r="O91" s="10"/>
      <c r="P91" s="10">
        <f t="shared" si="22"/>
        <v>0.6</v>
      </c>
      <c r="Q91" s="12"/>
      <c r="R91" s="12"/>
      <c r="S91" s="10"/>
      <c r="T91" s="10">
        <f t="shared" si="23"/>
        <v>6.666666666666667</v>
      </c>
      <c r="U91" s="10">
        <f t="shared" si="24"/>
        <v>6.666666666666667</v>
      </c>
      <c r="V91" s="10">
        <v>0</v>
      </c>
      <c r="W91" s="10">
        <v>0.2</v>
      </c>
      <c r="X91" s="10">
        <v>1.4</v>
      </c>
      <c r="Y91" s="10">
        <v>2.4</v>
      </c>
      <c r="Z91" s="10">
        <v>6.2</v>
      </c>
      <c r="AA91" s="10">
        <v>6.2</v>
      </c>
      <c r="AB91" s="13" t="s">
        <v>125</v>
      </c>
      <c r="AC91" s="10">
        <f t="shared" si="25"/>
        <v>0</v>
      </c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 t="s">
        <v>133</v>
      </c>
      <c r="B92" s="1" t="s">
        <v>33</v>
      </c>
      <c r="C92" s="1">
        <v>195.251</v>
      </c>
      <c r="D92" s="1">
        <v>42.5</v>
      </c>
      <c r="E92" s="1">
        <v>111.795</v>
      </c>
      <c r="F92" s="1">
        <v>112.536</v>
      </c>
      <c r="G92" s="6">
        <v>1</v>
      </c>
      <c r="H92" s="1">
        <v>55</v>
      </c>
      <c r="I92" s="1" t="s">
        <v>34</v>
      </c>
      <c r="J92" s="1">
        <v>112.45</v>
      </c>
      <c r="K92" s="1">
        <f t="shared" si="20"/>
        <v>-0.65500000000000114</v>
      </c>
      <c r="L92" s="1">
        <f t="shared" si="21"/>
        <v>111.795</v>
      </c>
      <c r="M92" s="1"/>
      <c r="N92" s="1">
        <v>82.911940000000044</v>
      </c>
      <c r="O92" s="1"/>
      <c r="P92" s="1">
        <f t="shared" si="22"/>
        <v>22.359000000000002</v>
      </c>
      <c r="Q92" s="5">
        <f t="shared" ref="Q92:Q94" si="28">11*P92-O92-N92-F92</f>
        <v>50.501059999999967</v>
      </c>
      <c r="R92" s="5"/>
      <c r="S92" s="1"/>
      <c r="T92" s="1">
        <f t="shared" si="23"/>
        <v>11</v>
      </c>
      <c r="U92" s="1">
        <f t="shared" si="24"/>
        <v>8.7413542645019913</v>
      </c>
      <c r="V92" s="1">
        <v>19.413799999999998</v>
      </c>
      <c r="W92" s="1">
        <v>1.8404</v>
      </c>
      <c r="X92" s="1">
        <v>0</v>
      </c>
      <c r="Y92" s="1">
        <v>19.074400000000001</v>
      </c>
      <c r="Z92" s="1">
        <v>19.074400000000001</v>
      </c>
      <c r="AA92" s="1">
        <v>0</v>
      </c>
      <c r="AB92" s="1" t="s">
        <v>134</v>
      </c>
      <c r="AC92" s="1">
        <f t="shared" si="25"/>
        <v>51</v>
      </c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 t="s">
        <v>135</v>
      </c>
      <c r="B93" s="1" t="s">
        <v>33</v>
      </c>
      <c r="C93" s="1">
        <v>192.667</v>
      </c>
      <c r="D93" s="1">
        <v>32.479999999999997</v>
      </c>
      <c r="E93" s="1">
        <v>128.60900000000001</v>
      </c>
      <c r="F93" s="1">
        <v>80.343999999999994</v>
      </c>
      <c r="G93" s="6">
        <v>1</v>
      </c>
      <c r="H93" s="1">
        <v>55</v>
      </c>
      <c r="I93" s="1" t="s">
        <v>34</v>
      </c>
      <c r="J93" s="1">
        <v>128.19999999999999</v>
      </c>
      <c r="K93" s="1">
        <f t="shared" si="20"/>
        <v>0.40900000000002024</v>
      </c>
      <c r="L93" s="1">
        <f t="shared" si="21"/>
        <v>128.60900000000001</v>
      </c>
      <c r="M93" s="1"/>
      <c r="N93" s="1">
        <v>124.15906</v>
      </c>
      <c r="O93" s="1"/>
      <c r="P93" s="1">
        <f t="shared" si="22"/>
        <v>25.721800000000002</v>
      </c>
      <c r="Q93" s="5">
        <f t="shared" si="28"/>
        <v>78.436739999999986</v>
      </c>
      <c r="R93" s="5"/>
      <c r="S93" s="1"/>
      <c r="T93" s="1">
        <f t="shared" si="23"/>
        <v>10.999999999999998</v>
      </c>
      <c r="U93" s="1">
        <f t="shared" si="24"/>
        <v>7.9505734435381656</v>
      </c>
      <c r="V93" s="1">
        <v>21.4162</v>
      </c>
      <c r="W93" s="1">
        <v>3.1943999999999999</v>
      </c>
      <c r="X93" s="1">
        <v>0.2712</v>
      </c>
      <c r="Y93" s="1">
        <v>19.439599999999999</v>
      </c>
      <c r="Z93" s="1">
        <v>19.168399999999998</v>
      </c>
      <c r="AA93" s="1">
        <v>0</v>
      </c>
      <c r="AB93" s="1" t="s">
        <v>134</v>
      </c>
      <c r="AC93" s="1">
        <f t="shared" si="25"/>
        <v>78</v>
      </c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 t="s">
        <v>136</v>
      </c>
      <c r="B94" s="1" t="s">
        <v>33</v>
      </c>
      <c r="C94" s="1">
        <v>128.99299999999999</v>
      </c>
      <c r="D94" s="1">
        <v>33.412999999999997</v>
      </c>
      <c r="E94" s="1">
        <v>71.384</v>
      </c>
      <c r="F94" s="1">
        <v>81.603999999999999</v>
      </c>
      <c r="G94" s="6">
        <v>1</v>
      </c>
      <c r="H94" s="1">
        <v>55</v>
      </c>
      <c r="I94" s="1" t="s">
        <v>34</v>
      </c>
      <c r="J94" s="1">
        <v>72.2</v>
      </c>
      <c r="K94" s="1">
        <f t="shared" si="20"/>
        <v>-0.8160000000000025</v>
      </c>
      <c r="L94" s="1">
        <f t="shared" si="21"/>
        <v>71.384</v>
      </c>
      <c r="M94" s="1"/>
      <c r="N94" s="1">
        <v>56.300879999999992</v>
      </c>
      <c r="O94" s="1"/>
      <c r="P94" s="1">
        <f t="shared" si="22"/>
        <v>14.2768</v>
      </c>
      <c r="Q94" s="5">
        <f t="shared" si="28"/>
        <v>19.139920000000018</v>
      </c>
      <c r="R94" s="5"/>
      <c r="S94" s="1"/>
      <c r="T94" s="1">
        <f t="shared" si="23"/>
        <v>11</v>
      </c>
      <c r="U94" s="1">
        <f t="shared" si="24"/>
        <v>9.6593690462848816</v>
      </c>
      <c r="V94" s="1">
        <v>13.4176</v>
      </c>
      <c r="W94" s="1">
        <v>1.8835999999999999</v>
      </c>
      <c r="X94" s="1">
        <v>0</v>
      </c>
      <c r="Y94" s="1">
        <v>12.944800000000001</v>
      </c>
      <c r="Z94" s="1">
        <v>12.944800000000001</v>
      </c>
      <c r="AA94" s="1">
        <v>0</v>
      </c>
      <c r="AB94" s="1" t="s">
        <v>134</v>
      </c>
      <c r="AC94" s="1">
        <f t="shared" si="25"/>
        <v>19</v>
      </c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8" t="s">
        <v>137</v>
      </c>
      <c r="B95" s="18" t="s">
        <v>33</v>
      </c>
      <c r="C95" s="18"/>
      <c r="D95" s="18"/>
      <c r="E95" s="18"/>
      <c r="F95" s="18"/>
      <c r="G95" s="19">
        <v>0</v>
      </c>
      <c r="H95" s="18">
        <v>60</v>
      </c>
      <c r="I95" s="18" t="s">
        <v>34</v>
      </c>
      <c r="J95" s="18"/>
      <c r="K95" s="18">
        <f t="shared" ref="K95:K98" si="29">E95-J95</f>
        <v>0</v>
      </c>
      <c r="L95" s="18">
        <f t="shared" si="21"/>
        <v>0</v>
      </c>
      <c r="M95" s="18"/>
      <c r="N95" s="18"/>
      <c r="O95" s="18"/>
      <c r="P95" s="18">
        <f t="shared" si="22"/>
        <v>0</v>
      </c>
      <c r="Q95" s="20"/>
      <c r="R95" s="20"/>
      <c r="S95" s="18"/>
      <c r="T95" s="18" t="e">
        <f t="shared" si="23"/>
        <v>#DIV/0!</v>
      </c>
      <c r="U95" s="18" t="e">
        <f t="shared" si="24"/>
        <v>#DIV/0!</v>
      </c>
      <c r="V95" s="18">
        <v>0</v>
      </c>
      <c r="W95" s="18">
        <v>0</v>
      </c>
      <c r="X95" s="18">
        <v>0</v>
      </c>
      <c r="Y95" s="18">
        <v>0</v>
      </c>
      <c r="Z95" s="18">
        <v>0</v>
      </c>
      <c r="AA95" s="18">
        <v>0</v>
      </c>
      <c r="AB95" s="18" t="s">
        <v>40</v>
      </c>
      <c r="AC95" s="18">
        <f t="shared" si="25"/>
        <v>0</v>
      </c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 t="s">
        <v>138</v>
      </c>
      <c r="B96" s="1" t="s">
        <v>39</v>
      </c>
      <c r="C96" s="1">
        <v>18</v>
      </c>
      <c r="D96" s="1">
        <v>84</v>
      </c>
      <c r="E96" s="1">
        <v>81</v>
      </c>
      <c r="F96" s="1"/>
      <c r="G96" s="6">
        <v>0.3</v>
      </c>
      <c r="H96" s="1">
        <v>40</v>
      </c>
      <c r="I96" s="1" t="s">
        <v>34</v>
      </c>
      <c r="J96" s="1">
        <v>128</v>
      </c>
      <c r="K96" s="1">
        <f t="shared" si="29"/>
        <v>-47</v>
      </c>
      <c r="L96" s="1">
        <f t="shared" si="21"/>
        <v>81</v>
      </c>
      <c r="M96" s="1"/>
      <c r="N96" s="1">
        <v>158.4</v>
      </c>
      <c r="O96" s="1"/>
      <c r="P96" s="1">
        <f t="shared" si="22"/>
        <v>16.2</v>
      </c>
      <c r="Q96" s="5">
        <f t="shared" ref="Q96:Q97" si="30">11*P96-O96-N96-F96</f>
        <v>19.799999999999983</v>
      </c>
      <c r="R96" s="5"/>
      <c r="S96" s="1"/>
      <c r="T96" s="1">
        <f t="shared" si="23"/>
        <v>11</v>
      </c>
      <c r="U96" s="1">
        <f t="shared" si="24"/>
        <v>9.7777777777777786</v>
      </c>
      <c r="V96" s="1">
        <v>19.8</v>
      </c>
      <c r="W96" s="1">
        <v>3.6</v>
      </c>
      <c r="X96" s="1">
        <v>4.8</v>
      </c>
      <c r="Y96" s="1">
        <v>8.4</v>
      </c>
      <c r="Z96" s="1">
        <v>3.6</v>
      </c>
      <c r="AA96" s="1">
        <v>0</v>
      </c>
      <c r="AB96" s="1" t="s">
        <v>134</v>
      </c>
      <c r="AC96" s="1">
        <f t="shared" si="25"/>
        <v>6</v>
      </c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 t="s">
        <v>139</v>
      </c>
      <c r="B97" s="1" t="s">
        <v>39</v>
      </c>
      <c r="C97" s="1">
        <v>18</v>
      </c>
      <c r="D97" s="1">
        <v>83</v>
      </c>
      <c r="E97" s="1">
        <v>79</v>
      </c>
      <c r="F97" s="1"/>
      <c r="G97" s="6">
        <v>0.3</v>
      </c>
      <c r="H97" s="1">
        <v>40</v>
      </c>
      <c r="I97" s="1" t="s">
        <v>34</v>
      </c>
      <c r="J97" s="1">
        <v>192</v>
      </c>
      <c r="K97" s="1">
        <f t="shared" si="29"/>
        <v>-113</v>
      </c>
      <c r="L97" s="1">
        <f t="shared" si="21"/>
        <v>79</v>
      </c>
      <c r="M97" s="1"/>
      <c r="N97" s="1">
        <v>147.19999999999999</v>
      </c>
      <c r="O97" s="1"/>
      <c r="P97" s="1">
        <f t="shared" si="22"/>
        <v>15.8</v>
      </c>
      <c r="Q97" s="5">
        <f t="shared" si="30"/>
        <v>26.600000000000023</v>
      </c>
      <c r="R97" s="5"/>
      <c r="S97" s="1"/>
      <c r="T97" s="1">
        <f t="shared" si="23"/>
        <v>11</v>
      </c>
      <c r="U97" s="1">
        <f t="shared" si="24"/>
        <v>9.3164556962025298</v>
      </c>
      <c r="V97" s="1">
        <v>18.399999999999999</v>
      </c>
      <c r="W97" s="1">
        <v>3.6</v>
      </c>
      <c r="X97" s="1">
        <v>4.5999999999999996</v>
      </c>
      <c r="Y97" s="1">
        <v>8.4</v>
      </c>
      <c r="Z97" s="1">
        <v>3.8</v>
      </c>
      <c r="AA97" s="1">
        <v>0</v>
      </c>
      <c r="AB97" s="1" t="s">
        <v>134</v>
      </c>
      <c r="AC97" s="1">
        <f t="shared" si="25"/>
        <v>8</v>
      </c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23" t="s">
        <v>140</v>
      </c>
      <c r="B98" s="1" t="s">
        <v>33</v>
      </c>
      <c r="C98" s="1"/>
      <c r="D98" s="1"/>
      <c r="E98" s="1"/>
      <c r="F98" s="1"/>
      <c r="G98" s="6">
        <v>1</v>
      </c>
      <c r="H98" s="1">
        <v>60</v>
      </c>
      <c r="I98" s="1" t="s">
        <v>34</v>
      </c>
      <c r="J98" s="1"/>
      <c r="K98" s="1">
        <f t="shared" si="29"/>
        <v>0</v>
      </c>
      <c r="L98" s="1">
        <f t="shared" si="21"/>
        <v>0</v>
      </c>
      <c r="M98" s="1"/>
      <c r="N98" s="1">
        <v>200</v>
      </c>
      <c r="O98" s="1"/>
      <c r="P98" s="1">
        <f t="shared" si="22"/>
        <v>0</v>
      </c>
      <c r="Q98" s="5"/>
      <c r="R98" s="5"/>
      <c r="S98" s="1"/>
      <c r="T98" s="1" t="e">
        <f t="shared" si="23"/>
        <v>#DIV/0!</v>
      </c>
      <c r="U98" s="1" t="e">
        <f t="shared" si="24"/>
        <v>#DIV/0!</v>
      </c>
      <c r="V98" s="1">
        <v>0</v>
      </c>
      <c r="W98" s="1">
        <v>0</v>
      </c>
      <c r="X98" s="1">
        <v>0</v>
      </c>
      <c r="Y98" s="1">
        <v>0</v>
      </c>
      <c r="Z98" s="1">
        <v>0</v>
      </c>
      <c r="AA98" s="1">
        <v>0</v>
      </c>
      <c r="AB98" s="1" t="s">
        <v>141</v>
      </c>
      <c r="AC98" s="1">
        <f t="shared" si="25"/>
        <v>0</v>
      </c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</sheetData>
  <autoFilter ref="A3:AC98" xr:uid="{88B49BC2-3675-4984-9323-FCC8621D0D84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2024-09-26T14:25:11Z</dcterms:created>
  <dcterms:modified xsi:type="dcterms:W3CDTF">2024-09-26T14:35:27Z</dcterms:modified>
</cp:coreProperties>
</file>