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F4EF1BA-F326-4A3C-9436-BDDAE16523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Y399" i="1" s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V608" i="1" s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Y350" i="1" s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U608" i="1" s="1"/>
  <c r="P319" i="1"/>
  <c r="X316" i="1"/>
  <c r="X315" i="1"/>
  <c r="BO314" i="1"/>
  <c r="BM314" i="1"/>
  <c r="Y314" i="1"/>
  <c r="Y316" i="1" s="1"/>
  <c r="P314" i="1"/>
  <c r="BP313" i="1"/>
  <c r="BO313" i="1"/>
  <c r="BN313" i="1"/>
  <c r="BM313" i="1"/>
  <c r="Z313" i="1"/>
  <c r="Y313" i="1"/>
  <c r="Y315" i="1" s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0" i="1" s="1"/>
  <c r="P296" i="1"/>
  <c r="BP295" i="1"/>
  <c r="BO295" i="1"/>
  <c r="BN295" i="1"/>
  <c r="BM295" i="1"/>
  <c r="Z295" i="1"/>
  <c r="Y295" i="1"/>
  <c r="R608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Y291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Y279" i="1" s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Y258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Y174" i="1" s="1"/>
  <c r="P172" i="1"/>
  <c r="BP171" i="1"/>
  <c r="BO171" i="1"/>
  <c r="BN171" i="1"/>
  <c r="BM171" i="1"/>
  <c r="Z171" i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08" i="1" s="1"/>
  <c r="P155" i="1"/>
  <c r="X152" i="1"/>
  <c r="X151" i="1"/>
  <c r="BO150" i="1"/>
  <c r="BM150" i="1"/>
  <c r="Y150" i="1"/>
  <c r="Y152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BO132" i="1"/>
  <c r="BM132" i="1"/>
  <c r="Y132" i="1"/>
  <c r="Y137" i="1" s="1"/>
  <c r="P132" i="1"/>
  <c r="BP131" i="1"/>
  <c r="BO131" i="1"/>
  <c r="BN131" i="1"/>
  <c r="BM131" i="1"/>
  <c r="Z131" i="1"/>
  <c r="Y131" i="1"/>
  <c r="Y136" i="1" s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9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8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598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Z90" i="1" s="1"/>
  <c r="BN84" i="1"/>
  <c r="BP84" i="1"/>
  <c r="Z86" i="1"/>
  <c r="BN86" i="1"/>
  <c r="Z88" i="1"/>
  <c r="BN88" i="1"/>
  <c r="Y91" i="1"/>
  <c r="Z93" i="1"/>
  <c r="Z98" i="1" s="1"/>
  <c r="BN93" i="1"/>
  <c r="BP93" i="1"/>
  <c r="Z94" i="1"/>
  <c r="BN94" i="1"/>
  <c r="Z95" i="1"/>
  <c r="BN95" i="1"/>
  <c r="Z97" i="1"/>
  <c r="BN97" i="1"/>
  <c r="Y98" i="1"/>
  <c r="Z101" i="1"/>
  <c r="Z104" i="1" s="1"/>
  <c r="BN101" i="1"/>
  <c r="BP101" i="1"/>
  <c r="Z103" i="1"/>
  <c r="BN103" i="1"/>
  <c r="Y104" i="1"/>
  <c r="Z108" i="1"/>
  <c r="Z111" i="1" s="1"/>
  <c r="BN108" i="1"/>
  <c r="BP108" i="1"/>
  <c r="Z110" i="1"/>
  <c r="BN110" i="1"/>
  <c r="Y111" i="1"/>
  <c r="Z114" i="1"/>
  <c r="Z119" i="1" s="1"/>
  <c r="BN114" i="1"/>
  <c r="BP114" i="1"/>
  <c r="Z116" i="1"/>
  <c r="BN116" i="1"/>
  <c r="Z118" i="1"/>
  <c r="BN118" i="1"/>
  <c r="Y119" i="1"/>
  <c r="Z123" i="1"/>
  <c r="Z128" i="1" s="1"/>
  <c r="BN123" i="1"/>
  <c r="BP123" i="1"/>
  <c r="Z125" i="1"/>
  <c r="BN125" i="1"/>
  <c r="Z127" i="1"/>
  <c r="BN127" i="1"/>
  <c r="Y128" i="1"/>
  <c r="Z132" i="1"/>
  <c r="Z136" i="1" s="1"/>
  <c r="BN132" i="1"/>
  <c r="BP132" i="1"/>
  <c r="Z133" i="1"/>
  <c r="BN133" i="1"/>
  <c r="Z135" i="1"/>
  <c r="BN135" i="1"/>
  <c r="Z139" i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Z167" i="1" s="1"/>
  <c r="BN165" i="1"/>
  <c r="BP165" i="1"/>
  <c r="Y168" i="1"/>
  <c r="H608" i="1"/>
  <c r="Z172" i="1"/>
  <c r="Z174" i="1" s="1"/>
  <c r="BN172" i="1"/>
  <c r="BP172" i="1"/>
  <c r="Y175" i="1"/>
  <c r="Y183" i="1"/>
  <c r="Z178" i="1"/>
  <c r="BN178" i="1"/>
  <c r="BP180" i="1"/>
  <c r="BN180" i="1"/>
  <c r="Z180" i="1"/>
  <c r="Y189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Z237" i="1" s="1"/>
  <c r="BP231" i="1"/>
  <c r="BN231" i="1"/>
  <c r="Z231" i="1"/>
  <c r="BP235" i="1"/>
  <c r="BN235" i="1"/>
  <c r="Z235" i="1"/>
  <c r="Y246" i="1"/>
  <c r="BP243" i="1"/>
  <c r="BN243" i="1"/>
  <c r="Z243" i="1"/>
  <c r="BP252" i="1"/>
  <c r="BN252" i="1"/>
  <c r="Z252" i="1"/>
  <c r="BP256" i="1"/>
  <c r="BN256" i="1"/>
  <c r="Z256" i="1"/>
  <c r="M608" i="1"/>
  <c r="Y269" i="1"/>
  <c r="Y270" i="1"/>
  <c r="BP261" i="1"/>
  <c r="BN261" i="1"/>
  <c r="Z261" i="1"/>
  <c r="H9" i="1"/>
  <c r="Y24" i="1"/>
  <c r="Y59" i="1"/>
  <c r="Y75" i="1"/>
  <c r="Y112" i="1"/>
  <c r="Y129" i="1"/>
  <c r="Y157" i="1"/>
  <c r="Z182" i="1"/>
  <c r="Y182" i="1"/>
  <c r="BP186" i="1"/>
  <c r="BN186" i="1"/>
  <c r="Z186" i="1"/>
  <c r="Z188" i="1" s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Z245" i="1"/>
  <c r="BP241" i="1"/>
  <c r="BN241" i="1"/>
  <c r="Z241" i="1"/>
  <c r="Y245" i="1"/>
  <c r="BP250" i="1"/>
  <c r="BN250" i="1"/>
  <c r="Z250" i="1"/>
  <c r="Z257" i="1" s="1"/>
  <c r="BP254" i="1"/>
  <c r="BN254" i="1"/>
  <c r="Z254" i="1"/>
  <c r="I608" i="1"/>
  <c r="Y201" i="1"/>
  <c r="K608" i="1"/>
  <c r="Y257" i="1"/>
  <c r="Z263" i="1"/>
  <c r="BN263" i="1"/>
  <c r="Z265" i="1"/>
  <c r="BN265" i="1"/>
  <c r="Z267" i="1"/>
  <c r="BN267" i="1"/>
  <c r="O608" i="1"/>
  <c r="Z275" i="1"/>
  <c r="Z279" i="1" s="1"/>
  <c r="BN275" i="1"/>
  <c r="BP275" i="1"/>
  <c r="Z277" i="1"/>
  <c r="BN277" i="1"/>
  <c r="Y280" i="1"/>
  <c r="Y285" i="1"/>
  <c r="Q608" i="1"/>
  <c r="Z289" i="1"/>
  <c r="Z291" i="1" s="1"/>
  <c r="BN289" i="1"/>
  <c r="BP289" i="1"/>
  <c r="Y292" i="1"/>
  <c r="Z296" i="1"/>
  <c r="BN296" i="1"/>
  <c r="BP296" i="1"/>
  <c r="Z298" i="1"/>
  <c r="Z300" i="1" s="1"/>
  <c r="BN298" i="1"/>
  <c r="Y301" i="1"/>
  <c r="Y306" i="1"/>
  <c r="T608" i="1"/>
  <c r="Y311" i="1"/>
  <c r="Z314" i="1"/>
  <c r="Z315" i="1" s="1"/>
  <c r="BN314" i="1"/>
  <c r="BP314" i="1"/>
  <c r="Z319" i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Z37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Z530" i="1"/>
  <c r="BP528" i="1"/>
  <c r="BN528" i="1"/>
  <c r="Z528" i="1"/>
  <c r="Y530" i="1"/>
  <c r="Y328" i="1"/>
  <c r="Y335" i="1"/>
  <c r="BP330" i="1"/>
  <c r="BN330" i="1"/>
  <c r="Z330" i="1"/>
  <c r="Z334" i="1" s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Z362" i="1"/>
  <c r="BP360" i="1"/>
  <c r="BN360" i="1"/>
  <c r="Z360" i="1"/>
  <c r="BP379" i="1"/>
  <c r="BN379" i="1"/>
  <c r="Z379" i="1"/>
  <c r="BP383" i="1"/>
  <c r="BN383" i="1"/>
  <c r="Z383" i="1"/>
  <c r="Z387" i="1" s="1"/>
  <c r="Y387" i="1"/>
  <c r="BP391" i="1"/>
  <c r="BN391" i="1"/>
  <c r="Z391" i="1"/>
  <c r="Z392" i="1" s="1"/>
  <c r="Y393" i="1"/>
  <c r="Y398" i="1"/>
  <c r="BP395" i="1"/>
  <c r="BN395" i="1"/>
  <c r="Z395" i="1"/>
  <c r="Z398" i="1" s="1"/>
  <c r="X608" i="1"/>
  <c r="Y412" i="1"/>
  <c r="BP407" i="1"/>
  <c r="BN407" i="1"/>
  <c r="Z407" i="1"/>
  <c r="Z411" i="1" s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Z510" i="1" s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Z524" i="1" s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64" i="1" l="1"/>
  <c r="Z547" i="1"/>
  <c r="Z492" i="1"/>
  <c r="Z481" i="1"/>
  <c r="Z424" i="1"/>
  <c r="Z349" i="1"/>
  <c r="Z327" i="1"/>
  <c r="Y598" i="1"/>
  <c r="Z201" i="1"/>
  <c r="Z146" i="1"/>
  <c r="Z75" i="1"/>
  <c r="Y602" i="1"/>
  <c r="Y599" i="1"/>
  <c r="Z578" i="1"/>
  <c r="Z458" i="1"/>
  <c r="Z269" i="1"/>
  <c r="Z223" i="1"/>
  <c r="Y600" i="1"/>
  <c r="Z603" i="1"/>
  <c r="Y601" i="1" l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<sst xmlns="http://schemas.openxmlformats.org/spreadsheetml/2006/main" count="2493" uniqueCount="797">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</sst>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7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1143</v>
      </c>
      <c r="Y53" s="387">
        <f t="shared" ref="Y53:Y58" si="6">IFERROR(IF(X53="",0,CEILING((X53/$H53),1)*$H53),"")</f>
        <v>1144.8000000000002</v>
      </c>
      <c r="Z53" s="36">
        <f>IFERROR(IF(Y53=0,"",ROUNDUP(Y53/H53,0)*0.02175),"")</f>
        <v>2.3054999999999999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1193.7999999999997</v>
      </c>
      <c r="BN53" s="64">
        <f t="shared" ref="BN53:BN58" si="8">IFERROR(Y53*I53/H53,"0")</f>
        <v>1195.68</v>
      </c>
      <c r="BO53" s="64">
        <f t="shared" ref="BO53:BO58" si="9">IFERROR(1/J53*(X53/H53),"0")</f>
        <v>1.8898809523809521</v>
      </c>
      <c r="BP53" s="64">
        <f t="shared" ref="BP53:BP58" si="10">IFERROR(1/J53*(Y53/H53),"0")</f>
        <v>1.892857142857143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361</v>
      </c>
      <c r="Y55" s="387">
        <f t="shared" si="6"/>
        <v>369.59999999999997</v>
      </c>
      <c r="Z55" s="36">
        <f>IFERROR(IF(Y55=0,"",ROUNDUP(Y55/H55,0)*0.02175),"")</f>
        <v>0.71775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376.47142857142853</v>
      </c>
      <c r="BN55" s="64">
        <f t="shared" si="8"/>
        <v>385.44</v>
      </c>
      <c r="BO55" s="64">
        <f t="shared" si="9"/>
        <v>0.57557397959183676</v>
      </c>
      <c r="BP55" s="64">
        <f t="shared" si="10"/>
        <v>0.5892857142857143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138.0654761904762</v>
      </c>
      <c r="Y59" s="388">
        <f>IFERROR(Y53/H53,"0")+IFERROR(Y54/H54,"0")+IFERROR(Y55/H55,"0")+IFERROR(Y56/H56,"0")+IFERROR(Y57/H57,"0")+IFERROR(Y58/H58,"0")</f>
        <v>139</v>
      </c>
      <c r="Z59" s="388">
        <f>IFERROR(IF(Z53="",0,Z53),"0")+IFERROR(IF(Z54="",0,Z54),"0")+IFERROR(IF(Z55="",0,Z55),"0")+IFERROR(IF(Z56="",0,Z56),"0")+IFERROR(IF(Z57="",0,Z57),"0")+IFERROR(IF(Z58="",0,Z58),"0")</f>
        <v>3.02325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1504</v>
      </c>
      <c r="Y60" s="388">
        <f>IFERROR(SUM(Y53:Y58),"0")</f>
        <v>1514.4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336</v>
      </c>
      <c r="Y68" s="387">
        <f t="shared" ref="Y68:Y74" si="11">IFERROR(IF(X68="",0,CEILING((X68/$H68),1)*$H68),"")</f>
        <v>345.6</v>
      </c>
      <c r="Z68" s="36">
        <f>IFERROR(IF(Y68=0,"",ROUNDUP(Y68/H68,0)*0.02175),"")</f>
        <v>0.69599999999999995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350.93333333333328</v>
      </c>
      <c r="BN68" s="64">
        <f t="shared" ref="BN68:BN74" si="13">IFERROR(Y68*I68/H68,"0")</f>
        <v>360.96</v>
      </c>
      <c r="BO68" s="64">
        <f t="shared" ref="BO68:BO74" si="14">IFERROR(1/J68*(X68/H68),"0")</f>
        <v>0.55555555555555547</v>
      </c>
      <c r="BP68" s="64">
        <f t="shared" ref="BP68:BP74" si="15">IFERROR(1/J68*(Y68/H68),"0")</f>
        <v>0.5714285714285714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52</v>
      </c>
      <c r="Y73" s="387">
        <f t="shared" si="11"/>
        <v>52</v>
      </c>
      <c r="Z73" s="36">
        <f>IFERROR(IF(Y73=0,"",ROUNDUP(Y73/H73,0)*0.00937),"")</f>
        <v>0.12181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54.73</v>
      </c>
      <c r="BN73" s="64">
        <f t="shared" si="13"/>
        <v>54.73</v>
      </c>
      <c r="BO73" s="64">
        <f t="shared" si="14"/>
        <v>0.10833333333333334</v>
      </c>
      <c r="BP73" s="64">
        <f t="shared" si="15"/>
        <v>0.10833333333333334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44.111111111111114</v>
      </c>
      <c r="Y75" s="388">
        <f>IFERROR(Y68/H68,"0")+IFERROR(Y69/H69,"0")+IFERROR(Y70/H70,"0")+IFERROR(Y71/H71,"0")+IFERROR(Y72/H72,"0")+IFERROR(Y73/H73,"0")+IFERROR(Y74/H74,"0")</f>
        <v>45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0.81780999999999993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388</v>
      </c>
      <c r="Y76" s="388">
        <f>IFERROR(SUM(Y68:Y74),"0")</f>
        <v>397.6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670</v>
      </c>
      <c r="Y78" s="387">
        <f>IFERROR(IF(X78="",0,CEILING((X78/$H78),1)*$H78),"")</f>
        <v>680.40000000000009</v>
      </c>
      <c r="Z78" s="36">
        <f>IFERROR(IF(Y78=0,"",ROUNDUP(Y78/H78,0)*0.02175),"")</f>
        <v>1.37025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699.77777777777771</v>
      </c>
      <c r="BN78" s="64">
        <f>IFERROR(Y78*I78/H78,"0")</f>
        <v>710.64</v>
      </c>
      <c r="BO78" s="64">
        <f>IFERROR(1/J78*(X78/H78),"0")</f>
        <v>1.1078042328042326</v>
      </c>
      <c r="BP78" s="64">
        <f>IFERROR(1/J78*(Y78/H78),"0")</f>
        <v>1.125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62.037037037037031</v>
      </c>
      <c r="Y81" s="388">
        <f>IFERROR(Y78/H78,"0")+IFERROR(Y79/H79,"0")+IFERROR(Y80/H80,"0")</f>
        <v>63.000000000000007</v>
      </c>
      <c r="Z81" s="388">
        <f>IFERROR(IF(Z78="",0,Z78),"0")+IFERROR(IF(Z79="",0,Z79),"0")+IFERROR(IF(Z80="",0,Z80),"0")</f>
        <v>1.37025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670</v>
      </c>
      <c r="Y82" s="388">
        <f>IFERROR(SUM(Y78:Y80),"0")</f>
        <v>680.40000000000009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81</v>
      </c>
      <c r="Y88" s="387">
        <f t="shared" si="16"/>
        <v>81</v>
      </c>
      <c r="Z88" s="36">
        <f>IFERROR(IF(Y88=0,"",ROUNDUP(Y88/H88,0)*0.00502),"")</f>
        <v>0.22590000000000002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85.5</v>
      </c>
      <c r="BN88" s="64">
        <f t="shared" si="18"/>
        <v>85.5</v>
      </c>
      <c r="BO88" s="64">
        <f t="shared" si="19"/>
        <v>0.19230769230769232</v>
      </c>
      <c r="BP88" s="64">
        <f t="shared" si="20"/>
        <v>0.19230769230769232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51</v>
      </c>
      <c r="Y89" s="387">
        <f t="shared" si="16"/>
        <v>52.2</v>
      </c>
      <c r="Z89" s="36">
        <f>IFERROR(IF(Y89=0,"",ROUNDUP(Y89/H89,0)*0.00502),"")</f>
        <v>0.14558000000000001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53.833333333333329</v>
      </c>
      <c r="BN89" s="64">
        <f t="shared" si="18"/>
        <v>55.1</v>
      </c>
      <c r="BO89" s="64">
        <f t="shared" si="19"/>
        <v>0.12108262108262109</v>
      </c>
      <c r="BP89" s="64">
        <f t="shared" si="20"/>
        <v>0.12393162393162395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73.333333333333329</v>
      </c>
      <c r="Y90" s="388">
        <f>IFERROR(Y84/H84,"0")+IFERROR(Y85/H85,"0")+IFERROR(Y86/H86,"0")+IFERROR(Y87/H87,"0")+IFERROR(Y88/H88,"0")+IFERROR(Y89/H89,"0")</f>
        <v>74</v>
      </c>
      <c r="Z90" s="388">
        <f>IFERROR(IF(Z84="",0,Z84),"0")+IFERROR(IF(Z85="",0,Z85),"0")+IFERROR(IF(Z86="",0,Z86),"0")+IFERROR(IF(Z87="",0,Z87),"0")+IFERROR(IF(Z88="",0,Z88),"0")+IFERROR(IF(Z89="",0,Z89),"0")</f>
        <v>0.37148000000000003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132</v>
      </c>
      <c r="Y91" s="388">
        <f>IFERROR(SUM(Y84:Y89),"0")</f>
        <v>133.19999999999999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97</v>
      </c>
      <c r="Y102" s="387">
        <f>IFERROR(IF(X102="",0,CEILING((X102/$H102),1)*$H102),"")</f>
        <v>100.80000000000001</v>
      </c>
      <c r="Z102" s="36">
        <f>IFERROR(IF(Y102=0,"",ROUNDUP(Y102/H102,0)*0.02175),"")</f>
        <v>0.26100000000000001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103.51285714285714</v>
      </c>
      <c r="BN102" s="64">
        <f>IFERROR(Y102*I102/H102,"0")</f>
        <v>107.56800000000001</v>
      </c>
      <c r="BO102" s="64">
        <f>IFERROR(1/J102*(X102/H102),"0")</f>
        <v>0.20620748299319727</v>
      </c>
      <c r="BP102" s="64">
        <f>IFERROR(1/J102*(Y102/H102),"0")</f>
        <v>0.21428571428571427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11</v>
      </c>
      <c r="Y103" s="387">
        <f>IFERROR(IF(X103="",0,CEILING((X103/$H103),1)*$H103),"")</f>
        <v>12</v>
      </c>
      <c r="Z103" s="36">
        <f>IFERROR(IF(Y103=0,"",ROUNDUP(Y103/H103,0)*0.00753),"")</f>
        <v>3.7650000000000003E-2</v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11.916666666666668</v>
      </c>
      <c r="BN103" s="64">
        <f>IFERROR(Y103*I103/H103,"0")</f>
        <v>13.000000000000002</v>
      </c>
      <c r="BO103" s="64">
        <f>IFERROR(1/J103*(X103/H103),"0")</f>
        <v>2.9380341880341884E-2</v>
      </c>
      <c r="BP103" s="64">
        <f>IFERROR(1/J103*(Y103/H103),"0")</f>
        <v>3.2051282051282048E-2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16.13095238095238</v>
      </c>
      <c r="Y104" s="388">
        <f>IFERROR(Y101/H101,"0")+IFERROR(Y102/H102,"0")+IFERROR(Y103/H103,"0")</f>
        <v>17</v>
      </c>
      <c r="Z104" s="388">
        <f>IFERROR(IF(Z101="",0,Z101),"0")+IFERROR(IF(Z102="",0,Z102),"0")+IFERROR(IF(Z103="",0,Z103),"0")</f>
        <v>0.29865000000000003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108</v>
      </c>
      <c r="Y105" s="388">
        <f>IFERROR(SUM(Y101:Y103),"0")</f>
        <v>112.80000000000001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392</v>
      </c>
      <c r="Y108" s="387">
        <f>IFERROR(IF(X108="",0,CEILING((X108/$H108),1)*$H108),"")</f>
        <v>399.6</v>
      </c>
      <c r="Z108" s="36">
        <f>IFERROR(IF(Y108=0,"",ROUNDUP(Y108/H108,0)*0.02175),"")</f>
        <v>0.80474999999999997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409.4222222222221</v>
      </c>
      <c r="BN108" s="64">
        <f>IFERROR(Y108*I108/H108,"0")</f>
        <v>417.36</v>
      </c>
      <c r="BO108" s="64">
        <f>IFERROR(1/J108*(X108/H108),"0")</f>
        <v>0.64814814814814803</v>
      </c>
      <c r="BP108" s="64">
        <f>IFERROR(1/J108*(Y108/H108),"0")</f>
        <v>0.6607142857142857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36.296296296296291</v>
      </c>
      <c r="Y111" s="388">
        <f>IFERROR(Y108/H108,"0")+IFERROR(Y109/H109,"0")+IFERROR(Y110/H110,"0")</f>
        <v>37</v>
      </c>
      <c r="Z111" s="388">
        <f>IFERROR(IF(Z108="",0,Z108),"0")+IFERROR(IF(Z109="",0,Z109),"0")+IFERROR(IF(Z110="",0,Z110),"0")</f>
        <v>0.80474999999999997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392</v>
      </c>
      <c r="Y112" s="388">
        <f>IFERROR(SUM(Y108:Y110),"0")</f>
        <v>399.6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261</v>
      </c>
      <c r="Y115" s="387">
        <f>IFERROR(IF(X115="",0,CEILING((X115/$H115),1)*$H115),"")</f>
        <v>268.8</v>
      </c>
      <c r="Z115" s="36">
        <f>IFERROR(IF(Y115=0,"",ROUNDUP(Y115/H115,0)*0.02175),"")</f>
        <v>0.69599999999999995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278.52428571428572</v>
      </c>
      <c r="BN115" s="64">
        <f>IFERROR(Y115*I115/H115,"0")</f>
        <v>286.84800000000001</v>
      </c>
      <c r="BO115" s="64">
        <f>IFERROR(1/J115*(X115/H115),"0")</f>
        <v>0.55484693877551017</v>
      </c>
      <c r="BP115" s="64">
        <f>IFERROR(1/J115*(Y115/H115),"0")</f>
        <v>0.5714285714285714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61</v>
      </c>
      <c r="Y116" s="387">
        <f>IFERROR(IF(X116="",0,CEILING((X116/$H116),1)*$H116),"")</f>
        <v>62.1</v>
      </c>
      <c r="Z116" s="36">
        <f>IFERROR(IF(Y116=0,"",ROUNDUP(Y116/H116,0)*0.00753),"")</f>
        <v>0.17319000000000001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67.145185185185184</v>
      </c>
      <c r="BN116" s="64">
        <f>IFERROR(Y116*I116/H116,"0")</f>
        <v>68.355999999999995</v>
      </c>
      <c r="BO116" s="64">
        <f>IFERROR(1/J116*(X116/H116),"0")</f>
        <v>0.14482431149097816</v>
      </c>
      <c r="BP116" s="64">
        <f>IFERROR(1/J116*(Y116/H116),"0")</f>
        <v>0.14743589743589744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67</v>
      </c>
      <c r="Y118" s="387">
        <f>IFERROR(IF(X118="",0,CEILING((X118/$H118),1)*$H118),"")</f>
        <v>67.5</v>
      </c>
      <c r="Z118" s="36">
        <f>IFERROR(IF(Y118=0,"",ROUNDUP(Y118/H118,0)*0.00937),"")</f>
        <v>0.23424999999999999</v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74.146666666666661</v>
      </c>
      <c r="BN118" s="64">
        <f>IFERROR(Y118*I118/H118,"0")</f>
        <v>74.699999999999989</v>
      </c>
      <c r="BO118" s="64">
        <f>IFERROR(1/J118*(X118/H118),"0")</f>
        <v>0.2067901234567901</v>
      </c>
      <c r="BP118" s="64">
        <f>IFERROR(1/J118*(Y118/H118),"0")</f>
        <v>0.20833333333333334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78.478835978835974</v>
      </c>
      <c r="Y119" s="388">
        <f>IFERROR(Y114/H114,"0")+IFERROR(Y115/H115,"0")+IFERROR(Y116/H116,"0")+IFERROR(Y117/H117,"0")+IFERROR(Y118/H118,"0")</f>
        <v>80</v>
      </c>
      <c r="Z119" s="388">
        <f>IFERROR(IF(Z114="",0,Z114),"0")+IFERROR(IF(Z115="",0,Z115),"0")+IFERROR(IF(Z116="",0,Z116),"0")+IFERROR(IF(Z117="",0,Z117),"0")+IFERROR(IF(Z118="",0,Z118),"0")</f>
        <v>1.10344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389</v>
      </c>
      <c r="Y120" s="388">
        <f>IFERROR(SUM(Y114:Y118),"0")</f>
        <v>398.40000000000003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805</v>
      </c>
      <c r="Y124" s="387">
        <f>IFERROR(IF(X124="",0,CEILING((X124/$H124),1)*$H124),"")</f>
        <v>806.4</v>
      </c>
      <c r="Z124" s="36">
        <f>IFERROR(IF(Y124=0,"",ROUNDUP(Y124/H124,0)*0.02175),"")</f>
        <v>1.5659999999999998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839.5</v>
      </c>
      <c r="BN124" s="64">
        <f>IFERROR(Y124*I124/H124,"0")</f>
        <v>840.96</v>
      </c>
      <c r="BO124" s="64">
        <f>IFERROR(1/J124*(X124/H124),"0")</f>
        <v>1.2834821428571428</v>
      </c>
      <c r="BP124" s="64">
        <f>IFERROR(1/J124*(Y124/H124),"0")</f>
        <v>1.2857142857142856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165</v>
      </c>
      <c r="Y126" s="387">
        <f>IFERROR(IF(X126="",0,CEILING((X126/$H126),1)*$H126),"")</f>
        <v>166.5</v>
      </c>
      <c r="Z126" s="36">
        <f>IFERROR(IF(Y126=0,"",ROUNDUP(Y126/H126,0)*0.00937),"")</f>
        <v>0.34669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173.8</v>
      </c>
      <c r="BN126" s="64">
        <f>IFERROR(Y126*I126/H126,"0")</f>
        <v>175.38</v>
      </c>
      <c r="BO126" s="64">
        <f>IFERROR(1/J126*(X126/H126),"0")</f>
        <v>0.30555555555555552</v>
      </c>
      <c r="BP126" s="64">
        <f>IFERROR(1/J126*(Y126/H126),"0")</f>
        <v>0.30833333333333335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108.54166666666666</v>
      </c>
      <c r="Y128" s="388">
        <f>IFERROR(Y123/H123,"0")+IFERROR(Y124/H124,"0")+IFERROR(Y125/H125,"0")+IFERROR(Y126/H126,"0")+IFERROR(Y127/H127,"0")</f>
        <v>109</v>
      </c>
      <c r="Z128" s="388">
        <f>IFERROR(IF(Z123="",0,Z123),"0")+IFERROR(IF(Z124="",0,Z124),"0")+IFERROR(IF(Z125="",0,Z125),"0")+IFERROR(IF(Z126="",0,Z126),"0")+IFERROR(IF(Z127="",0,Z127),"0")</f>
        <v>1.9126899999999998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970</v>
      </c>
      <c r="Y129" s="388">
        <f>IFERROR(SUM(Y123:Y127),"0")</f>
        <v>972.9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167</v>
      </c>
      <c r="Y132" s="387">
        <f>IFERROR(IF(X132="",0,CEILING((X132/$H132),1)*$H132),"")</f>
        <v>172.8</v>
      </c>
      <c r="Z132" s="36">
        <f>IFERROR(IF(Y132=0,"",ROUNDUP(Y132/H132,0)*0.02175),"")</f>
        <v>0.34799999999999998</v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174.42222222222222</v>
      </c>
      <c r="BN132" s="64">
        <f>IFERROR(Y132*I132/H132,"0")</f>
        <v>180.48</v>
      </c>
      <c r="BO132" s="64">
        <f>IFERROR(1/J132*(X132/H132),"0")</f>
        <v>0.27612433862433861</v>
      </c>
      <c r="BP132" s="64">
        <f>IFERROR(1/J132*(Y132/H132),"0")</f>
        <v>0.2857142857142857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15.462962962962962</v>
      </c>
      <c r="Y136" s="388">
        <f>IFERROR(Y131/H131,"0")+IFERROR(Y132/H132,"0")+IFERROR(Y133/H133,"0")+IFERROR(Y134/H134,"0")+IFERROR(Y135/H135,"0")</f>
        <v>16</v>
      </c>
      <c r="Z136" s="388">
        <f>IFERROR(IF(Z131="",0,Z131),"0")+IFERROR(IF(Z132="",0,Z132),"0")+IFERROR(IF(Z133="",0,Z133),"0")+IFERROR(IF(Z134="",0,Z134),"0")+IFERROR(IF(Z135="",0,Z135),"0")</f>
        <v>0.34799999999999998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167</v>
      </c>
      <c r="Y137" s="388">
        <f>IFERROR(SUM(Y131:Y135),"0")</f>
        <v>172.8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289</v>
      </c>
      <c r="Y140" s="387">
        <f t="shared" si="21"/>
        <v>294</v>
      </c>
      <c r="Z140" s="36">
        <f>IFERROR(IF(Y140=0,"",ROUNDUP(Y140/H140,0)*0.02175),"")</f>
        <v>0.76124999999999998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308.19785714285712</v>
      </c>
      <c r="BN140" s="64">
        <f t="shared" si="23"/>
        <v>313.52999999999997</v>
      </c>
      <c r="BO140" s="64">
        <f t="shared" si="24"/>
        <v>0.6143707482993197</v>
      </c>
      <c r="BP140" s="64">
        <f t="shared" si="25"/>
        <v>0.625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154</v>
      </c>
      <c r="Y143" s="387">
        <f t="shared" si="21"/>
        <v>156.60000000000002</v>
      </c>
      <c r="Z143" s="36">
        <f>IFERROR(IF(Y143=0,"",ROUNDUP(Y143/H143,0)*0.00753),"")</f>
        <v>0.43674000000000002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169.51407407407405</v>
      </c>
      <c r="BN143" s="64">
        <f t="shared" si="23"/>
        <v>172.37600000000003</v>
      </c>
      <c r="BO143" s="64">
        <f t="shared" si="24"/>
        <v>0.36562203228869888</v>
      </c>
      <c r="BP143" s="64">
        <f t="shared" si="25"/>
        <v>0.37179487179487181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91.441798941798936</v>
      </c>
      <c r="Y146" s="388">
        <f>IFERROR(Y139/H139,"0")+IFERROR(Y140/H140,"0")+IFERROR(Y141/H141,"0")+IFERROR(Y142/H142,"0")+IFERROR(Y143/H143,"0")+IFERROR(Y144/H144,"0")+IFERROR(Y145/H145,"0")</f>
        <v>93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1.1979899999999999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443</v>
      </c>
      <c r="Y147" s="388">
        <f>IFERROR(SUM(Y139:Y145),"0")</f>
        <v>450.6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90</v>
      </c>
      <c r="Y185" s="387">
        <f>IFERROR(IF(X185="",0,CEILING((X185/$H185),1)*$H185),"")</f>
        <v>92.4</v>
      </c>
      <c r="Z185" s="36">
        <f>IFERROR(IF(Y185=0,"",ROUNDUP(Y185/H185,0)*0.02175),"")</f>
        <v>0.23924999999999999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96.042857142857144</v>
      </c>
      <c r="BN185" s="64">
        <f>IFERROR(Y185*I185/H185,"0")</f>
        <v>98.604000000000013</v>
      </c>
      <c r="BO185" s="64">
        <f>IFERROR(1/J185*(X185/H185),"0")</f>
        <v>0.19132653061224486</v>
      </c>
      <c r="BP185" s="64">
        <f>IFERROR(1/J185*(Y185/H185),"0")</f>
        <v>0.19642857142857142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10.714285714285714</v>
      </c>
      <c r="Y188" s="388">
        <f>IFERROR(Y185/H185,"0")+IFERROR(Y186/H186,"0")+IFERROR(Y187/H187,"0")</f>
        <v>11</v>
      </c>
      <c r="Z188" s="388">
        <f>IFERROR(IF(Z185="",0,Z185),"0")+IFERROR(IF(Z186="",0,Z186),"0")+IFERROR(IF(Z187="",0,Z187),"0")</f>
        <v>0.23924999999999999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90</v>
      </c>
      <c r="Y189" s="388">
        <f>IFERROR(SUM(Y185:Y187),"0")</f>
        <v>92.4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166</v>
      </c>
      <c r="Y193" s="387">
        <f t="shared" ref="Y193:Y200" si="26">IFERROR(IF(X193="",0,CEILING((X193/$H193),1)*$H193),"")</f>
        <v>168</v>
      </c>
      <c r="Z193" s="36">
        <f>IFERROR(IF(Y193=0,"",ROUNDUP(Y193/H193,0)*0.00753),"")</f>
        <v>0.30120000000000002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176.27619047619046</v>
      </c>
      <c r="BN193" s="64">
        <f t="shared" ref="BN193:BN200" si="28">IFERROR(Y193*I193/H193,"0")</f>
        <v>178.39999999999998</v>
      </c>
      <c r="BO193" s="64">
        <f t="shared" ref="BO193:BO200" si="29">IFERROR(1/J193*(X193/H193),"0")</f>
        <v>0.25335775335775335</v>
      </c>
      <c r="BP193" s="64">
        <f t="shared" ref="BP193:BP200" si="30">IFERROR(1/J193*(Y193/H193),"0")</f>
        <v>0.25641025641025639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40</v>
      </c>
      <c r="Y195" s="387">
        <f t="shared" si="26"/>
        <v>42</v>
      </c>
      <c r="Z195" s="36">
        <f>IFERROR(IF(Y195=0,"",ROUNDUP(Y195/H195,0)*0.00753),"")</f>
        <v>7.5300000000000006E-2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41.904761904761905</v>
      </c>
      <c r="BN195" s="64">
        <f t="shared" si="28"/>
        <v>44</v>
      </c>
      <c r="BO195" s="64">
        <f t="shared" si="29"/>
        <v>6.1050061050061048E-2</v>
      </c>
      <c r="BP195" s="64">
        <f t="shared" si="30"/>
        <v>6.4102564102564097E-2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110</v>
      </c>
      <c r="Y196" s="387">
        <f t="shared" si="26"/>
        <v>111.30000000000001</v>
      </c>
      <c r="Z196" s="36">
        <f>IFERROR(IF(Y196=0,"",ROUNDUP(Y196/H196,0)*0.00502),"")</f>
        <v>0.26606000000000002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116.80952380952381</v>
      </c>
      <c r="BN196" s="64">
        <f t="shared" si="28"/>
        <v>118.19</v>
      </c>
      <c r="BO196" s="64">
        <f t="shared" si="29"/>
        <v>0.22385022385022388</v>
      </c>
      <c r="BP196" s="64">
        <f t="shared" si="30"/>
        <v>0.22649572649572652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164</v>
      </c>
      <c r="Y198" s="387">
        <f t="shared" si="26"/>
        <v>165.9</v>
      </c>
      <c r="Z198" s="36">
        <f>IFERROR(IF(Y198=0,"",ROUNDUP(Y198/H198,0)*0.00502),"")</f>
        <v>0.39657999999999999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171.8095238095238</v>
      </c>
      <c r="BN198" s="64">
        <f t="shared" si="28"/>
        <v>173.8</v>
      </c>
      <c r="BO198" s="64">
        <f t="shared" si="29"/>
        <v>0.33374033374033374</v>
      </c>
      <c r="BP198" s="64">
        <f t="shared" si="30"/>
        <v>0.33760683760683763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179.52380952380952</v>
      </c>
      <c r="Y201" s="388">
        <f>IFERROR(Y193/H193,"0")+IFERROR(Y194/H194,"0")+IFERROR(Y195/H195,"0")+IFERROR(Y196/H196,"0")+IFERROR(Y197/H197,"0")+IFERROR(Y198/H198,"0")+IFERROR(Y199/H199,"0")+IFERROR(Y200/H200,"0")</f>
        <v>182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1.03914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480</v>
      </c>
      <c r="Y202" s="388">
        <f>IFERROR(SUM(Y193:Y200),"0")</f>
        <v>487.20000000000005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273</v>
      </c>
      <c r="Y215" s="387">
        <f t="shared" ref="Y215:Y222" si="31">IFERROR(IF(X215="",0,CEILING((X215/$H215),1)*$H215),"")</f>
        <v>275.40000000000003</v>
      </c>
      <c r="Z215" s="36">
        <f>IFERROR(IF(Y215=0,"",ROUNDUP(Y215/H215,0)*0.00937),"")</f>
        <v>0.47787000000000002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283.61666666666667</v>
      </c>
      <c r="BN215" s="64">
        <f t="shared" ref="BN215:BN222" si="33">IFERROR(Y215*I215/H215,"0")</f>
        <v>286.11000000000007</v>
      </c>
      <c r="BO215" s="64">
        <f t="shared" ref="BO215:BO222" si="34">IFERROR(1/J215*(X215/H215),"0")</f>
        <v>0.42129629629629622</v>
      </c>
      <c r="BP215" s="64">
        <f t="shared" ref="BP215:BP222" si="35">IFERROR(1/J215*(Y215/H215),"0")</f>
        <v>0.42499999999999999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170</v>
      </c>
      <c r="Y216" s="387">
        <f t="shared" si="31"/>
        <v>172.8</v>
      </c>
      <c r="Z216" s="36">
        <f>IFERROR(IF(Y216=0,"",ROUNDUP(Y216/H216,0)*0.00937),"")</f>
        <v>0.29984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176.61111111111111</v>
      </c>
      <c r="BN216" s="64">
        <f t="shared" si="33"/>
        <v>179.52</v>
      </c>
      <c r="BO216" s="64">
        <f t="shared" si="34"/>
        <v>0.26234567901234568</v>
      </c>
      <c r="BP216" s="64">
        <f t="shared" si="35"/>
        <v>0.26666666666666666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79</v>
      </c>
      <c r="Y218" s="387">
        <f t="shared" si="31"/>
        <v>81</v>
      </c>
      <c r="Z218" s="36">
        <f>IFERROR(IF(Y218=0,"",ROUNDUP(Y218/H218,0)*0.00937),"")</f>
        <v>0.14055000000000001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82.072222222222223</v>
      </c>
      <c r="BN218" s="64">
        <f t="shared" si="33"/>
        <v>84.15</v>
      </c>
      <c r="BO218" s="64">
        <f t="shared" si="34"/>
        <v>0.12191358024691357</v>
      </c>
      <c r="BP218" s="64">
        <f t="shared" si="35"/>
        <v>0.12499999999999999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96.666666666666671</v>
      </c>
      <c r="Y223" s="388">
        <f>IFERROR(Y215/H215,"0")+IFERROR(Y216/H216,"0")+IFERROR(Y217/H217,"0")+IFERROR(Y218/H218,"0")+IFERROR(Y219/H219,"0")+IFERROR(Y220/H220,"0")+IFERROR(Y221/H221,"0")+IFERROR(Y222/H222,"0")</f>
        <v>98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0.91826000000000008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522</v>
      </c>
      <c r="Y224" s="388">
        <f>IFERROR(SUM(Y215:Y222),"0")</f>
        <v>529.20000000000005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239</v>
      </c>
      <c r="Y227" s="387">
        <f t="shared" si="36"/>
        <v>241.79999999999998</v>
      </c>
      <c r="Z227" s="36">
        <f>IFERROR(IF(Y227=0,"",ROUNDUP(Y227/H227,0)*0.02175),"")</f>
        <v>0.6742499999999999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256.2815384615385</v>
      </c>
      <c r="BN227" s="64">
        <f t="shared" si="38"/>
        <v>259.28400000000005</v>
      </c>
      <c r="BO227" s="64">
        <f t="shared" si="39"/>
        <v>0.5471611721611721</v>
      </c>
      <c r="BP227" s="64">
        <f t="shared" si="40"/>
        <v>0.55357142857142849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580</v>
      </c>
      <c r="Y229" s="387">
        <f t="shared" si="36"/>
        <v>582.9</v>
      </c>
      <c r="Z229" s="36">
        <f>IFERROR(IF(Y229=0,"",ROUNDUP(Y229/H229,0)*0.02175),"")</f>
        <v>1.4572499999999999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617.6</v>
      </c>
      <c r="BN229" s="64">
        <f t="shared" si="38"/>
        <v>620.68799999999999</v>
      </c>
      <c r="BO229" s="64">
        <f t="shared" si="39"/>
        <v>1.1904761904761905</v>
      </c>
      <c r="BP229" s="64">
        <f t="shared" si="40"/>
        <v>1.1964285714285714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234</v>
      </c>
      <c r="Y230" s="387">
        <f t="shared" si="36"/>
        <v>235.2</v>
      </c>
      <c r="Z230" s="36">
        <f t="shared" ref="Z230:Z236" si="41">IFERROR(IF(Y230=0,"",ROUNDUP(Y230/H230,0)*0.00753),"")</f>
        <v>0.73794000000000004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262.27500000000003</v>
      </c>
      <c r="BN230" s="64">
        <f t="shared" si="38"/>
        <v>263.62</v>
      </c>
      <c r="BO230" s="64">
        <f t="shared" si="39"/>
        <v>0.625</v>
      </c>
      <c r="BP230" s="64">
        <f t="shared" si="40"/>
        <v>0.62820512820512819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518</v>
      </c>
      <c r="Y232" s="387">
        <f t="shared" si="36"/>
        <v>518.4</v>
      </c>
      <c r="Z232" s="36">
        <f t="shared" si="41"/>
        <v>1.6264800000000001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576.70666666666671</v>
      </c>
      <c r="BN232" s="64">
        <f t="shared" si="38"/>
        <v>577.15200000000004</v>
      </c>
      <c r="BO232" s="64">
        <f t="shared" si="39"/>
        <v>1.3835470085470085</v>
      </c>
      <c r="BP232" s="64">
        <f t="shared" si="40"/>
        <v>1.3846153846153846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453</v>
      </c>
      <c r="Y233" s="387">
        <f t="shared" si="36"/>
        <v>453.59999999999997</v>
      </c>
      <c r="Z233" s="36">
        <f t="shared" si="41"/>
        <v>1.42317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504.34000000000009</v>
      </c>
      <c r="BN233" s="64">
        <f t="shared" si="38"/>
        <v>505.00799999999998</v>
      </c>
      <c r="BO233" s="64">
        <f t="shared" si="39"/>
        <v>1.2099358974358974</v>
      </c>
      <c r="BP233" s="64">
        <f t="shared" si="40"/>
        <v>1.2115384615384615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187</v>
      </c>
      <c r="Y235" s="387">
        <f t="shared" si="36"/>
        <v>187.2</v>
      </c>
      <c r="Z235" s="36">
        <f t="shared" si="41"/>
        <v>0.58733999999999997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208.19333333333336</v>
      </c>
      <c r="BN235" s="64">
        <f t="shared" si="38"/>
        <v>208.416</v>
      </c>
      <c r="BO235" s="64">
        <f t="shared" si="39"/>
        <v>0.49946581196581197</v>
      </c>
      <c r="BP235" s="64">
        <f t="shared" si="40"/>
        <v>0.5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213</v>
      </c>
      <c r="Y236" s="387">
        <f t="shared" si="36"/>
        <v>213.6</v>
      </c>
      <c r="Z236" s="36">
        <f t="shared" si="41"/>
        <v>0.67017000000000004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237.67250000000001</v>
      </c>
      <c r="BN236" s="64">
        <f t="shared" si="38"/>
        <v>238.34200000000001</v>
      </c>
      <c r="BO236" s="64">
        <f t="shared" si="39"/>
        <v>0.56891025641025639</v>
      </c>
      <c r="BP236" s="64">
        <f t="shared" si="40"/>
        <v>0.57051282051282048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766.05769230769226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768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7.1765999999999996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2424</v>
      </c>
      <c r="Y238" s="388">
        <f>IFERROR(SUM(Y226:Y236),"0")</f>
        <v>2432.6999999999994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38</v>
      </c>
      <c r="Y243" s="387">
        <f>IFERROR(IF(X243="",0,CEILING((X243/$H243),1)*$H243),"")</f>
        <v>38.4</v>
      </c>
      <c r="Z243" s="36">
        <f>IFERROR(IF(Y243=0,"",ROUNDUP(Y243/H243,0)*0.00753),"")</f>
        <v>0.12048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42.306666666666672</v>
      </c>
      <c r="BN243" s="64">
        <f>IFERROR(Y243*I243/H243,"0")</f>
        <v>42.752000000000002</v>
      </c>
      <c r="BO243" s="64">
        <f>IFERROR(1/J243*(X243/H243),"0")</f>
        <v>0.1014957264957265</v>
      </c>
      <c r="BP243" s="64">
        <f>IFERROR(1/J243*(Y243/H243),"0")</f>
        <v>0.10256410256410256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73</v>
      </c>
      <c r="Y244" s="387">
        <f>IFERROR(IF(X244="",0,CEILING((X244/$H244),1)*$H244),"")</f>
        <v>74.399999999999991</v>
      </c>
      <c r="Z244" s="36">
        <f>IFERROR(IF(Y244=0,"",ROUNDUP(Y244/H244,0)*0.00753),"")</f>
        <v>0.23343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81.273333333333341</v>
      </c>
      <c r="BN244" s="64">
        <f>IFERROR(Y244*I244/H244,"0")</f>
        <v>82.831999999999994</v>
      </c>
      <c r="BO244" s="64">
        <f>IFERROR(1/J244*(X244/H244),"0")</f>
        <v>0.19497863247863248</v>
      </c>
      <c r="BP244" s="64">
        <f>IFERROR(1/J244*(Y244/H244),"0")</f>
        <v>0.19871794871794868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46.25</v>
      </c>
      <c r="Y245" s="388">
        <f>IFERROR(Y240/H240,"0")+IFERROR(Y241/H241,"0")+IFERROR(Y242/H242,"0")+IFERROR(Y243/H243,"0")+IFERROR(Y244/H244,"0")</f>
        <v>47</v>
      </c>
      <c r="Z245" s="388">
        <f>IFERROR(IF(Z240="",0,Z240),"0")+IFERROR(IF(Z241="",0,Z241),"0")+IFERROR(IF(Z242="",0,Z242),"0")+IFERROR(IF(Z243="",0,Z243),"0")+IFERROR(IF(Z244="",0,Z244),"0")</f>
        <v>0.35391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111</v>
      </c>
      <c r="Y246" s="388">
        <f>IFERROR(SUM(Y240:Y244),"0")</f>
        <v>112.79999999999998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217</v>
      </c>
      <c r="Y297" s="387">
        <f>IFERROR(IF(X297="",0,CEILING((X297/$H297),1)*$H297),"")</f>
        <v>218.4</v>
      </c>
      <c r="Z297" s="36">
        <f>IFERROR(IF(Y297=0,"",ROUNDUP(Y297/H297,0)*0.00753),"")</f>
        <v>0.68523000000000001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241.59333333333336</v>
      </c>
      <c r="BN297" s="64">
        <f>IFERROR(Y297*I297/H297,"0")</f>
        <v>243.15200000000004</v>
      </c>
      <c r="BO297" s="64">
        <f>IFERROR(1/J297*(X297/H297),"0")</f>
        <v>0.57959401709401714</v>
      </c>
      <c r="BP297" s="64">
        <f>IFERROR(1/J297*(Y297/H297),"0")</f>
        <v>0.58333333333333326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188</v>
      </c>
      <c r="Y298" s="387">
        <f>IFERROR(IF(X298="",0,CEILING((X298/$H298),1)*$H298),"")</f>
        <v>189.6</v>
      </c>
      <c r="Z298" s="36">
        <f>IFERROR(IF(Y298=0,"",ROUNDUP(Y298/H298,0)*0.00753),"")</f>
        <v>0.59487000000000001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203.66666666666669</v>
      </c>
      <c r="BN298" s="64">
        <f>IFERROR(Y298*I298/H298,"0")</f>
        <v>205.4</v>
      </c>
      <c r="BO298" s="64">
        <f>IFERROR(1/J298*(X298/H298),"0")</f>
        <v>0.50213675213675213</v>
      </c>
      <c r="BP298" s="64">
        <f>IFERROR(1/J298*(Y298/H298),"0")</f>
        <v>0.50641025641025639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168.75</v>
      </c>
      <c r="Y300" s="388">
        <f>IFERROR(Y295/H295,"0")+IFERROR(Y296/H296,"0")+IFERROR(Y297/H297,"0")+IFERROR(Y298/H298,"0")+IFERROR(Y299/H299,"0")</f>
        <v>170</v>
      </c>
      <c r="Z300" s="388">
        <f>IFERROR(IF(Z295="",0,Z295),"0")+IFERROR(IF(Z296="",0,Z296),"0")+IFERROR(IF(Z297="",0,Z297),"0")+IFERROR(IF(Z298="",0,Z298),"0")+IFERROR(IF(Z299="",0,Z299),"0")</f>
        <v>1.2801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405</v>
      </c>
      <c r="Y301" s="388">
        <f>IFERROR(SUM(Y295:Y299),"0")</f>
        <v>408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44</v>
      </c>
      <c r="Y319" s="387">
        <f t="shared" ref="Y319:Y326" si="57">IFERROR(IF(X319="",0,CEILING((X319/$H319),1)*$H319),"")</f>
        <v>54</v>
      </c>
      <c r="Z319" s="36">
        <f>IFERROR(IF(Y319=0,"",ROUNDUP(Y319/H319,0)*0.02175),"")</f>
        <v>0.10874999999999999</v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45.955555555555549</v>
      </c>
      <c r="BN319" s="64">
        <f t="shared" ref="BN319:BN326" si="59">IFERROR(Y319*I319/H319,"0")</f>
        <v>56.4</v>
      </c>
      <c r="BO319" s="64">
        <f t="shared" ref="BO319:BO326" si="60">IFERROR(1/J319*(X319/H319),"0")</f>
        <v>7.2751322751322733E-2</v>
      </c>
      <c r="BP319" s="64">
        <f t="shared" ref="BP319:BP326" si="61">IFERROR(1/J319*(Y319/H319),"0")</f>
        <v>8.9285714285714274E-2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17</v>
      </c>
      <c r="Y320" s="387">
        <f t="shared" si="57"/>
        <v>21.6</v>
      </c>
      <c r="Z320" s="36">
        <f>IFERROR(IF(Y320=0,"",ROUNDUP(Y320/H320,0)*0.02175),"")</f>
        <v>4.3499999999999997E-2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17.755555555555553</v>
      </c>
      <c r="BN320" s="64">
        <f t="shared" si="59"/>
        <v>22.56</v>
      </c>
      <c r="BO320" s="64">
        <f t="shared" si="60"/>
        <v>2.8108465608465603E-2</v>
      </c>
      <c r="BP320" s="64">
        <f t="shared" si="61"/>
        <v>3.5714285714285712E-2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41</v>
      </c>
      <c r="Y322" s="387">
        <f t="shared" si="57"/>
        <v>43.2</v>
      </c>
      <c r="Z322" s="36">
        <f>IFERROR(IF(Y322=0,"",ROUNDUP(Y322/H322,0)*0.02175),"")</f>
        <v>8.6999999999999994E-2</v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42.822222222222216</v>
      </c>
      <c r="BN322" s="64">
        <f t="shared" si="59"/>
        <v>45.12</v>
      </c>
      <c r="BO322" s="64">
        <f t="shared" si="60"/>
        <v>6.7791005291005277E-2</v>
      </c>
      <c r="BP322" s="64">
        <f t="shared" si="61"/>
        <v>7.1428571428571425E-2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9.4444444444444429</v>
      </c>
      <c r="Y327" s="388">
        <f>IFERROR(Y319/H319,"0")+IFERROR(Y320/H320,"0")+IFERROR(Y321/H321,"0")+IFERROR(Y322/H322,"0")+IFERROR(Y323/H323,"0")+IFERROR(Y324/H324,"0")+IFERROR(Y325/H325,"0")+IFERROR(Y326/H326,"0")</f>
        <v>11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0.23924999999999999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102</v>
      </c>
      <c r="Y328" s="388">
        <f>IFERROR(SUM(Y319:Y326),"0")</f>
        <v>118.8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68</v>
      </c>
      <c r="Y337" s="387">
        <f t="shared" ref="Y337:Y342" si="62">IFERROR(IF(X337="",0,CEILING((X337/$H337),1)*$H337),"")</f>
        <v>70.2</v>
      </c>
      <c r="Z337" s="36">
        <f>IFERROR(IF(Y337=0,"",ROUNDUP(Y337/H337,0)*0.02175),"")</f>
        <v>0.19574999999999998</v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72.864615384615391</v>
      </c>
      <c r="BN337" s="64">
        <f t="shared" ref="BN337:BN342" si="64">IFERROR(Y337*I337/H337,"0")</f>
        <v>75.222000000000008</v>
      </c>
      <c r="BO337" s="64">
        <f t="shared" ref="BO337:BO342" si="65">IFERROR(1/J337*(X337/H337),"0")</f>
        <v>0.15567765567765568</v>
      </c>
      <c r="BP337" s="64">
        <f t="shared" ref="BP337:BP342" si="66">IFERROR(1/J337*(Y337/H337),"0")</f>
        <v>0.1607142857142857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45</v>
      </c>
      <c r="Y342" s="387">
        <f t="shared" si="62"/>
        <v>45.900000000000006</v>
      </c>
      <c r="Z342" s="36">
        <f>IFERROR(IF(Y342=0,"",ROUNDUP(Y342/H342,0)*0.00753),"")</f>
        <v>0.12801000000000001</v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49.63333333333334</v>
      </c>
      <c r="BN342" s="64">
        <f t="shared" si="64"/>
        <v>50.626000000000012</v>
      </c>
      <c r="BO342" s="64">
        <f t="shared" si="65"/>
        <v>0.10683760683760682</v>
      </c>
      <c r="BP342" s="64">
        <f t="shared" si="66"/>
        <v>0.10897435897435898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25.384615384615383</v>
      </c>
      <c r="Y343" s="388">
        <f>IFERROR(Y337/H337,"0")+IFERROR(Y338/H338,"0")+IFERROR(Y339/H339,"0")+IFERROR(Y340/H340,"0")+IFERROR(Y341/H341,"0")+IFERROR(Y342/H342,"0")</f>
        <v>26</v>
      </c>
      <c r="Z343" s="388">
        <f>IFERROR(IF(Z337="",0,Z337),"0")+IFERROR(IF(Z338="",0,Z338),"0")+IFERROR(IF(Z339="",0,Z339),"0")+IFERROR(IF(Z340="",0,Z340),"0")+IFERROR(IF(Z341="",0,Z341),"0")+IFERROR(IF(Z342="",0,Z342),"0")</f>
        <v>0.32375999999999999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113</v>
      </c>
      <c r="Y344" s="388">
        <f>IFERROR(SUM(Y337:Y342),"0")</f>
        <v>116.10000000000001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131</v>
      </c>
      <c r="Y346" s="387">
        <f>IFERROR(IF(X346="",0,CEILING((X346/$H346),1)*$H346),"")</f>
        <v>134.4</v>
      </c>
      <c r="Z346" s="36">
        <f>IFERROR(IF(Y346=0,"",ROUNDUP(Y346/H346,0)*0.02175),"")</f>
        <v>0.34799999999999998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139.7957142857143</v>
      </c>
      <c r="BN346" s="64">
        <f>IFERROR(Y346*I346/H346,"0")</f>
        <v>143.42400000000001</v>
      </c>
      <c r="BO346" s="64">
        <f>IFERROR(1/J346*(X346/H346),"0")</f>
        <v>0.27848639455782309</v>
      </c>
      <c r="BP346" s="64">
        <f>IFERROR(1/J346*(Y346/H346),"0")</f>
        <v>0.2857142857142857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218</v>
      </c>
      <c r="Y347" s="387">
        <f>IFERROR(IF(X347="",0,CEILING((X347/$H347),1)*$H347),"")</f>
        <v>218.4</v>
      </c>
      <c r="Z347" s="36">
        <f>IFERROR(IF(Y347=0,"",ROUNDUP(Y347/H347,0)*0.02175),"")</f>
        <v>0.60899999999999999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233.76307692307694</v>
      </c>
      <c r="BN347" s="64">
        <f>IFERROR(Y347*I347/H347,"0")</f>
        <v>234.19200000000004</v>
      </c>
      <c r="BO347" s="64">
        <f>IFERROR(1/J347*(X347/H347),"0")</f>
        <v>0.49908424908424909</v>
      </c>
      <c r="BP347" s="64">
        <f>IFERROR(1/J347*(Y347/H347),"0")</f>
        <v>0.5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72</v>
      </c>
      <c r="Y348" s="387">
        <f>IFERROR(IF(X348="",0,CEILING((X348/$H348),1)*$H348),"")</f>
        <v>75.600000000000009</v>
      </c>
      <c r="Z348" s="36">
        <f>IFERROR(IF(Y348=0,"",ROUNDUP(Y348/H348,0)*0.02175),"")</f>
        <v>0.19574999999999998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76.834285714285713</v>
      </c>
      <c r="BN348" s="64">
        <f>IFERROR(Y348*I348/H348,"0")</f>
        <v>80.676000000000016</v>
      </c>
      <c r="BO348" s="64">
        <f>IFERROR(1/J348*(X348/H348),"0")</f>
        <v>0.15306122448979589</v>
      </c>
      <c r="BP348" s="64">
        <f>IFERROR(1/J348*(Y348/H348),"0")</f>
        <v>0.1607142857142857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52.115384615384613</v>
      </c>
      <c r="Y349" s="388">
        <f>IFERROR(Y346/H346,"0")+IFERROR(Y347/H347,"0")+IFERROR(Y348/H348,"0")</f>
        <v>53</v>
      </c>
      <c r="Z349" s="388">
        <f>IFERROR(IF(Z346="",0,Z346),"0")+IFERROR(IF(Z347="",0,Z347),"0")+IFERROR(IF(Z348="",0,Z348),"0")</f>
        <v>1.1527499999999999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421</v>
      </c>
      <c r="Y350" s="388">
        <f>IFERROR(SUM(Y346:Y348),"0")</f>
        <v>428.40000000000003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27</v>
      </c>
      <c r="Y354" s="387">
        <f>IFERROR(IF(X354="",0,CEILING((X354/$H354),1)*$H354),"")</f>
        <v>28.049999999999997</v>
      </c>
      <c r="Z354" s="36">
        <f>IFERROR(IF(Y354=0,"",ROUNDUP(Y354/H354,0)*0.00753),"")</f>
        <v>8.2830000000000001E-2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31.500000000000004</v>
      </c>
      <c r="BN354" s="64">
        <f>IFERROR(Y354*I354/H354,"0")</f>
        <v>32.725000000000001</v>
      </c>
      <c r="BO354" s="64">
        <f>IFERROR(1/J354*(X354/H354),"0")</f>
        <v>6.7873303167420823E-2</v>
      </c>
      <c r="BP354" s="64">
        <f>IFERROR(1/J354*(Y354/H354),"0")</f>
        <v>7.0512820512820512E-2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57</v>
      </c>
      <c r="Y355" s="387">
        <f>IFERROR(IF(X355="",0,CEILING((X355/$H355),1)*$H355),"")</f>
        <v>58.65</v>
      </c>
      <c r="Z355" s="36">
        <f>IFERROR(IF(Y355=0,"",ROUNDUP(Y355/H355,0)*0.00753),"")</f>
        <v>0.17319000000000001</v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64.82352941176471</v>
      </c>
      <c r="BN355" s="64">
        <f>IFERROR(Y355*I355/H355,"0")</f>
        <v>66.7</v>
      </c>
      <c r="BO355" s="64">
        <f>IFERROR(1/J355*(X355/H355),"0")</f>
        <v>0.14328808446455507</v>
      </c>
      <c r="BP355" s="64">
        <f>IFERROR(1/J355*(Y355/H355),"0")</f>
        <v>0.14743589743589744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32.941176470588239</v>
      </c>
      <c r="Y356" s="388">
        <f>IFERROR(Y352/H352,"0")+IFERROR(Y353/H353,"0")+IFERROR(Y354/H354,"0")+IFERROR(Y355/H355,"0")</f>
        <v>34</v>
      </c>
      <c r="Z356" s="388">
        <f>IFERROR(IF(Z352="",0,Z352),"0")+IFERROR(IF(Z353="",0,Z353),"0")+IFERROR(IF(Z354="",0,Z354),"0")+IFERROR(IF(Z355="",0,Z355),"0")</f>
        <v>0.25602000000000003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84</v>
      </c>
      <c r="Y357" s="388">
        <f>IFERROR(SUM(Y352:Y355),"0")</f>
        <v>86.699999999999989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35</v>
      </c>
      <c r="Y366" s="387">
        <f>IFERROR(IF(X366="",0,CEILING((X366/$H366),1)*$H366),"")</f>
        <v>36</v>
      </c>
      <c r="Z366" s="36">
        <f>IFERROR(IF(Y366=0,"",ROUNDUP(Y366/H366,0)*0.00753),"")</f>
        <v>0.15060000000000001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39.822222222222223</v>
      </c>
      <c r="BN366" s="64">
        <f>IFERROR(Y366*I366/H366,"0")</f>
        <v>40.96</v>
      </c>
      <c r="BO366" s="64">
        <f>IFERROR(1/J366*(X366/H366),"0")</f>
        <v>0.12464387464387464</v>
      </c>
      <c r="BP366" s="64">
        <f>IFERROR(1/J366*(Y366/H366),"0")</f>
        <v>0.12820512820512819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19.444444444444443</v>
      </c>
      <c r="Y367" s="388">
        <f>IFERROR(Y366/H366,"0")</f>
        <v>20</v>
      </c>
      <c r="Z367" s="388">
        <f>IFERROR(IF(Z366="",0,Z366),"0")</f>
        <v>0.15060000000000001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35</v>
      </c>
      <c r="Y368" s="388">
        <f>IFERROR(SUM(Y366:Y366),"0")</f>
        <v>36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42</v>
      </c>
      <c r="Y370" s="387">
        <f>IFERROR(IF(X370="",0,CEILING((X370/$H370),1)*$H370),"")</f>
        <v>48.599999999999994</v>
      </c>
      <c r="Z370" s="36">
        <f>IFERROR(IF(Y370=0,"",ROUNDUP(Y370/H370,0)*0.02175),"")</f>
        <v>0.1305</v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44.924444444444447</v>
      </c>
      <c r="BN370" s="64">
        <f>IFERROR(Y370*I370/H370,"0")</f>
        <v>51.983999999999995</v>
      </c>
      <c r="BO370" s="64">
        <f>IFERROR(1/J370*(X370/H370),"0")</f>
        <v>9.2592592592592587E-2</v>
      </c>
      <c r="BP370" s="64">
        <f>IFERROR(1/J370*(Y370/H370),"0")</f>
        <v>0.10714285714285714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5.1851851851851851</v>
      </c>
      <c r="Y373" s="388">
        <f>IFERROR(Y370/H370,"0")+IFERROR(Y371/H371,"0")+IFERROR(Y372/H372,"0")</f>
        <v>6</v>
      </c>
      <c r="Z373" s="388">
        <f>IFERROR(IF(Z370="",0,Z370),"0")+IFERROR(IF(Z371="",0,Z371),"0")+IFERROR(IF(Z372="",0,Z372),"0")</f>
        <v>0.1305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42</v>
      </c>
      <c r="Y374" s="388">
        <f>IFERROR(SUM(Y370:Y372),"0")</f>
        <v>48.599999999999994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1600</v>
      </c>
      <c r="Y379" s="387">
        <f t="shared" si="67"/>
        <v>1605</v>
      </c>
      <c r="Z379" s="36">
        <f>IFERROR(IF(Y379=0,"",ROUNDUP(Y379/H379,0)*0.02175),"")</f>
        <v>2.3272499999999998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1651.2</v>
      </c>
      <c r="BN379" s="64">
        <f t="shared" si="69"/>
        <v>1656.3600000000001</v>
      </c>
      <c r="BO379" s="64">
        <f t="shared" si="70"/>
        <v>2.2222222222222223</v>
      </c>
      <c r="BP379" s="64">
        <f t="shared" si="71"/>
        <v>2.2291666666666665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965</v>
      </c>
      <c r="Y381" s="387">
        <f t="shared" si="67"/>
        <v>975</v>
      </c>
      <c r="Z381" s="36">
        <f>IFERROR(IF(Y381=0,"",ROUNDUP(Y381/H381,0)*0.02175),"")</f>
        <v>1.4137499999999998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995.88</v>
      </c>
      <c r="BN381" s="64">
        <f t="shared" si="69"/>
        <v>1006.2</v>
      </c>
      <c r="BO381" s="64">
        <f t="shared" si="70"/>
        <v>1.3402777777777777</v>
      </c>
      <c r="BP381" s="64">
        <f t="shared" si="71"/>
        <v>1.3541666666666665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1100</v>
      </c>
      <c r="Y383" s="387">
        <f t="shared" si="67"/>
        <v>1110</v>
      </c>
      <c r="Z383" s="36">
        <f>IFERROR(IF(Y383=0,"",ROUNDUP(Y383/H383,0)*0.02175),"")</f>
        <v>1.6094999999999999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1135.2</v>
      </c>
      <c r="BN383" s="64">
        <f t="shared" si="69"/>
        <v>1145.52</v>
      </c>
      <c r="BO383" s="64">
        <f t="shared" si="70"/>
        <v>1.5277777777777777</v>
      </c>
      <c r="BP383" s="64">
        <f t="shared" si="71"/>
        <v>1.5416666666666665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244.33333333333331</v>
      </c>
      <c r="Y387" s="388">
        <f>IFERROR(Y378/H378,"0")+IFERROR(Y379/H379,"0")+IFERROR(Y380/H380,"0")+IFERROR(Y381/H381,"0")+IFERROR(Y382/H382,"0")+IFERROR(Y383/H383,"0")+IFERROR(Y384/H384,"0")+IFERROR(Y385/H385,"0")+IFERROR(Y386/H386,"0")</f>
        <v>246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5.3504999999999994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3665</v>
      </c>
      <c r="Y388" s="388">
        <f>IFERROR(SUM(Y378:Y386),"0")</f>
        <v>3690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1500</v>
      </c>
      <c r="Y390" s="387">
        <f>IFERROR(IF(X390="",0,CEILING((X390/$H390),1)*$H390),"")</f>
        <v>1500</v>
      </c>
      <c r="Z390" s="36">
        <f>IFERROR(IF(Y390=0,"",ROUNDUP(Y390/H390,0)*0.02175),"")</f>
        <v>2.1749999999999998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1548</v>
      </c>
      <c r="BN390" s="64">
        <f>IFERROR(Y390*I390/H390,"0")</f>
        <v>1548</v>
      </c>
      <c r="BO390" s="64">
        <f>IFERROR(1/J390*(X390/H390),"0")</f>
        <v>2.083333333333333</v>
      </c>
      <c r="BP390" s="64">
        <f>IFERROR(1/J390*(Y390/H390),"0")</f>
        <v>2.083333333333333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100</v>
      </c>
      <c r="Y392" s="388">
        <f>IFERROR(Y390/H390,"0")+IFERROR(Y391/H391,"0")</f>
        <v>100</v>
      </c>
      <c r="Z392" s="388">
        <f>IFERROR(IF(Z390="",0,Z390),"0")+IFERROR(IF(Z391="",0,Z391),"0")</f>
        <v>2.1749999999999998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1500</v>
      </c>
      <c r="Y393" s="388">
        <f>IFERROR(SUM(Y390:Y391),"0")</f>
        <v>1500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28</v>
      </c>
      <c r="Y397" s="387">
        <f>IFERROR(IF(X397="",0,CEILING((X397/$H397),1)*$H397),"")</f>
        <v>31.2</v>
      </c>
      <c r="Z397" s="36">
        <f>IFERROR(IF(Y397=0,"",ROUNDUP(Y397/H397,0)*0.02175),"")</f>
        <v>8.6999999999999994E-2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30.024615384615387</v>
      </c>
      <c r="BN397" s="64">
        <f>IFERROR(Y397*I397/H397,"0")</f>
        <v>33.456000000000003</v>
      </c>
      <c r="BO397" s="64">
        <f>IFERROR(1/J397*(X397/H397),"0")</f>
        <v>6.4102564102564097E-2</v>
      </c>
      <c r="BP397" s="64">
        <f>IFERROR(1/J397*(Y397/H397),"0")</f>
        <v>7.1428571428571425E-2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3.5897435897435899</v>
      </c>
      <c r="Y398" s="388">
        <f>IFERROR(Y395/H395,"0")+IFERROR(Y396/H396,"0")+IFERROR(Y397/H397,"0")</f>
        <v>4</v>
      </c>
      <c r="Z398" s="388">
        <f>IFERROR(IF(Z395="",0,Z395),"0")+IFERROR(IF(Z396="",0,Z396),"0")+IFERROR(IF(Z397="",0,Z397),"0")</f>
        <v>8.6999999999999994E-2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28</v>
      </c>
      <c r="Y399" s="388">
        <f>IFERROR(SUM(Y395:Y397),"0")</f>
        <v>31.2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216</v>
      </c>
      <c r="Y401" s="387">
        <f>IFERROR(IF(X401="",0,CEILING((X401/$H401),1)*$H401),"")</f>
        <v>218.4</v>
      </c>
      <c r="Z401" s="36">
        <f>IFERROR(IF(Y401=0,"",ROUNDUP(Y401/H401,0)*0.02175),"")</f>
        <v>0.60899999999999999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231.61846153846159</v>
      </c>
      <c r="BN401" s="64">
        <f>IFERROR(Y401*I401/H401,"0")</f>
        <v>234.19200000000004</v>
      </c>
      <c r="BO401" s="64">
        <f>IFERROR(1/J401*(X401/H401),"0")</f>
        <v>0.49450549450549453</v>
      </c>
      <c r="BP401" s="64">
        <f>IFERROR(1/J401*(Y401/H401),"0")</f>
        <v>0.5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27.692307692307693</v>
      </c>
      <c r="Y403" s="388">
        <f>IFERROR(Y401/H401,"0")+IFERROR(Y402/H402,"0")</f>
        <v>28</v>
      </c>
      <c r="Z403" s="388">
        <f>IFERROR(IF(Z401="",0,Z401),"0")+IFERROR(IF(Z402="",0,Z402),"0")</f>
        <v>0.60899999999999999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216</v>
      </c>
      <c r="Y404" s="388">
        <f>IFERROR(SUM(Y401:Y402),"0")</f>
        <v>218.4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106</v>
      </c>
      <c r="Y409" s="387">
        <f>IFERROR(IF(X409="",0,CEILING((X409/$H409),1)*$H409),"")</f>
        <v>108</v>
      </c>
      <c r="Z409" s="36">
        <f>IFERROR(IF(Y409=0,"",ROUNDUP(Y409/H409,0)*0.02175),"")</f>
        <v>0.19574999999999998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110.24000000000001</v>
      </c>
      <c r="BN409" s="64">
        <f>IFERROR(Y409*I409/H409,"0")</f>
        <v>112.32000000000001</v>
      </c>
      <c r="BO409" s="64">
        <f>IFERROR(1/J409*(X409/H409),"0")</f>
        <v>0.15773809523809523</v>
      </c>
      <c r="BP409" s="64">
        <f>IFERROR(1/J409*(Y409/H409),"0")</f>
        <v>0.1607142857142857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8.8333333333333339</v>
      </c>
      <c r="Y411" s="388">
        <f>IFERROR(Y407/H407,"0")+IFERROR(Y408/H408,"0")+IFERROR(Y409/H409,"0")+IFERROR(Y410/H410,"0")</f>
        <v>9</v>
      </c>
      <c r="Z411" s="388">
        <f>IFERROR(IF(Z407="",0,Z407),"0")+IFERROR(IF(Z408="",0,Z408),"0")+IFERROR(IF(Z409="",0,Z409),"0")+IFERROR(IF(Z410="",0,Z410),"0")</f>
        <v>0.19574999999999998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106</v>
      </c>
      <c r="Y412" s="388">
        <f>IFERROR(SUM(Y407:Y410),"0")</f>
        <v>108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400</v>
      </c>
      <c r="Y419" s="387">
        <f>IFERROR(IF(X419="",0,CEILING((X419/$H419),1)*$H419),"")</f>
        <v>405.59999999999997</v>
      </c>
      <c r="Z419" s="36">
        <f>IFERROR(IF(Y419=0,"",ROUNDUP(Y419/H419,0)*0.02175),"")</f>
        <v>1.131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428.92307692307696</v>
      </c>
      <c r="BN419" s="64">
        <f>IFERROR(Y419*I419/H419,"0")</f>
        <v>434.928</v>
      </c>
      <c r="BO419" s="64">
        <f>IFERROR(1/J419*(X419/H419),"0")</f>
        <v>0.91575091575091572</v>
      </c>
      <c r="BP419" s="64">
        <f>IFERROR(1/J419*(Y419/H419),"0")</f>
        <v>0.92857142857142849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51.282051282051285</v>
      </c>
      <c r="Y424" s="388">
        <f>IFERROR(Y419/H419,"0")+IFERROR(Y420/H420,"0")+IFERROR(Y421/H421,"0")+IFERROR(Y422/H422,"0")+IFERROR(Y423/H423,"0")</f>
        <v>52</v>
      </c>
      <c r="Z424" s="388">
        <f>IFERROR(IF(Z419="",0,Z419),"0")+IFERROR(IF(Z420="",0,Z420),"0")+IFERROR(IF(Z421="",0,Z421),"0")+IFERROR(IF(Z422="",0,Z422),"0")+IFERROR(IF(Z423="",0,Z423),"0")</f>
        <v>1.131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400</v>
      </c>
      <c r="Y425" s="388">
        <f>IFERROR(SUM(Y419:Y423),"0")</f>
        <v>405.59999999999997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23</v>
      </c>
      <c r="Y440" s="387">
        <f t="shared" si="72"/>
        <v>25.200000000000003</v>
      </c>
      <c r="Z440" s="36">
        <f>IFERROR(IF(Y440=0,"",ROUNDUP(Y440/H440,0)*0.00753),"")</f>
        <v>4.5179999999999998E-2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24.259523809523806</v>
      </c>
      <c r="BN440" s="64">
        <f t="shared" si="74"/>
        <v>26.580000000000002</v>
      </c>
      <c r="BO440" s="64">
        <f t="shared" si="75"/>
        <v>3.5103785103785104E-2</v>
      </c>
      <c r="BP440" s="64">
        <f t="shared" si="76"/>
        <v>3.8461538461538464E-2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15</v>
      </c>
      <c r="Y448" s="387">
        <f t="shared" si="72"/>
        <v>16.8</v>
      </c>
      <c r="Z448" s="36">
        <f t="shared" si="77"/>
        <v>4.0160000000000001E-2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15.928571428571429</v>
      </c>
      <c r="BN448" s="64">
        <f t="shared" si="74"/>
        <v>17.84</v>
      </c>
      <c r="BO448" s="64">
        <f t="shared" si="75"/>
        <v>3.0525030525030528E-2</v>
      </c>
      <c r="BP448" s="64">
        <f t="shared" si="76"/>
        <v>3.4188034188034191E-2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25</v>
      </c>
      <c r="Y453" s="387">
        <f t="shared" si="72"/>
        <v>25.200000000000003</v>
      </c>
      <c r="Z453" s="36">
        <f t="shared" si="77"/>
        <v>6.0240000000000002E-2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26.547619047619047</v>
      </c>
      <c r="BN453" s="64">
        <f t="shared" si="74"/>
        <v>26.76</v>
      </c>
      <c r="BO453" s="64">
        <f t="shared" si="75"/>
        <v>5.0875050875050884E-2</v>
      </c>
      <c r="BP453" s="64">
        <f t="shared" si="76"/>
        <v>5.1282051282051287E-2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24.523809523809526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26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0.14557999999999999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63</v>
      </c>
      <c r="Y459" s="388">
        <f>IFERROR(SUM(Y437:Y457),"0")</f>
        <v>67.2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100</v>
      </c>
      <c r="Y502" s="387">
        <f t="shared" ref="Y502:Y509" si="83">IFERROR(IF(X502="",0,CEILING((X502/$H502),1)*$H502),"")</f>
        <v>100.32000000000001</v>
      </c>
      <c r="Z502" s="36">
        <f t="shared" ref="Z502:Z507" si="84">IFERROR(IF(Y502=0,"",ROUNDUP(Y502/H502,0)*0.01196),"")</f>
        <v>0.22724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106.81818181818181</v>
      </c>
      <c r="BN502" s="64">
        <f t="shared" ref="BN502:BN509" si="86">IFERROR(Y502*I502/H502,"0")</f>
        <v>107.16</v>
      </c>
      <c r="BO502" s="64">
        <f t="shared" ref="BO502:BO509" si="87">IFERROR(1/J502*(X502/H502),"0")</f>
        <v>0.18210955710955709</v>
      </c>
      <c r="BP502" s="64">
        <f t="shared" ref="BP502:BP509" si="88">IFERROR(1/J502*(Y502/H502),"0")</f>
        <v>0.18269230769230771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316</v>
      </c>
      <c r="Y503" s="387">
        <f t="shared" si="83"/>
        <v>316.8</v>
      </c>
      <c r="Z503" s="36">
        <f t="shared" si="84"/>
        <v>0.71760000000000002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337.5454545454545</v>
      </c>
      <c r="BN503" s="64">
        <f t="shared" si="86"/>
        <v>338.4</v>
      </c>
      <c r="BO503" s="64">
        <f t="shared" si="87"/>
        <v>0.57546620046620045</v>
      </c>
      <c r="BP503" s="64">
        <f t="shared" si="88"/>
        <v>0.57692307692307698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78.787878787878782</v>
      </c>
      <c r="Y510" s="388">
        <f>IFERROR(Y502/H502,"0")+IFERROR(Y503/H503,"0")+IFERROR(Y504/H504,"0")+IFERROR(Y505/H505,"0")+IFERROR(Y506/H506,"0")+IFERROR(Y507/H507,"0")+IFERROR(Y508/H508,"0")+IFERROR(Y509/H509,"0")</f>
        <v>79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0.94484000000000001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416</v>
      </c>
      <c r="Y511" s="388">
        <f>IFERROR(SUM(Y502:Y509),"0")</f>
        <v>417.12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800</v>
      </c>
      <c r="Y518" s="387">
        <f t="shared" ref="Y518:Y523" si="89">IFERROR(IF(X518="",0,CEILING((X518/$H518),1)*$H518),"")</f>
        <v>802.56000000000006</v>
      </c>
      <c r="Z518" s="36">
        <f>IFERROR(IF(Y518=0,"",ROUNDUP(Y518/H518,0)*0.01196),"")</f>
        <v>1.81792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854.5454545454545</v>
      </c>
      <c r="BN518" s="64">
        <f t="shared" ref="BN518:BN523" si="91">IFERROR(Y518*I518/H518,"0")</f>
        <v>857.28</v>
      </c>
      <c r="BO518" s="64">
        <f t="shared" ref="BO518:BO523" si="92">IFERROR(1/J518*(X518/H518),"0")</f>
        <v>1.4568764568764567</v>
      </c>
      <c r="BP518" s="64">
        <f t="shared" ref="BP518:BP523" si="93">IFERROR(1/J518*(Y518/H518),"0")</f>
        <v>1.4615384615384617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151.5151515151515</v>
      </c>
      <c r="Y524" s="388">
        <f>IFERROR(Y518/H518,"0")+IFERROR(Y519/H519,"0")+IFERROR(Y520/H520,"0")+IFERROR(Y521/H521,"0")+IFERROR(Y522/H522,"0")+IFERROR(Y523/H523,"0")</f>
        <v>152</v>
      </c>
      <c r="Z524" s="388">
        <f>IFERROR(IF(Z518="",0,Z518),"0")+IFERROR(IF(Z519="",0,Z519),"0")+IFERROR(IF(Z520="",0,Z520),"0")+IFERROR(IF(Z521="",0,Z521),"0")+IFERROR(IF(Z522="",0,Z522),"0")+IFERROR(IF(Z523="",0,Z523),"0")</f>
        <v>1.81792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800</v>
      </c>
      <c r="Y525" s="388">
        <f>IFERROR(SUM(Y518:Y523),"0")</f>
        <v>802.56000000000006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17186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17369.68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18159.425319751055</v>
      </c>
      <c r="Y599" s="388">
        <f>IFERROR(SUM(BN22:BN595),"0")</f>
        <v>18353.613000000005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32</v>
      </c>
      <c r="Y600" s="38">
        <f>ROUNDUP(SUM(BP22:BP595),0)</f>
        <v>32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18959.425319751055</v>
      </c>
      <c r="Y601" s="388">
        <f>GrossWeightTotalR+PalletQtyTotalR*25</f>
        <v>19153.613000000005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2766.9347847141967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2795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36.965040000000002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1514.4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1324</v>
      </c>
      <c r="E608" s="46">
        <f>IFERROR(Y108*1,"0")+IFERROR(Y109*1,"0")+IFERROR(Y110*1,"0")+IFERROR(Y114*1,"0")+IFERROR(Y115*1,"0")+IFERROR(Y116*1,"0")+IFERROR(Y117*1,"0")+IFERROR(Y118*1,"0")</f>
        <v>798.00000000000011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1596.3000000000002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92.4</v>
      </c>
      <c r="I608" s="46">
        <f>IFERROR(Y193*1,"0")+IFERROR(Y194*1,"0")+IFERROR(Y195*1,"0")+IFERROR(Y196*1,"0")+IFERROR(Y197*1,"0")+IFERROR(Y198*1,"0")+IFERROR(Y199*1,"0")+IFERROR(Y200*1,"0")</f>
        <v>487.20000000000005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3074.7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408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750</v>
      </c>
      <c r="V608" s="46">
        <f>IFERROR(Y366*1,"0")+IFERROR(Y370*1,"0")+IFERROR(Y371*1,"0")+IFERROR(Y372*1,"0")</f>
        <v>84.6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5439.5999999999995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513.59999999999991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67.2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1219.68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2024-09-27T09:00:51Z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