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9,24 Пушкарный мал\"/>
    </mc:Choice>
  </mc:AlternateContent>
  <xr:revisionPtr revIDLastSave="0" documentId="13_ncr:1_{8F024D32-F33B-4E96-B2F3-DB38BBE17A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Z557" i="2"/>
  <c r="Y557" i="2"/>
  <c r="BN557" i="2" s="1"/>
  <c r="BO556" i="2"/>
  <c r="BM556" i="2"/>
  <c r="Y556" i="2"/>
  <c r="BO555" i="2"/>
  <c r="BM555" i="2"/>
  <c r="Y555" i="2"/>
  <c r="BN555" i="2" s="1"/>
  <c r="BO554" i="2"/>
  <c r="BM554" i="2"/>
  <c r="Y554" i="2"/>
  <c r="BO553" i="2"/>
  <c r="BM553" i="2"/>
  <c r="Y553" i="2"/>
  <c r="BN553" i="2" s="1"/>
  <c r="BO552" i="2"/>
  <c r="BM552" i="2"/>
  <c r="Y552" i="2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Z534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P504" i="2"/>
  <c r="BO503" i="2"/>
  <c r="BM503" i="2"/>
  <c r="Y503" i="2"/>
  <c r="P503" i="2"/>
  <c r="BO502" i="2"/>
  <c r="BM502" i="2"/>
  <c r="Y502" i="2"/>
  <c r="Z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Y363" i="2" s="1"/>
  <c r="P361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BO315" i="2"/>
  <c r="BM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X280" i="2"/>
  <c r="X279" i="2"/>
  <c r="BO278" i="2"/>
  <c r="BM278" i="2"/>
  <c r="Y278" i="2"/>
  <c r="Y279" i="2" s="1"/>
  <c r="P278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P268" i="2"/>
  <c r="X265" i="2"/>
  <c r="X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Y240" i="2" s="1"/>
  <c r="P235" i="2"/>
  <c r="X233" i="2"/>
  <c r="X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BP200" i="2" s="1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225" i="2" l="1"/>
  <c r="BN225" i="2"/>
  <c r="Z231" i="2"/>
  <c r="BN231" i="2"/>
  <c r="Z175" i="2"/>
  <c r="BN175" i="2"/>
  <c r="Z433" i="2"/>
  <c r="BN433" i="2"/>
  <c r="Z456" i="2"/>
  <c r="BN456" i="2"/>
  <c r="Z121" i="2"/>
  <c r="BN121" i="2"/>
  <c r="Z123" i="2"/>
  <c r="Z200" i="2"/>
  <c r="BN200" i="2"/>
  <c r="Z257" i="2"/>
  <c r="BN257" i="2"/>
  <c r="Z278" i="2"/>
  <c r="Z279" i="2" s="1"/>
  <c r="BN278" i="2"/>
  <c r="BP278" i="2"/>
  <c r="Z336" i="2"/>
  <c r="BN336" i="2"/>
  <c r="Z501" i="2"/>
  <c r="BN501" i="2"/>
  <c r="Z30" i="2"/>
  <c r="BN30" i="2"/>
  <c r="BP93" i="2"/>
  <c r="Z155" i="2"/>
  <c r="BN155" i="2"/>
  <c r="Z189" i="2"/>
  <c r="BN189" i="2"/>
  <c r="Z262" i="2"/>
  <c r="BN262" i="2"/>
  <c r="Z269" i="2"/>
  <c r="BN269" i="2"/>
  <c r="Z285" i="2"/>
  <c r="BN285" i="2"/>
  <c r="Y295" i="2"/>
  <c r="Z328" i="2"/>
  <c r="Y351" i="2"/>
  <c r="Z348" i="2"/>
  <c r="Y388" i="2"/>
  <c r="Z403" i="2"/>
  <c r="Z441" i="2"/>
  <c r="BN441" i="2"/>
  <c r="Z444" i="2"/>
  <c r="Z536" i="2"/>
  <c r="BN536" i="2"/>
  <c r="Z553" i="2"/>
  <c r="X594" i="2"/>
  <c r="Z26" i="2"/>
  <c r="BN26" i="2"/>
  <c r="BP39" i="2"/>
  <c r="Y40" i="2"/>
  <c r="BP43" i="2"/>
  <c r="Y44" i="2"/>
  <c r="BP47" i="2"/>
  <c r="Y48" i="2"/>
  <c r="Z69" i="2"/>
  <c r="BN69" i="2"/>
  <c r="Z78" i="2"/>
  <c r="BN78" i="2"/>
  <c r="Y90" i="2"/>
  <c r="Z86" i="2"/>
  <c r="BN86" i="2"/>
  <c r="Z106" i="2"/>
  <c r="BN106" i="2"/>
  <c r="F602" i="2"/>
  <c r="Z135" i="2"/>
  <c r="BN135" i="2"/>
  <c r="Z172" i="2"/>
  <c r="BN172" i="2"/>
  <c r="Z181" i="2"/>
  <c r="BN181" i="2"/>
  <c r="Z194" i="2"/>
  <c r="Z212" i="2"/>
  <c r="BN212" i="2"/>
  <c r="Z223" i="2"/>
  <c r="Z246" i="2"/>
  <c r="BN246" i="2"/>
  <c r="BP249" i="2"/>
  <c r="Z283" i="2"/>
  <c r="BN283" i="2"/>
  <c r="Y311" i="2"/>
  <c r="Z334" i="2"/>
  <c r="BN334" i="2"/>
  <c r="Z361" i="2"/>
  <c r="Z362" i="2" s="1"/>
  <c r="BN361" i="2"/>
  <c r="BP361" i="2"/>
  <c r="Y362" i="2"/>
  <c r="Z377" i="2"/>
  <c r="BN377" i="2"/>
  <c r="Z379" i="2"/>
  <c r="Y412" i="2"/>
  <c r="Z437" i="2"/>
  <c r="Z448" i="2"/>
  <c r="BN448" i="2"/>
  <c r="Z471" i="2"/>
  <c r="BN471" i="2"/>
  <c r="Z491" i="2"/>
  <c r="Z492" i="2" s="1"/>
  <c r="BN491" i="2"/>
  <c r="BP491" i="2"/>
  <c r="Y492" i="2"/>
  <c r="Y493" i="2"/>
  <c r="Z540" i="2"/>
  <c r="BN540" i="2"/>
  <c r="Z551" i="2"/>
  <c r="Z555" i="2"/>
  <c r="BN31" i="2"/>
  <c r="BN55" i="2"/>
  <c r="BP55" i="2"/>
  <c r="Y65" i="2"/>
  <c r="Y81" i="2"/>
  <c r="BN87" i="2"/>
  <c r="BN110" i="2"/>
  <c r="BP110" i="2"/>
  <c r="BN130" i="2"/>
  <c r="BP130" i="2"/>
  <c r="Y142" i="2"/>
  <c r="Y157" i="2"/>
  <c r="Y158" i="2"/>
  <c r="Y162" i="2"/>
  <c r="BN182" i="2"/>
  <c r="Y202" i="2"/>
  <c r="Y203" i="2"/>
  <c r="BN213" i="2"/>
  <c r="BP213" i="2"/>
  <c r="Y241" i="2"/>
  <c r="BN250" i="2"/>
  <c r="BP250" i="2"/>
  <c r="Y253" i="2"/>
  <c r="BP263" i="2"/>
  <c r="BN263" i="2"/>
  <c r="Z263" i="2"/>
  <c r="BN268" i="2"/>
  <c r="Z268" i="2"/>
  <c r="BP271" i="2"/>
  <c r="Z271" i="2"/>
  <c r="BN294" i="2"/>
  <c r="BP294" i="2"/>
  <c r="BP315" i="2"/>
  <c r="BN315" i="2"/>
  <c r="Z315" i="2"/>
  <c r="BN320" i="2"/>
  <c r="BP320" i="2"/>
  <c r="BP326" i="2"/>
  <c r="BN326" i="2"/>
  <c r="Z326" i="2"/>
  <c r="BP335" i="2"/>
  <c r="BN335" i="2"/>
  <c r="Z335" i="2"/>
  <c r="Y369" i="2"/>
  <c r="BP365" i="2"/>
  <c r="BN365" i="2"/>
  <c r="Z365" i="2"/>
  <c r="BN523" i="2"/>
  <c r="BP523" i="2"/>
  <c r="BN539" i="2"/>
  <c r="BP539" i="2"/>
  <c r="BP554" i="2"/>
  <c r="BN554" i="2"/>
  <c r="Z554" i="2"/>
  <c r="BP561" i="2"/>
  <c r="BN561" i="2"/>
  <c r="Z561" i="2"/>
  <c r="BP563" i="2"/>
  <c r="BN563" i="2"/>
  <c r="Z563" i="2"/>
  <c r="Y573" i="2"/>
  <c r="Y572" i="2"/>
  <c r="BP568" i="2"/>
  <c r="BN568" i="2"/>
  <c r="Z568" i="2"/>
  <c r="BP22" i="2"/>
  <c r="Y23" i="2"/>
  <c r="Z28" i="2"/>
  <c r="BN28" i="2"/>
  <c r="BN33" i="2"/>
  <c r="BP35" i="2"/>
  <c r="Z58" i="2"/>
  <c r="BN58" i="2"/>
  <c r="Z63" i="2"/>
  <c r="Z64" i="2" s="1"/>
  <c r="Z71" i="2"/>
  <c r="BN71" i="2"/>
  <c r="Z74" i="2"/>
  <c r="BN74" i="2"/>
  <c r="Z79" i="2"/>
  <c r="Z80" i="2" s="1"/>
  <c r="Z83" i="2"/>
  <c r="Z85" i="2"/>
  <c r="BP97" i="2"/>
  <c r="Y100" i="2"/>
  <c r="BN99" i="2"/>
  <c r="BP99" i="2"/>
  <c r="BN104" i="2"/>
  <c r="BP104" i="2"/>
  <c r="Z112" i="2"/>
  <c r="BN112" i="2"/>
  <c r="BN113" i="2"/>
  <c r="Z120" i="2"/>
  <c r="BN120" i="2"/>
  <c r="BN122" i="2"/>
  <c r="BP122" i="2"/>
  <c r="BN128" i="2"/>
  <c r="BP128" i="2"/>
  <c r="Z131" i="2"/>
  <c r="BN131" i="2"/>
  <c r="Z136" i="2"/>
  <c r="BN136" i="2"/>
  <c r="Z151" i="2"/>
  <c r="BN151" i="2"/>
  <c r="Z160" i="2"/>
  <c r="Z167" i="2"/>
  <c r="Y178" i="2"/>
  <c r="Z173" i="2"/>
  <c r="BN173" i="2"/>
  <c r="Z176" i="2"/>
  <c r="Y197" i="2"/>
  <c r="Z190" i="2"/>
  <c r="BN190" i="2"/>
  <c r="BN191" i="2"/>
  <c r="BP193" i="2"/>
  <c r="Z195" i="2"/>
  <c r="BN195" i="2"/>
  <c r="Z206" i="2"/>
  <c r="BN206" i="2"/>
  <c r="BN210" i="2"/>
  <c r="Z215" i="2"/>
  <c r="BN215" i="2"/>
  <c r="Z224" i="2"/>
  <c r="BN224" i="2"/>
  <c r="BN229" i="2"/>
  <c r="BP229" i="2"/>
  <c r="Z235" i="2"/>
  <c r="BN235" i="2"/>
  <c r="BP235" i="2"/>
  <c r="Z237" i="2"/>
  <c r="Z239" i="2"/>
  <c r="Z244" i="2"/>
  <c r="Z245" i="2"/>
  <c r="BN245" i="2"/>
  <c r="BP247" i="2"/>
  <c r="BN247" i="2"/>
  <c r="BN248" i="2"/>
  <c r="Z248" i="2"/>
  <c r="BP261" i="2"/>
  <c r="BN261" i="2"/>
  <c r="Z261" i="2"/>
  <c r="BP273" i="2"/>
  <c r="BN273" i="2"/>
  <c r="Z273" i="2"/>
  <c r="BP284" i="2"/>
  <c r="BN284" i="2"/>
  <c r="Z284" i="2"/>
  <c r="R602" i="2"/>
  <c r="BN290" i="2"/>
  <c r="Z290" i="2"/>
  <c r="BN292" i="2"/>
  <c r="Z292" i="2"/>
  <c r="BP316" i="2"/>
  <c r="BN316" i="2"/>
  <c r="Z316" i="2"/>
  <c r="BN318" i="2"/>
  <c r="Z318" i="2"/>
  <c r="BN342" i="2"/>
  <c r="Z342" i="2"/>
  <c r="BN354" i="2"/>
  <c r="BP354" i="2"/>
  <c r="BP356" i="2"/>
  <c r="BN356" i="2"/>
  <c r="Z356" i="2"/>
  <c r="BP375" i="2"/>
  <c r="BN375" i="2"/>
  <c r="Z375" i="2"/>
  <c r="BP390" i="2"/>
  <c r="Y393" i="2"/>
  <c r="BP391" i="2"/>
  <c r="BN391" i="2"/>
  <c r="Z391" i="2"/>
  <c r="BN434" i="2"/>
  <c r="BP434" i="2"/>
  <c r="BP435" i="2"/>
  <c r="BN435" i="2"/>
  <c r="Z435" i="2"/>
  <c r="BP436" i="2"/>
  <c r="Z436" i="2"/>
  <c r="BN457" i="2"/>
  <c r="BP457" i="2"/>
  <c r="BN475" i="2"/>
  <c r="BP475" i="2"/>
  <c r="BN479" i="2"/>
  <c r="BP479" i="2"/>
  <c r="Y480" i="2"/>
  <c r="Y481" i="2"/>
  <c r="BN484" i="2"/>
  <c r="BP484" i="2"/>
  <c r="BP486" i="2"/>
  <c r="BN486" i="2"/>
  <c r="Z486" i="2"/>
  <c r="BN502" i="2"/>
  <c r="BP502" i="2"/>
  <c r="BP503" i="2"/>
  <c r="BN503" i="2"/>
  <c r="Z503" i="2"/>
  <c r="BP504" i="2"/>
  <c r="Z504" i="2"/>
  <c r="BN513" i="2"/>
  <c r="Z513" i="2"/>
  <c r="BP513" i="2"/>
  <c r="BN571" i="2"/>
  <c r="Y264" i="2"/>
  <c r="Y280" i="2"/>
  <c r="Q602" i="2"/>
  <c r="Y286" i="2"/>
  <c r="BN299" i="2"/>
  <c r="BP299" i="2"/>
  <c r="Y300" i="2"/>
  <c r="Y301" i="2"/>
  <c r="BN304" i="2"/>
  <c r="BP304" i="2"/>
  <c r="Y305" i="2"/>
  <c r="Y306" i="2"/>
  <c r="BN308" i="2"/>
  <c r="BP308" i="2"/>
  <c r="BN347" i="2"/>
  <c r="BP348" i="2"/>
  <c r="BN350" i="2"/>
  <c r="BP350" i="2"/>
  <c r="V602" i="2"/>
  <c r="BN376" i="2"/>
  <c r="BP376" i="2"/>
  <c r="BP379" i="2"/>
  <c r="BN381" i="2"/>
  <c r="BP381" i="2"/>
  <c r="BN385" i="2"/>
  <c r="BP385" i="2"/>
  <c r="BP403" i="2"/>
  <c r="Z405" i="2"/>
  <c r="BP405" i="2"/>
  <c r="BN405" i="2"/>
  <c r="BP415" i="2"/>
  <c r="BN415" i="2"/>
  <c r="Z415" i="2"/>
  <c r="BP452" i="2"/>
  <c r="BN452" i="2"/>
  <c r="Z452" i="2"/>
  <c r="BN473" i="2"/>
  <c r="Z473" i="2"/>
  <c r="BP497" i="2"/>
  <c r="BN497" i="2"/>
  <c r="Z497" i="2"/>
  <c r="BN509" i="2"/>
  <c r="Z509" i="2"/>
  <c r="Z510" i="2" s="1"/>
  <c r="BP514" i="2"/>
  <c r="BN514" i="2"/>
  <c r="Z514" i="2"/>
  <c r="BN517" i="2"/>
  <c r="Z517" i="2"/>
  <c r="Y542" i="2"/>
  <c r="BN535" i="2"/>
  <c r="BP535" i="2"/>
  <c r="BP538" i="2"/>
  <c r="BN538" i="2"/>
  <c r="Z538" i="2"/>
  <c r="BP552" i="2"/>
  <c r="BN552" i="2"/>
  <c r="Z552" i="2"/>
  <c r="BP556" i="2"/>
  <c r="BN556" i="2"/>
  <c r="Z556" i="2"/>
  <c r="BN569" i="2"/>
  <c r="BP570" i="2"/>
  <c r="BN570" i="2"/>
  <c r="Z570" i="2"/>
  <c r="Z572" i="2" s="1"/>
  <c r="BN409" i="2"/>
  <c r="BP409" i="2"/>
  <c r="BP437" i="2"/>
  <c r="BN439" i="2"/>
  <c r="BP439" i="2"/>
  <c r="BP444" i="2"/>
  <c r="BN446" i="2"/>
  <c r="BP446" i="2"/>
  <c r="Y458" i="2"/>
  <c r="Y459" i="2"/>
  <c r="BN461" i="2"/>
  <c r="BP461" i="2"/>
  <c r="Y462" i="2"/>
  <c r="Y463" i="2"/>
  <c r="BN466" i="2"/>
  <c r="BP466" i="2"/>
  <c r="Y467" i="2"/>
  <c r="Y468" i="2"/>
  <c r="BN470" i="2"/>
  <c r="BP470" i="2"/>
  <c r="Y477" i="2"/>
  <c r="Y511" i="2"/>
  <c r="BN515" i="2"/>
  <c r="AD602" i="2"/>
  <c r="BP534" i="2"/>
  <c r="BN537" i="2"/>
  <c r="BP537" i="2"/>
  <c r="BP551" i="2"/>
  <c r="BP553" i="2"/>
  <c r="BP555" i="2"/>
  <c r="BP557" i="2"/>
  <c r="Y558" i="2"/>
  <c r="Y559" i="2"/>
  <c r="Y565" i="2"/>
  <c r="AE602" i="2"/>
  <c r="BN581" i="2"/>
  <c r="BP581" i="2"/>
  <c r="BN589" i="2"/>
  <c r="BP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8" i="2"/>
  <c r="Z174" i="2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Z357" i="2" s="1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Y519" i="2"/>
  <c r="Z545" i="2"/>
  <c r="Z547" i="2"/>
  <c r="BP576" i="2"/>
  <c r="Z585" i="2"/>
  <c r="Z586" i="2" s="1"/>
  <c r="T602" i="2"/>
  <c r="Y510" i="2"/>
  <c r="BP515" i="2"/>
  <c r="Z535" i="2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4" i="2"/>
  <c r="BN577" i="2"/>
  <c r="BP585" i="2"/>
  <c r="Y420" i="2"/>
  <c r="Y487" i="2"/>
  <c r="Y526" i="2"/>
  <c r="Y590" i="2"/>
  <c r="Z327" i="2"/>
  <c r="Z366" i="2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Y505" i="2"/>
  <c r="BN516" i="2"/>
  <c r="Z518" i="2"/>
  <c r="Z522" i="2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85" i="2"/>
  <c r="Z387" i="2" s="1"/>
  <c r="Z409" i="2"/>
  <c r="Y506" i="2"/>
  <c r="BN534" i="2"/>
  <c r="Y549" i="2"/>
  <c r="BP396" i="2"/>
  <c r="BN576" i="2"/>
  <c r="Y579" i="2"/>
  <c r="Z525" i="2" l="1"/>
  <c r="Z368" i="2"/>
  <c r="Z157" i="2"/>
  <c r="Z505" i="2"/>
  <c r="Z565" i="2"/>
  <c r="Z541" i="2"/>
  <c r="Z152" i="2"/>
  <c r="Z344" i="2"/>
  <c r="Z162" i="2"/>
  <c r="Z286" i="2"/>
  <c r="Z310" i="2"/>
  <c r="Z398" i="2"/>
  <c r="Z487" i="2"/>
  <c r="Z252" i="2"/>
  <c r="Z196" i="2"/>
  <c r="Z100" i="2"/>
  <c r="Z59" i="2"/>
  <c r="Z264" i="2"/>
  <c r="Z519" i="2"/>
  <c r="Z476" i="2"/>
  <c r="Z406" i="2"/>
  <c r="Z382" i="2"/>
  <c r="Z240" i="2"/>
  <c r="X595" i="2"/>
  <c r="Z169" i="2"/>
  <c r="Z295" i="2"/>
  <c r="Z89" i="2"/>
  <c r="Z115" i="2"/>
  <c r="Z207" i="2"/>
  <c r="Z177" i="2"/>
  <c r="Z558" i="2"/>
  <c r="Y594" i="2"/>
  <c r="Z141" i="2"/>
  <c r="Y592" i="2"/>
  <c r="Z75" i="2"/>
  <c r="Z274" i="2"/>
  <c r="Y596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Y595" i="2" s="1"/>
  <c r="Z36" i="2"/>
  <c r="Z548" i="2"/>
  <c r="Z351" i="2"/>
  <c r="Z597" i="2" l="1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<sst xmlns="http://schemas.openxmlformats.org/spreadsheetml/2006/main" count="3709" uniqueCount="765">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</sst>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2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5" t="s">
        <v>29</v>
      </c>
      <c r="E1" s="745"/>
      <c r="F1" s="745"/>
      <c r="G1" s="14" t="s">
        <v>69</v>
      </c>
      <c r="H1" s="745" t="s">
        <v>49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70</v>
      </c>
      <c r="S1" s="747"/>
      <c r="T1" s="747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73"/>
      <c r="P5" s="27" t="s">
        <v>4</v>
      </c>
      <c r="Q5" s="752">
        <v>45554</v>
      </c>
      <c r="R5" s="752"/>
      <c r="T5" s="753" t="s">
        <v>3</v>
      </c>
      <c r="U5" s="754"/>
      <c r="V5" s="755" t="s">
        <v>751</v>
      </c>
      <c r="W5" s="756"/>
      <c r="AB5" s="60"/>
      <c r="AC5" s="60"/>
      <c r="AD5" s="60"/>
      <c r="AE5" s="60"/>
    </row>
    <row r="6" spans="1:32" s="17" customFormat="1" ht="24" customHeight="1" x14ac:dyDescent="0.2">
      <c r="A6" s="749" t="s">
        <v>1</v>
      </c>
      <c r="B6" s="749"/>
      <c r="C6" s="749"/>
      <c r="D6" s="757" t="s">
        <v>78</v>
      </c>
      <c r="E6" s="757"/>
      <c r="F6" s="757"/>
      <c r="G6" s="757"/>
      <c r="H6" s="757"/>
      <c r="I6" s="757"/>
      <c r="J6" s="757"/>
      <c r="K6" s="757"/>
      <c r="L6" s="757"/>
      <c r="M6" s="757"/>
      <c r="N6" s="74"/>
      <c r="P6" s="27" t="s">
        <v>30</v>
      </c>
      <c r="Q6" s="758" t="str">
        <f>IF(Q5=0," ",CHOOSE(WEEKDAY(Q5,2),"Понедельник","Вторник","Среда","Четверг","Пятница","Суббота","Воскресенье"))</f>
        <v>Четверг</v>
      </c>
      <c r="R6" s="758"/>
      <c r="T6" s="759" t="s">
        <v>5</v>
      </c>
      <c r="U6" s="760"/>
      <c r="V6" s="761" t="s">
        <v>72</v>
      </c>
      <c r="W6" s="76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75"/>
      <c r="P7" s="29"/>
      <c r="Q7" s="49"/>
      <c r="R7" s="49"/>
      <c r="T7" s="759"/>
      <c r="U7" s="760"/>
      <c r="V7" s="763"/>
      <c r="W7" s="764"/>
      <c r="AB7" s="60"/>
      <c r="AC7" s="60"/>
      <c r="AD7" s="60"/>
      <c r="AE7" s="60"/>
    </row>
    <row r="8" spans="1:32" s="17" customFormat="1" ht="25.5" customHeight="1" x14ac:dyDescent="0.2">
      <c r="A8" s="770" t="s">
        <v>60</v>
      </c>
      <c r="B8" s="770"/>
      <c r="C8" s="770"/>
      <c r="D8" s="771" t="s">
        <v>79</v>
      </c>
      <c r="E8" s="771"/>
      <c r="F8" s="771"/>
      <c r="G8" s="771"/>
      <c r="H8" s="771"/>
      <c r="I8" s="771"/>
      <c r="J8" s="771"/>
      <c r="K8" s="771"/>
      <c r="L8" s="771"/>
      <c r="M8" s="771"/>
      <c r="N8" s="76"/>
      <c r="P8" s="27" t="s">
        <v>11</v>
      </c>
      <c r="Q8" s="736">
        <v>0.5</v>
      </c>
      <c r="R8" s="772"/>
      <c r="T8" s="759"/>
      <c r="U8" s="760"/>
      <c r="V8" s="763"/>
      <c r="W8" s="764"/>
      <c r="AB8" s="60"/>
      <c r="AC8" s="60"/>
      <c r="AD8" s="60"/>
      <c r="AE8" s="60"/>
    </row>
    <row r="9" spans="1:32" s="1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6"/>
      <c r="C9" s="726"/>
      <c r="D9" s="727" t="s">
        <v>48</v>
      </c>
      <c r="E9" s="728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6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1"/>
      <c r="P9" s="31" t="s">
        <v>15</v>
      </c>
      <c r="Q9" s="774"/>
      <c r="R9" s="774"/>
      <c r="T9" s="759"/>
      <c r="U9" s="760"/>
      <c r="V9" s="765"/>
      <c r="W9" s="76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6"/>
      <c r="C10" s="726"/>
      <c r="D10" s="727"/>
      <c r="E10" s="728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6"/>
      <c r="H10" s="729" t="str">
        <f>IFERROR(VLOOKUP($D$10,Proxy,2,FALSE),"")</f>
        <v/>
      </c>
      <c r="I10" s="729"/>
      <c r="J10" s="729"/>
      <c r="K10" s="729"/>
      <c r="L10" s="729"/>
      <c r="M10" s="729"/>
      <c r="N10" s="72"/>
      <c r="P10" s="31" t="s">
        <v>35</v>
      </c>
      <c r="Q10" s="730"/>
      <c r="R10" s="730"/>
      <c r="U10" s="29" t="s">
        <v>12</v>
      </c>
      <c r="V10" s="731" t="s">
        <v>73</v>
      </c>
      <c r="W10" s="73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3"/>
      <c r="R11" s="733"/>
      <c r="U11" s="29" t="s">
        <v>31</v>
      </c>
      <c r="V11" s="734" t="s">
        <v>57</v>
      </c>
      <c r="W11" s="73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5" t="s">
        <v>74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7"/>
      <c r="P12" s="27" t="s">
        <v>33</v>
      </c>
      <c r="Q12" s="736"/>
      <c r="R12" s="736"/>
      <c r="S12" s="28"/>
      <c r="T12"/>
      <c r="U12" s="29" t="s">
        <v>48</v>
      </c>
      <c r="V12" s="737"/>
      <c r="W12" s="737"/>
      <c r="X12"/>
      <c r="AB12" s="60"/>
      <c r="AC12" s="60"/>
      <c r="AD12" s="60"/>
      <c r="AE12" s="60"/>
    </row>
    <row r="13" spans="1:32" s="17" customFormat="1" ht="23.25" customHeight="1" x14ac:dyDescent="0.2">
      <c r="A13" s="735" t="s">
        <v>75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7"/>
      <c r="O13" s="31"/>
      <c r="P13" s="31" t="s">
        <v>34</v>
      </c>
      <c r="Q13" s="734"/>
      <c r="R13" s="73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5" t="s">
        <v>76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38" t="s">
        <v>77</v>
      </c>
      <c r="B15" s="738"/>
      <c r="C15" s="738"/>
      <c r="D15" s="738"/>
      <c r="E15" s="738"/>
      <c r="F15" s="738"/>
      <c r="G15" s="738"/>
      <c r="H15" s="738"/>
      <c r="I15" s="738"/>
      <c r="J15" s="738"/>
      <c r="K15" s="738"/>
      <c r="L15" s="738"/>
      <c r="M15" s="738"/>
      <c r="N15" s="78"/>
      <c r="O15"/>
      <c r="P15" s="739" t="s">
        <v>63</v>
      </c>
      <c r="Q15" s="739"/>
      <c r="R15" s="739"/>
      <c r="S15" s="739"/>
      <c r="T15" s="73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0"/>
      <c r="Q16" s="740"/>
      <c r="R16" s="740"/>
      <c r="S16" s="740"/>
      <c r="T16" s="7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1" t="s">
        <v>61</v>
      </c>
      <c r="B17" s="711" t="s">
        <v>51</v>
      </c>
      <c r="C17" s="742" t="s">
        <v>50</v>
      </c>
      <c r="D17" s="711" t="s">
        <v>52</v>
      </c>
      <c r="E17" s="711"/>
      <c r="F17" s="711" t="s">
        <v>24</v>
      </c>
      <c r="G17" s="711" t="s">
        <v>27</v>
      </c>
      <c r="H17" s="711" t="s">
        <v>25</v>
      </c>
      <c r="I17" s="711" t="s">
        <v>26</v>
      </c>
      <c r="J17" s="743" t="s">
        <v>16</v>
      </c>
      <c r="K17" s="743" t="s">
        <v>65</v>
      </c>
      <c r="L17" s="743" t="s">
        <v>67</v>
      </c>
      <c r="M17" s="743" t="s">
        <v>2</v>
      </c>
      <c r="N17" s="743" t="s">
        <v>66</v>
      </c>
      <c r="O17" s="711" t="s">
        <v>28</v>
      </c>
      <c r="P17" s="711" t="s">
        <v>17</v>
      </c>
      <c r="Q17" s="711"/>
      <c r="R17" s="711"/>
      <c r="S17" s="711"/>
      <c r="T17" s="711"/>
      <c r="U17" s="741" t="s">
        <v>58</v>
      </c>
      <c r="V17" s="711"/>
      <c r="W17" s="711" t="s">
        <v>6</v>
      </c>
      <c r="X17" s="711" t="s">
        <v>44</v>
      </c>
      <c r="Y17" s="712" t="s">
        <v>56</v>
      </c>
      <c r="Z17" s="711" t="s">
        <v>18</v>
      </c>
      <c r="AA17" s="714" t="s">
        <v>62</v>
      </c>
      <c r="AB17" s="714" t="s">
        <v>19</v>
      </c>
      <c r="AC17" s="715" t="s">
        <v>68</v>
      </c>
      <c r="AD17" s="717" t="s">
        <v>59</v>
      </c>
      <c r="AE17" s="718"/>
      <c r="AF17" s="719"/>
      <c r="AG17" s="723"/>
      <c r="BD17" s="724" t="s">
        <v>64</v>
      </c>
    </row>
    <row r="18" spans="1:68" ht="14.25" customHeight="1" x14ac:dyDescent="0.2">
      <c r="A18" s="711"/>
      <c r="B18" s="711"/>
      <c r="C18" s="742"/>
      <c r="D18" s="711"/>
      <c r="E18" s="711"/>
      <c r="F18" s="711" t="s">
        <v>20</v>
      </c>
      <c r="G18" s="711" t="s">
        <v>21</v>
      </c>
      <c r="H18" s="711" t="s">
        <v>22</v>
      </c>
      <c r="I18" s="711" t="s">
        <v>22</v>
      </c>
      <c r="J18" s="744"/>
      <c r="K18" s="744"/>
      <c r="L18" s="744"/>
      <c r="M18" s="744"/>
      <c r="N18" s="744"/>
      <c r="O18" s="711"/>
      <c r="P18" s="711"/>
      <c r="Q18" s="711"/>
      <c r="R18" s="711"/>
      <c r="S18" s="711"/>
      <c r="T18" s="711"/>
      <c r="U18" s="36" t="s">
        <v>47</v>
      </c>
      <c r="V18" s="36" t="s">
        <v>46</v>
      </c>
      <c r="W18" s="711"/>
      <c r="X18" s="711"/>
      <c r="Y18" s="713"/>
      <c r="Z18" s="711"/>
      <c r="AA18" s="714"/>
      <c r="AB18" s="714"/>
      <c r="AC18" s="716"/>
      <c r="AD18" s="720"/>
      <c r="AE18" s="721"/>
      <c r="AF18" s="722"/>
      <c r="AG18" s="723"/>
      <c r="BD18" s="724"/>
    </row>
    <row r="19" spans="1:68" ht="27.75" customHeight="1" x14ac:dyDescent="0.2">
      <c r="A19" s="435" t="s">
        <v>80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55"/>
      <c r="AB19" s="55"/>
      <c r="AC19" s="55"/>
    </row>
    <row r="20" spans="1:68" ht="16.5" customHeight="1" x14ac:dyDescent="0.25">
      <c r="A20" s="412" t="s">
        <v>80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6"/>
      <c r="AB20" s="66"/>
      <c r="AC20" s="80"/>
    </row>
    <row r="21" spans="1:68" ht="14.25" customHeight="1" x14ac:dyDescent="0.25">
      <c r="A21" s="398" t="s">
        <v>81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399">
        <v>4680115885004</v>
      </c>
      <c r="E22" s="399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1"/>
      <c r="R22" s="401"/>
      <c r="S22" s="401"/>
      <c r="T22" s="402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6"/>
      <c r="P23" s="403" t="s">
        <v>43</v>
      </c>
      <c r="Q23" s="404"/>
      <c r="R23" s="404"/>
      <c r="S23" s="404"/>
      <c r="T23" s="404"/>
      <c r="U23" s="404"/>
      <c r="V23" s="40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6"/>
      <c r="P24" s="403" t="s">
        <v>43</v>
      </c>
      <c r="Q24" s="404"/>
      <c r="R24" s="404"/>
      <c r="S24" s="404"/>
      <c r="T24" s="404"/>
      <c r="U24" s="404"/>
      <c r="V24" s="40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8" t="s">
        <v>86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399">
        <v>4680115885912</v>
      </c>
      <c r="E26" s="399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3" t="s">
        <v>89</v>
      </c>
      <c r="Q26" s="401"/>
      <c r="R26" s="401"/>
      <c r="S26" s="401"/>
      <c r="T26" s="402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399">
        <v>4607091383881</v>
      </c>
      <c r="E27" s="39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1"/>
      <c r="R27" s="401"/>
      <c r="S27" s="401"/>
      <c r="T27" s="402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399">
        <v>4607091388237</v>
      </c>
      <c r="E28" s="39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1"/>
      <c r="R28" s="401"/>
      <c r="S28" s="401"/>
      <c r="T28" s="402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4301051180</v>
      </c>
      <c r="D29" s="399">
        <v>4607091383935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1"/>
      <c r="R29" s="401"/>
      <c r="S29" s="401"/>
      <c r="T29" s="402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97</v>
      </c>
      <c r="C30" s="37">
        <v>4301051692</v>
      </c>
      <c r="D30" s="399">
        <v>4607091383935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7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1"/>
      <c r="R30" s="401"/>
      <c r="S30" s="401"/>
      <c r="T30" s="402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4301051783</v>
      </c>
      <c r="D31" s="399">
        <v>4680115881990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1"/>
      <c r="R31" s="401"/>
      <c r="S31" s="401"/>
      <c r="T31" s="402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100</v>
      </c>
      <c r="B32" s="64" t="s">
        <v>101</v>
      </c>
      <c r="C32" s="37">
        <v>4301051786</v>
      </c>
      <c r="D32" s="399">
        <v>4680115881853</v>
      </c>
      <c r="E32" s="39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09" t="s">
        <v>102</v>
      </c>
      <c r="Q32" s="401"/>
      <c r="R32" s="401"/>
      <c r="S32" s="401"/>
      <c r="T32" s="402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4301051861</v>
      </c>
      <c r="D33" s="399">
        <v>4680115885905</v>
      </c>
      <c r="E33" s="399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0" t="s">
        <v>105</v>
      </c>
      <c r="Q33" s="401"/>
      <c r="R33" s="401"/>
      <c r="S33" s="401"/>
      <c r="T33" s="402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106</v>
      </c>
      <c r="B34" s="64" t="s">
        <v>107</v>
      </c>
      <c r="C34" s="37">
        <v>4301051593</v>
      </c>
      <c r="D34" s="399">
        <v>4607091383911</v>
      </c>
      <c r="E34" s="39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69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1"/>
      <c r="R34" s="401"/>
      <c r="S34" s="401"/>
      <c r="T34" s="402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108</v>
      </c>
      <c r="B35" s="64" t="s">
        <v>109</v>
      </c>
      <c r="C35" s="37">
        <v>4301051592</v>
      </c>
      <c r="D35" s="399">
        <v>4607091388244</v>
      </c>
      <c r="E35" s="39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7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1"/>
      <c r="R35" s="401"/>
      <c r="S35" s="401"/>
      <c r="T35" s="402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6"/>
      <c r="P36" s="403" t="s">
        <v>43</v>
      </c>
      <c r="Q36" s="404"/>
      <c r="R36" s="404"/>
      <c r="S36" s="404"/>
      <c r="T36" s="404"/>
      <c r="U36" s="404"/>
      <c r="V36" s="405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6"/>
      <c r="P37" s="403" t="s">
        <v>43</v>
      </c>
      <c r="Q37" s="404"/>
      <c r="R37" s="404"/>
      <c r="S37" s="404"/>
      <c r="T37" s="404"/>
      <c r="U37" s="404"/>
      <c r="V37" s="405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8" t="s">
        <v>110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67"/>
      <c r="AB38" s="67"/>
      <c r="AC38" s="81"/>
    </row>
    <row r="39" spans="1:68" ht="27" customHeight="1" x14ac:dyDescent="0.25">
      <c r="A39" s="64" t="s">
        <v>111</v>
      </c>
      <c r="B39" s="64" t="s">
        <v>112</v>
      </c>
      <c r="C39" s="37">
        <v>4301032013</v>
      </c>
      <c r="D39" s="399">
        <v>4607091388503</v>
      </c>
      <c r="E39" s="39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1"/>
      <c r="R39" s="401"/>
      <c r="S39" s="401"/>
      <c r="T39" s="402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6"/>
      <c r="P40" s="403" t="s">
        <v>43</v>
      </c>
      <c r="Q40" s="404"/>
      <c r="R40" s="404"/>
      <c r="S40" s="404"/>
      <c r="T40" s="404"/>
      <c r="U40" s="404"/>
      <c r="V40" s="405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6"/>
      <c r="P41" s="403" t="s">
        <v>43</v>
      </c>
      <c r="Q41" s="404"/>
      <c r="R41" s="404"/>
      <c r="S41" s="404"/>
      <c r="T41" s="404"/>
      <c r="U41" s="404"/>
      <c r="V41" s="405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8" t="s">
        <v>115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7"/>
      <c r="AB42" s="67"/>
      <c r="AC42" s="81"/>
    </row>
    <row r="43" spans="1:68" ht="80.25" customHeight="1" x14ac:dyDescent="0.25">
      <c r="A43" s="64" t="s">
        <v>116</v>
      </c>
      <c r="B43" s="64" t="s">
        <v>117</v>
      </c>
      <c r="C43" s="37">
        <v>4301160001</v>
      </c>
      <c r="D43" s="399">
        <v>4607091388282</v>
      </c>
      <c r="E43" s="39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1"/>
      <c r="R43" s="401"/>
      <c r="S43" s="401"/>
      <c r="T43" s="402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39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6"/>
      <c r="P44" s="403" t="s">
        <v>43</v>
      </c>
      <c r="Q44" s="404"/>
      <c r="R44" s="404"/>
      <c r="S44" s="404"/>
      <c r="T44" s="404"/>
      <c r="U44" s="404"/>
      <c r="V44" s="405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6"/>
      <c r="P45" s="403" t="s">
        <v>43</v>
      </c>
      <c r="Q45" s="404"/>
      <c r="R45" s="404"/>
      <c r="S45" s="404"/>
      <c r="T45" s="404"/>
      <c r="U45" s="404"/>
      <c r="V45" s="405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8" t="s">
        <v>119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7"/>
      <c r="AB46" s="67"/>
      <c r="AC46" s="81"/>
    </row>
    <row r="47" spans="1:68" ht="27" customHeight="1" x14ac:dyDescent="0.25">
      <c r="A47" s="64" t="s">
        <v>120</v>
      </c>
      <c r="B47" s="64" t="s">
        <v>121</v>
      </c>
      <c r="C47" s="37">
        <v>4301170002</v>
      </c>
      <c r="D47" s="399">
        <v>4607091389111</v>
      </c>
      <c r="E47" s="39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1"/>
      <c r="R47" s="401"/>
      <c r="S47" s="401"/>
      <c r="T47" s="402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39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6"/>
      <c r="P48" s="403" t="s">
        <v>43</v>
      </c>
      <c r="Q48" s="404"/>
      <c r="R48" s="404"/>
      <c r="S48" s="404"/>
      <c r="T48" s="404"/>
      <c r="U48" s="404"/>
      <c r="V48" s="405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6"/>
      <c r="P49" s="403" t="s">
        <v>43</v>
      </c>
      <c r="Q49" s="404"/>
      <c r="R49" s="404"/>
      <c r="S49" s="404"/>
      <c r="T49" s="404"/>
      <c r="U49" s="404"/>
      <c r="V49" s="405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35" t="s">
        <v>122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55"/>
      <c r="AB50" s="55"/>
      <c r="AC50" s="55"/>
    </row>
    <row r="51" spans="1:68" ht="16.5" customHeight="1" x14ac:dyDescent="0.25">
      <c r="A51" s="412" t="s">
        <v>123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6"/>
      <c r="AB51" s="66"/>
      <c r="AC51" s="80"/>
    </row>
    <row r="52" spans="1:68" ht="14.25" customHeight="1" x14ac:dyDescent="0.25">
      <c r="A52" s="398" t="s">
        <v>124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67"/>
      <c r="AB52" s="67"/>
      <c r="AC52" s="81"/>
    </row>
    <row r="53" spans="1:68" ht="16.5" customHeight="1" x14ac:dyDescent="0.25">
      <c r="A53" s="64" t="s">
        <v>125</v>
      </c>
      <c r="B53" s="64" t="s">
        <v>126</v>
      </c>
      <c r="C53" s="37">
        <v>4301011380</v>
      </c>
      <c r="D53" s="399">
        <v>4607091385670</v>
      </c>
      <c r="E53" s="39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6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1"/>
      <c r="R53" s="401"/>
      <c r="S53" s="401"/>
      <c r="T53" s="402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125</v>
      </c>
      <c r="B54" s="64" t="s">
        <v>129</v>
      </c>
      <c r="C54" s="37">
        <v>4301011540</v>
      </c>
      <c r="D54" s="399">
        <v>4607091385670</v>
      </c>
      <c r="E54" s="399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6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1"/>
      <c r="R54" s="401"/>
      <c r="S54" s="401"/>
      <c r="T54" s="402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131</v>
      </c>
      <c r="B55" s="64" t="s">
        <v>132</v>
      </c>
      <c r="C55" s="37">
        <v>4301011625</v>
      </c>
      <c r="D55" s="399">
        <v>4680115883956</v>
      </c>
      <c r="E55" s="399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6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1"/>
      <c r="R55" s="401"/>
      <c r="S55" s="401"/>
      <c r="T55" s="402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4301011382</v>
      </c>
      <c r="D56" s="399">
        <v>4607091385687</v>
      </c>
      <c r="E56" s="39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1"/>
      <c r="R56" s="401"/>
      <c r="S56" s="401"/>
      <c r="T56" s="402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135</v>
      </c>
      <c r="B57" s="64" t="s">
        <v>136</v>
      </c>
      <c r="C57" s="37">
        <v>4301011565</v>
      </c>
      <c r="D57" s="399">
        <v>4680115882539</v>
      </c>
      <c r="E57" s="399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1"/>
      <c r="R57" s="401"/>
      <c r="S57" s="401"/>
      <c r="T57" s="402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137</v>
      </c>
      <c r="B58" s="64" t="s">
        <v>138</v>
      </c>
      <c r="C58" s="37">
        <v>4301011624</v>
      </c>
      <c r="D58" s="399">
        <v>4680115883949</v>
      </c>
      <c r="E58" s="399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6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1"/>
      <c r="R58" s="401"/>
      <c r="S58" s="401"/>
      <c r="T58" s="402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39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6"/>
      <c r="P59" s="403" t="s">
        <v>43</v>
      </c>
      <c r="Q59" s="404"/>
      <c r="R59" s="404"/>
      <c r="S59" s="404"/>
      <c r="T59" s="404"/>
      <c r="U59" s="404"/>
      <c r="V59" s="405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6"/>
      <c r="P60" s="403" t="s">
        <v>43</v>
      </c>
      <c r="Q60" s="404"/>
      <c r="R60" s="404"/>
      <c r="S60" s="404"/>
      <c r="T60" s="404"/>
      <c r="U60" s="404"/>
      <c r="V60" s="405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8" t="s">
        <v>86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7"/>
      <c r="AB61" s="67"/>
      <c r="AC61" s="81"/>
    </row>
    <row r="62" spans="1:68" ht="16.5" customHeight="1" x14ac:dyDescent="0.25">
      <c r="A62" s="64" t="s">
        <v>139</v>
      </c>
      <c r="B62" s="64" t="s">
        <v>140</v>
      </c>
      <c r="C62" s="37">
        <v>4301051842</v>
      </c>
      <c r="D62" s="399">
        <v>4680115885233</v>
      </c>
      <c r="E62" s="399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6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1"/>
      <c r="R62" s="401"/>
      <c r="S62" s="401"/>
      <c r="T62" s="402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399">
        <v>4680115884915</v>
      </c>
      <c r="E63" s="399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6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1"/>
      <c r="R63" s="401"/>
      <c r="S63" s="401"/>
      <c r="T63" s="402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6"/>
      <c r="P64" s="403" t="s">
        <v>43</v>
      </c>
      <c r="Q64" s="404"/>
      <c r="R64" s="404"/>
      <c r="S64" s="404"/>
      <c r="T64" s="404"/>
      <c r="U64" s="404"/>
      <c r="V64" s="405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6"/>
      <c r="P65" s="403" t="s">
        <v>43</v>
      </c>
      <c r="Q65" s="404"/>
      <c r="R65" s="404"/>
      <c r="S65" s="404"/>
      <c r="T65" s="404"/>
      <c r="U65" s="404"/>
      <c r="V65" s="405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2" t="s">
        <v>143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6"/>
      <c r="AB66" s="66"/>
      <c r="AC66" s="80"/>
    </row>
    <row r="67" spans="1:68" ht="14.25" customHeight="1" x14ac:dyDescent="0.25">
      <c r="A67" s="398" t="s">
        <v>124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7"/>
      <c r="AB67" s="67"/>
      <c r="AC67" s="81"/>
    </row>
    <row r="68" spans="1:68" ht="27" customHeight="1" x14ac:dyDescent="0.25">
      <c r="A68" s="64" t="s">
        <v>144</v>
      </c>
      <c r="B68" s="64" t="s">
        <v>145</v>
      </c>
      <c r="C68" s="37">
        <v>4301011452</v>
      </c>
      <c r="D68" s="399">
        <v>4680115881426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01"/>
      <c r="R68" s="401"/>
      <c r="S68" s="401"/>
      <c r="T68" s="402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144</v>
      </c>
      <c r="B69" s="64" t="s">
        <v>146</v>
      </c>
      <c r="C69" s="37">
        <v>4301011481</v>
      </c>
      <c r="D69" s="399">
        <v>4680115881426</v>
      </c>
      <c r="E69" s="399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6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1"/>
      <c r="R69" s="401"/>
      <c r="S69" s="401"/>
      <c r="T69" s="402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148</v>
      </c>
      <c r="B70" s="64" t="s">
        <v>149</v>
      </c>
      <c r="C70" s="37">
        <v>4301011386</v>
      </c>
      <c r="D70" s="399">
        <v>4680115880283</v>
      </c>
      <c r="E70" s="399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01"/>
      <c r="R70" s="401"/>
      <c r="S70" s="401"/>
      <c r="T70" s="402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150</v>
      </c>
      <c r="B71" s="64" t="s">
        <v>151</v>
      </c>
      <c r="C71" s="37">
        <v>4301011432</v>
      </c>
      <c r="D71" s="399">
        <v>4680115882720</v>
      </c>
      <c r="E71" s="399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6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01"/>
      <c r="R71" s="401"/>
      <c r="S71" s="401"/>
      <c r="T71" s="402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152</v>
      </c>
      <c r="B72" s="64" t="s">
        <v>153</v>
      </c>
      <c r="C72" s="37">
        <v>4301011589</v>
      </c>
      <c r="D72" s="399">
        <v>4680115885899</v>
      </c>
      <c r="E72" s="399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687" t="s">
        <v>154</v>
      </c>
      <c r="Q72" s="401"/>
      <c r="R72" s="401"/>
      <c r="S72" s="401"/>
      <c r="T72" s="402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156</v>
      </c>
      <c r="B73" s="64" t="s">
        <v>157</v>
      </c>
      <c r="C73" s="37">
        <v>4301012008</v>
      </c>
      <c r="D73" s="399">
        <v>4680115881525</v>
      </c>
      <c r="E73" s="399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6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1"/>
      <c r="R73" s="401"/>
      <c r="S73" s="401"/>
      <c r="T73" s="402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399">
        <v>4680115881419</v>
      </c>
      <c r="E74" s="39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01"/>
      <c r="R74" s="401"/>
      <c r="S74" s="401"/>
      <c r="T74" s="402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06"/>
      <c r="P75" s="403" t="s">
        <v>43</v>
      </c>
      <c r="Q75" s="404"/>
      <c r="R75" s="404"/>
      <c r="S75" s="404"/>
      <c r="T75" s="404"/>
      <c r="U75" s="404"/>
      <c r="V75" s="405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6"/>
      <c r="P76" s="403" t="s">
        <v>43</v>
      </c>
      <c r="Q76" s="404"/>
      <c r="R76" s="404"/>
      <c r="S76" s="404"/>
      <c r="T76" s="404"/>
      <c r="U76" s="404"/>
      <c r="V76" s="405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8" t="s">
        <v>160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399">
        <v>4680115881440</v>
      </c>
      <c r="E78" s="399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6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01"/>
      <c r="R78" s="401"/>
      <c r="S78" s="401"/>
      <c r="T78" s="402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399">
        <v>4680115881433</v>
      </c>
      <c r="E79" s="399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90</v>
      </c>
      <c r="L79" s="38"/>
      <c r="M79" s="39" t="s">
        <v>127</v>
      </c>
      <c r="N79" s="39"/>
      <c r="O79" s="38">
        <v>50</v>
      </c>
      <c r="P79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01"/>
      <c r="R79" s="401"/>
      <c r="S79" s="401"/>
      <c r="T79" s="402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06"/>
      <c r="P80" s="403" t="s">
        <v>43</v>
      </c>
      <c r="Q80" s="404"/>
      <c r="R80" s="404"/>
      <c r="S80" s="404"/>
      <c r="T80" s="404"/>
      <c r="U80" s="404"/>
      <c r="V80" s="405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6"/>
      <c r="P81" s="403" t="s">
        <v>43</v>
      </c>
      <c r="Q81" s="404"/>
      <c r="R81" s="404"/>
      <c r="S81" s="404"/>
      <c r="T81" s="404"/>
      <c r="U81" s="404"/>
      <c r="V81" s="405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398" t="s">
        <v>81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399">
        <v>4680115885066</v>
      </c>
      <c r="E83" s="399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90</v>
      </c>
      <c r="L83" s="38"/>
      <c r="M83" s="39" t="s">
        <v>84</v>
      </c>
      <c r="N83" s="39"/>
      <c r="O83" s="38">
        <v>40</v>
      </c>
      <c r="P83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01"/>
      <c r="R83" s="401"/>
      <c r="S83" s="401"/>
      <c r="T83" s="402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399">
        <v>4680115885042</v>
      </c>
      <c r="E84" s="399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68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01"/>
      <c r="R84" s="401"/>
      <c r="S84" s="401"/>
      <c r="T84" s="402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399">
        <v>4680115885080</v>
      </c>
      <c r="E85" s="399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68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01"/>
      <c r="R85" s="401"/>
      <c r="S85" s="401"/>
      <c r="T85" s="402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399">
        <v>4680115885073</v>
      </c>
      <c r="E86" s="399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85</v>
      </c>
      <c r="L86" s="38"/>
      <c r="M86" s="39" t="s">
        <v>84</v>
      </c>
      <c r="N86" s="39"/>
      <c r="O86" s="38">
        <v>40</v>
      </c>
      <c r="P86" s="6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01"/>
      <c r="R86" s="401"/>
      <c r="S86" s="401"/>
      <c r="T86" s="402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399">
        <v>4680115885059</v>
      </c>
      <c r="E87" s="399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01"/>
      <c r="R87" s="401"/>
      <c r="S87" s="401"/>
      <c r="T87" s="402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399">
        <v>4680115885097</v>
      </c>
      <c r="E88" s="399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01"/>
      <c r="R88" s="401"/>
      <c r="S88" s="401"/>
      <c r="T88" s="402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06"/>
      <c r="P89" s="403" t="s">
        <v>43</v>
      </c>
      <c r="Q89" s="404"/>
      <c r="R89" s="404"/>
      <c r="S89" s="404"/>
      <c r="T89" s="404"/>
      <c r="U89" s="404"/>
      <c r="V89" s="405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6"/>
      <c r="P90" s="403" t="s">
        <v>43</v>
      </c>
      <c r="Q90" s="404"/>
      <c r="R90" s="404"/>
      <c r="S90" s="404"/>
      <c r="T90" s="404"/>
      <c r="U90" s="404"/>
      <c r="V90" s="405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398" t="s">
        <v>86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399">
        <v>4680115884403</v>
      </c>
      <c r="E92" s="399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90</v>
      </c>
      <c r="L92" s="38"/>
      <c r="M92" s="39" t="s">
        <v>84</v>
      </c>
      <c r="N92" s="39"/>
      <c r="O92" s="38">
        <v>40</v>
      </c>
      <c r="P92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01"/>
      <c r="R92" s="401"/>
      <c r="S92" s="401"/>
      <c r="T92" s="402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399">
        <v>4680115884311</v>
      </c>
      <c r="E93" s="399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90</v>
      </c>
      <c r="L93" s="38"/>
      <c r="M93" s="39" t="s">
        <v>130</v>
      </c>
      <c r="N93" s="39"/>
      <c r="O93" s="38">
        <v>40</v>
      </c>
      <c r="P93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01"/>
      <c r="R93" s="401"/>
      <c r="S93" s="401"/>
      <c r="T93" s="402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06"/>
      <c r="P94" s="403" t="s">
        <v>43</v>
      </c>
      <c r="Q94" s="404"/>
      <c r="R94" s="404"/>
      <c r="S94" s="404"/>
      <c r="T94" s="404"/>
      <c r="U94" s="404"/>
      <c r="V94" s="405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6"/>
      <c r="P95" s="403" t="s">
        <v>43</v>
      </c>
      <c r="Q95" s="404"/>
      <c r="R95" s="404"/>
      <c r="S95" s="404"/>
      <c r="T95" s="404"/>
      <c r="U95" s="404"/>
      <c r="V95" s="405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398" t="s">
        <v>181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399">
        <v>4680115881532</v>
      </c>
      <c r="E97" s="399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128</v>
      </c>
      <c r="L97" s="38"/>
      <c r="M97" s="39" t="s">
        <v>84</v>
      </c>
      <c r="N97" s="39"/>
      <c r="O97" s="38">
        <v>30</v>
      </c>
      <c r="P97" s="6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01"/>
      <c r="R97" s="401"/>
      <c r="S97" s="401"/>
      <c r="T97" s="402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399">
        <v>4680115881532</v>
      </c>
      <c r="E98" s="399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128</v>
      </c>
      <c r="L98" s="38"/>
      <c r="M98" s="39" t="s">
        <v>84</v>
      </c>
      <c r="N98" s="39"/>
      <c r="O98" s="38">
        <v>30</v>
      </c>
      <c r="P98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01"/>
      <c r="R98" s="401"/>
      <c r="S98" s="401"/>
      <c r="T98" s="402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399">
        <v>4680115881464</v>
      </c>
      <c r="E99" s="399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90</v>
      </c>
      <c r="L99" s="38"/>
      <c r="M99" s="39" t="s">
        <v>130</v>
      </c>
      <c r="N99" s="39"/>
      <c r="O99" s="38">
        <v>30</v>
      </c>
      <c r="P99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01"/>
      <c r="R99" s="401"/>
      <c r="S99" s="401"/>
      <c r="T99" s="402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06"/>
      <c r="P100" s="403" t="s">
        <v>43</v>
      </c>
      <c r="Q100" s="404"/>
      <c r="R100" s="404"/>
      <c r="S100" s="404"/>
      <c r="T100" s="404"/>
      <c r="U100" s="404"/>
      <c r="V100" s="405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6"/>
      <c r="P101" s="403" t="s">
        <v>43</v>
      </c>
      <c r="Q101" s="404"/>
      <c r="R101" s="404"/>
      <c r="S101" s="404"/>
      <c r="T101" s="404"/>
      <c r="U101" s="404"/>
      <c r="V101" s="405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12" t="s">
        <v>187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6"/>
      <c r="AB102" s="66"/>
      <c r="AC102" s="80"/>
    </row>
    <row r="103" spans="1:68" ht="14.25" customHeight="1" x14ac:dyDescent="0.25">
      <c r="A103" s="398" t="s">
        <v>124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399">
        <v>4680115881327</v>
      </c>
      <c r="E104" s="399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128</v>
      </c>
      <c r="L104" s="38"/>
      <c r="M104" s="39" t="s">
        <v>155</v>
      </c>
      <c r="N104" s="39"/>
      <c r="O104" s="38">
        <v>50</v>
      </c>
      <c r="P104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01"/>
      <c r="R104" s="401"/>
      <c r="S104" s="401"/>
      <c r="T104" s="402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4301012006</v>
      </c>
      <c r="D105" s="399">
        <v>4680115881518</v>
      </c>
      <c r="E105" s="399"/>
      <c r="F105" s="63">
        <v>0.4</v>
      </c>
      <c r="G105" s="38">
        <v>10</v>
      </c>
      <c r="H105" s="63">
        <v>4</v>
      </c>
      <c r="I105" s="63">
        <v>4.21</v>
      </c>
      <c r="J105" s="38">
        <v>120</v>
      </c>
      <c r="K105" s="38" t="s">
        <v>90</v>
      </c>
      <c r="L105" s="38"/>
      <c r="M105" s="39" t="s">
        <v>155</v>
      </c>
      <c r="N105" s="39"/>
      <c r="O105" s="38">
        <v>50</v>
      </c>
      <c r="P105" s="67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01"/>
      <c r="R105" s="401"/>
      <c r="S105" s="401"/>
      <c r="T105" s="402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4301012007</v>
      </c>
      <c r="D106" s="399">
        <v>4680115881303</v>
      </c>
      <c r="E106" s="399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90</v>
      </c>
      <c r="L106" s="38"/>
      <c r="M106" s="39" t="s">
        <v>155</v>
      </c>
      <c r="N106" s="39"/>
      <c r="O106" s="38">
        <v>50</v>
      </c>
      <c r="P106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01"/>
      <c r="R106" s="401"/>
      <c r="S106" s="401"/>
      <c r="T106" s="402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06"/>
      <c r="P107" s="403" t="s">
        <v>43</v>
      </c>
      <c r="Q107" s="404"/>
      <c r="R107" s="404"/>
      <c r="S107" s="404"/>
      <c r="T107" s="404"/>
      <c r="U107" s="404"/>
      <c r="V107" s="405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06"/>
      <c r="P108" s="403" t="s">
        <v>43</v>
      </c>
      <c r="Q108" s="404"/>
      <c r="R108" s="404"/>
      <c r="S108" s="404"/>
      <c r="T108" s="404"/>
      <c r="U108" s="404"/>
      <c r="V108" s="405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398" t="s">
        <v>86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4301051543</v>
      </c>
      <c r="D110" s="399">
        <v>4607091386967</v>
      </c>
      <c r="E110" s="39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128</v>
      </c>
      <c r="L110" s="38"/>
      <c r="M110" s="39" t="s">
        <v>84</v>
      </c>
      <c r="N110" s="39"/>
      <c r="O110" s="38">
        <v>45</v>
      </c>
      <c r="P110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1"/>
      <c r="R110" s="401"/>
      <c r="S110" s="401"/>
      <c r="T110" s="402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4301051437</v>
      </c>
      <c r="D111" s="399">
        <v>4607091386967</v>
      </c>
      <c r="E111" s="399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128</v>
      </c>
      <c r="L111" s="38"/>
      <c r="M111" s="39" t="s">
        <v>130</v>
      </c>
      <c r="N111" s="39"/>
      <c r="O111" s="38">
        <v>45</v>
      </c>
      <c r="P111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1"/>
      <c r="R111" s="401"/>
      <c r="S111" s="401"/>
      <c r="T111" s="402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399">
        <v>4607091385731</v>
      </c>
      <c r="E112" s="399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90</v>
      </c>
      <c r="L112" s="38"/>
      <c r="M112" s="39" t="s">
        <v>130</v>
      </c>
      <c r="N112" s="39"/>
      <c r="O112" s="38">
        <v>45</v>
      </c>
      <c r="P112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01"/>
      <c r="R112" s="401"/>
      <c r="S112" s="401"/>
      <c r="T112" s="402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399">
        <v>4680115880894</v>
      </c>
      <c r="E113" s="399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90</v>
      </c>
      <c r="L113" s="38"/>
      <c r="M113" s="39" t="s">
        <v>130</v>
      </c>
      <c r="N113" s="39"/>
      <c r="O113" s="38">
        <v>45</v>
      </c>
      <c r="P113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01"/>
      <c r="R113" s="401"/>
      <c r="S113" s="401"/>
      <c r="T113" s="402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399">
        <v>4680115880214</v>
      </c>
      <c r="E114" s="399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90</v>
      </c>
      <c r="L114" s="38"/>
      <c r="M114" s="39" t="s">
        <v>130</v>
      </c>
      <c r="N114" s="39"/>
      <c r="O114" s="38">
        <v>45</v>
      </c>
      <c r="P114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01"/>
      <c r="R114" s="401"/>
      <c r="S114" s="401"/>
      <c r="T114" s="402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06"/>
      <c r="P115" s="403" t="s">
        <v>43</v>
      </c>
      <c r="Q115" s="404"/>
      <c r="R115" s="404"/>
      <c r="S115" s="404"/>
      <c r="T115" s="404"/>
      <c r="U115" s="404"/>
      <c r="V115" s="405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06"/>
      <c r="P116" s="403" t="s">
        <v>43</v>
      </c>
      <c r="Q116" s="404"/>
      <c r="R116" s="404"/>
      <c r="S116" s="404"/>
      <c r="T116" s="404"/>
      <c r="U116" s="404"/>
      <c r="V116" s="405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12" t="s">
        <v>203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6"/>
      <c r="AB117" s="66"/>
      <c r="AC117" s="80"/>
    </row>
    <row r="118" spans="1:68" ht="14.25" customHeight="1" x14ac:dyDescent="0.25">
      <c r="A118" s="398" t="s">
        <v>124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4301011703</v>
      </c>
      <c r="D119" s="399">
        <v>4680115882133</v>
      </c>
      <c r="E119" s="399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128</v>
      </c>
      <c r="L119" s="38"/>
      <c r="M119" s="39" t="s">
        <v>127</v>
      </c>
      <c r="N119" s="39"/>
      <c r="O119" s="38">
        <v>50</v>
      </c>
      <c r="P11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1"/>
      <c r="R119" s="401"/>
      <c r="S119" s="401"/>
      <c r="T119" s="402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4301011514</v>
      </c>
      <c r="D120" s="399">
        <v>4680115882133</v>
      </c>
      <c r="E120" s="399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128</v>
      </c>
      <c r="L120" s="38"/>
      <c r="M120" s="39" t="s">
        <v>127</v>
      </c>
      <c r="N120" s="39"/>
      <c r="O120" s="38">
        <v>50</v>
      </c>
      <c r="P120" s="6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01"/>
      <c r="R120" s="401"/>
      <c r="S120" s="401"/>
      <c r="T120" s="402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399">
        <v>4680115880269</v>
      </c>
      <c r="E121" s="399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90</v>
      </c>
      <c r="L121" s="38"/>
      <c r="M121" s="39" t="s">
        <v>130</v>
      </c>
      <c r="N121" s="39"/>
      <c r="O121" s="38">
        <v>50</v>
      </c>
      <c r="P121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01"/>
      <c r="R121" s="401"/>
      <c r="S121" s="401"/>
      <c r="T121" s="402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399">
        <v>4680115880429</v>
      </c>
      <c r="E122" s="399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90</v>
      </c>
      <c r="L122" s="38"/>
      <c r="M122" s="39" t="s">
        <v>130</v>
      </c>
      <c r="N122" s="39"/>
      <c r="O122" s="38">
        <v>50</v>
      </c>
      <c r="P122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01"/>
      <c r="R122" s="401"/>
      <c r="S122" s="401"/>
      <c r="T122" s="402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399">
        <v>4680115881457</v>
      </c>
      <c r="E123" s="399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90</v>
      </c>
      <c r="L123" s="38"/>
      <c r="M123" s="39" t="s">
        <v>130</v>
      </c>
      <c r="N123" s="39"/>
      <c r="O123" s="38">
        <v>50</v>
      </c>
      <c r="P123" s="6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01"/>
      <c r="R123" s="401"/>
      <c r="S123" s="401"/>
      <c r="T123" s="402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06"/>
      <c r="P124" s="403" t="s">
        <v>43</v>
      </c>
      <c r="Q124" s="404"/>
      <c r="R124" s="404"/>
      <c r="S124" s="404"/>
      <c r="T124" s="404"/>
      <c r="U124" s="404"/>
      <c r="V124" s="405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06"/>
      <c r="P125" s="403" t="s">
        <v>43</v>
      </c>
      <c r="Q125" s="404"/>
      <c r="R125" s="404"/>
      <c r="S125" s="404"/>
      <c r="T125" s="404"/>
      <c r="U125" s="404"/>
      <c r="V125" s="405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398" t="s">
        <v>160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4301020345</v>
      </c>
      <c r="D127" s="399">
        <v>4680115881488</v>
      </c>
      <c r="E127" s="399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128</v>
      </c>
      <c r="L127" s="38"/>
      <c r="M127" s="39" t="s">
        <v>127</v>
      </c>
      <c r="N127" s="39"/>
      <c r="O127" s="38">
        <v>55</v>
      </c>
      <c r="P127" s="658" t="s">
        <v>215</v>
      </c>
      <c r="Q127" s="401"/>
      <c r="R127" s="401"/>
      <c r="S127" s="401"/>
      <c r="T127" s="402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216</v>
      </c>
      <c r="C128" s="37">
        <v>4301020235</v>
      </c>
      <c r="D128" s="399">
        <v>4680115881488</v>
      </c>
      <c r="E128" s="399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128</v>
      </c>
      <c r="L128" s="38"/>
      <c r="M128" s="39" t="s">
        <v>127</v>
      </c>
      <c r="N128" s="39"/>
      <c r="O128" s="38">
        <v>50</v>
      </c>
      <c r="P128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01"/>
      <c r="R128" s="401"/>
      <c r="S128" s="401"/>
      <c r="T128" s="402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399">
        <v>4680115882775</v>
      </c>
      <c r="E129" s="399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130</v>
      </c>
      <c r="N129" s="39"/>
      <c r="O129" s="38">
        <v>50</v>
      </c>
      <c r="P129" s="6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1"/>
      <c r="R129" s="401"/>
      <c r="S129" s="401"/>
      <c r="T129" s="402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217</v>
      </c>
      <c r="B130" s="64" t="s">
        <v>219</v>
      </c>
      <c r="C130" s="37">
        <v>4301020346</v>
      </c>
      <c r="D130" s="399">
        <v>4680115882775</v>
      </c>
      <c r="E130" s="399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85</v>
      </c>
      <c r="L130" s="38"/>
      <c r="M130" s="39" t="s">
        <v>127</v>
      </c>
      <c r="N130" s="39"/>
      <c r="O130" s="38">
        <v>55</v>
      </c>
      <c r="P130" s="647" t="s">
        <v>220</v>
      </c>
      <c r="Q130" s="401"/>
      <c r="R130" s="401"/>
      <c r="S130" s="401"/>
      <c r="T130" s="402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221</v>
      </c>
      <c r="B131" s="64" t="s">
        <v>222</v>
      </c>
      <c r="C131" s="37">
        <v>4301020339</v>
      </c>
      <c r="D131" s="399">
        <v>4680115880658</v>
      </c>
      <c r="E131" s="399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90</v>
      </c>
      <c r="L131" s="38"/>
      <c r="M131" s="39" t="s">
        <v>127</v>
      </c>
      <c r="N131" s="39"/>
      <c r="O131" s="38">
        <v>50</v>
      </c>
      <c r="P131" s="6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01"/>
      <c r="R131" s="401"/>
      <c r="S131" s="401"/>
      <c r="T131" s="402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393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06"/>
      <c r="P132" s="403" t="s">
        <v>43</v>
      </c>
      <c r="Q132" s="404"/>
      <c r="R132" s="404"/>
      <c r="S132" s="404"/>
      <c r="T132" s="404"/>
      <c r="U132" s="404"/>
      <c r="V132" s="405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06"/>
      <c r="P133" s="403" t="s">
        <v>43</v>
      </c>
      <c r="Q133" s="404"/>
      <c r="R133" s="404"/>
      <c r="S133" s="404"/>
      <c r="T133" s="404"/>
      <c r="U133" s="404"/>
      <c r="V133" s="405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398" t="s">
        <v>86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67"/>
      <c r="AB134" s="67"/>
      <c r="AC134" s="81"/>
    </row>
    <row r="135" spans="1:68" ht="16.5" customHeight="1" x14ac:dyDescent="0.25">
      <c r="A135" s="64" t="s">
        <v>223</v>
      </c>
      <c r="B135" s="64" t="s">
        <v>224</v>
      </c>
      <c r="C135" s="37">
        <v>4301051360</v>
      </c>
      <c r="D135" s="399">
        <v>4607091385168</v>
      </c>
      <c r="E135" s="399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128</v>
      </c>
      <c r="L135" s="38"/>
      <c r="M135" s="39" t="s">
        <v>130</v>
      </c>
      <c r="N135" s="39"/>
      <c r="O135" s="38">
        <v>45</v>
      </c>
      <c r="P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01"/>
      <c r="R135" s="401"/>
      <c r="S135" s="401"/>
      <c r="T135" s="402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223</v>
      </c>
      <c r="B136" s="64" t="s">
        <v>225</v>
      </c>
      <c r="C136" s="37">
        <v>4301051612</v>
      </c>
      <c r="D136" s="399">
        <v>4607091385168</v>
      </c>
      <c r="E136" s="399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128</v>
      </c>
      <c r="L136" s="38"/>
      <c r="M136" s="39" t="s">
        <v>84</v>
      </c>
      <c r="N136" s="39"/>
      <c r="O136" s="38">
        <v>45</v>
      </c>
      <c r="P136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01"/>
      <c r="R136" s="401"/>
      <c r="S136" s="401"/>
      <c r="T136" s="402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4301051362</v>
      </c>
      <c r="D137" s="399">
        <v>4607091383256</v>
      </c>
      <c r="E137" s="399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130</v>
      </c>
      <c r="N137" s="39"/>
      <c r="O137" s="38">
        <v>45</v>
      </c>
      <c r="P137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1"/>
      <c r="R137" s="401"/>
      <c r="S137" s="401"/>
      <c r="T137" s="402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4301051358</v>
      </c>
      <c r="D138" s="399">
        <v>4607091385748</v>
      </c>
      <c r="E138" s="399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130</v>
      </c>
      <c r="N138" s="39"/>
      <c r="O138" s="38">
        <v>45</v>
      </c>
      <c r="P138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1"/>
      <c r="R138" s="401"/>
      <c r="S138" s="401"/>
      <c r="T138" s="402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230</v>
      </c>
      <c r="B139" s="64" t="s">
        <v>231</v>
      </c>
      <c r="C139" s="37">
        <v>4301051738</v>
      </c>
      <c r="D139" s="399">
        <v>4680115884533</v>
      </c>
      <c r="E139" s="399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1"/>
      <c r="R139" s="401"/>
      <c r="S139" s="401"/>
      <c r="T139" s="402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4301051480</v>
      </c>
      <c r="D140" s="399">
        <v>4680115882645</v>
      </c>
      <c r="E140" s="399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1"/>
      <c r="R140" s="401"/>
      <c r="S140" s="401"/>
      <c r="T140" s="402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393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06"/>
      <c r="P141" s="403" t="s">
        <v>43</v>
      </c>
      <c r="Q141" s="404"/>
      <c r="R141" s="404"/>
      <c r="S141" s="404"/>
      <c r="T141" s="404"/>
      <c r="U141" s="404"/>
      <c r="V141" s="405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06"/>
      <c r="P142" s="403" t="s">
        <v>43</v>
      </c>
      <c r="Q142" s="404"/>
      <c r="R142" s="404"/>
      <c r="S142" s="404"/>
      <c r="T142" s="404"/>
      <c r="U142" s="404"/>
      <c r="V142" s="405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398" t="s">
        <v>181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67"/>
      <c r="AB143" s="67"/>
      <c r="AC143" s="81"/>
    </row>
    <row r="144" spans="1:68" ht="27" customHeight="1" x14ac:dyDescent="0.25">
      <c r="A144" s="64" t="s">
        <v>234</v>
      </c>
      <c r="B144" s="64" t="s">
        <v>235</v>
      </c>
      <c r="C144" s="37">
        <v>4301060356</v>
      </c>
      <c r="D144" s="399">
        <v>4680115882652</v>
      </c>
      <c r="E144" s="399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1"/>
      <c r="R144" s="401"/>
      <c r="S144" s="401"/>
      <c r="T144" s="402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236</v>
      </c>
      <c r="B145" s="64" t="s">
        <v>237</v>
      </c>
      <c r="C145" s="37">
        <v>4301060309</v>
      </c>
      <c r="D145" s="399">
        <v>4680115880238</v>
      </c>
      <c r="E145" s="399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1"/>
      <c r="R145" s="401"/>
      <c r="S145" s="401"/>
      <c r="T145" s="402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06"/>
      <c r="P146" s="403" t="s">
        <v>43</v>
      </c>
      <c r="Q146" s="404"/>
      <c r="R146" s="404"/>
      <c r="S146" s="404"/>
      <c r="T146" s="404"/>
      <c r="U146" s="404"/>
      <c r="V146" s="40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06"/>
      <c r="P147" s="403" t="s">
        <v>43</v>
      </c>
      <c r="Q147" s="404"/>
      <c r="R147" s="404"/>
      <c r="S147" s="404"/>
      <c r="T147" s="404"/>
      <c r="U147" s="404"/>
      <c r="V147" s="40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12" t="s">
        <v>238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66"/>
      <c r="AB148" s="66"/>
      <c r="AC148" s="80"/>
    </row>
    <row r="149" spans="1:68" ht="14.25" customHeight="1" x14ac:dyDescent="0.25">
      <c r="A149" s="398" t="s">
        <v>124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7"/>
      <c r="AB149" s="67"/>
      <c r="AC149" s="81"/>
    </row>
    <row r="150" spans="1:68" ht="27" customHeight="1" x14ac:dyDescent="0.25">
      <c r="A150" s="64" t="s">
        <v>239</v>
      </c>
      <c r="B150" s="64" t="s">
        <v>240</v>
      </c>
      <c r="C150" s="37">
        <v>4301011562</v>
      </c>
      <c r="D150" s="399">
        <v>4680115882577</v>
      </c>
      <c r="E150" s="399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114</v>
      </c>
      <c r="N150" s="39"/>
      <c r="O150" s="38">
        <v>90</v>
      </c>
      <c r="P150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01"/>
      <c r="R150" s="401"/>
      <c r="S150" s="401"/>
      <c r="T150" s="402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239</v>
      </c>
      <c r="B151" s="64" t="s">
        <v>241</v>
      </c>
      <c r="C151" s="37">
        <v>4301011564</v>
      </c>
      <c r="D151" s="399">
        <v>4680115882577</v>
      </c>
      <c r="E151" s="399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114</v>
      </c>
      <c r="N151" s="39"/>
      <c r="O151" s="38">
        <v>90</v>
      </c>
      <c r="P151" s="6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01"/>
      <c r="R151" s="401"/>
      <c r="S151" s="401"/>
      <c r="T151" s="402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06"/>
      <c r="P152" s="403" t="s">
        <v>43</v>
      </c>
      <c r="Q152" s="404"/>
      <c r="R152" s="404"/>
      <c r="S152" s="404"/>
      <c r="T152" s="404"/>
      <c r="U152" s="404"/>
      <c r="V152" s="40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06"/>
      <c r="P153" s="403" t="s">
        <v>43</v>
      </c>
      <c r="Q153" s="404"/>
      <c r="R153" s="404"/>
      <c r="S153" s="404"/>
      <c r="T153" s="404"/>
      <c r="U153" s="404"/>
      <c r="V153" s="40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398" t="s">
        <v>81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7"/>
      <c r="AB154" s="67"/>
      <c r="AC154" s="81"/>
    </row>
    <row r="155" spans="1:68" ht="27" customHeight="1" x14ac:dyDescent="0.25">
      <c r="A155" s="64" t="s">
        <v>242</v>
      </c>
      <c r="B155" s="64" t="s">
        <v>243</v>
      </c>
      <c r="C155" s="37">
        <v>4301031235</v>
      </c>
      <c r="D155" s="399">
        <v>4680115883444</v>
      </c>
      <c r="E155" s="399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01"/>
      <c r="R155" s="401"/>
      <c r="S155" s="401"/>
      <c r="T155" s="402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242</v>
      </c>
      <c r="B156" s="64" t="s">
        <v>244</v>
      </c>
      <c r="C156" s="37">
        <v>4301031234</v>
      </c>
      <c r="D156" s="399">
        <v>4680115883444</v>
      </c>
      <c r="E156" s="399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01"/>
      <c r="R156" s="401"/>
      <c r="S156" s="401"/>
      <c r="T156" s="402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6"/>
      <c r="P157" s="403" t="s">
        <v>43</v>
      </c>
      <c r="Q157" s="404"/>
      <c r="R157" s="404"/>
      <c r="S157" s="404"/>
      <c r="T157" s="404"/>
      <c r="U157" s="404"/>
      <c r="V157" s="40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06"/>
      <c r="P158" s="403" t="s">
        <v>43</v>
      </c>
      <c r="Q158" s="404"/>
      <c r="R158" s="404"/>
      <c r="S158" s="404"/>
      <c r="T158" s="404"/>
      <c r="U158" s="404"/>
      <c r="V158" s="40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398" t="s">
        <v>86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7"/>
      <c r="AB159" s="67"/>
      <c r="AC159" s="81"/>
    </row>
    <row r="160" spans="1:68" ht="16.5" customHeight="1" x14ac:dyDescent="0.25">
      <c r="A160" s="64" t="s">
        <v>245</v>
      </c>
      <c r="B160" s="64" t="s">
        <v>246</v>
      </c>
      <c r="C160" s="37">
        <v>4301051477</v>
      </c>
      <c r="D160" s="399">
        <v>4680115882584</v>
      </c>
      <c r="E160" s="399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60</v>
      </c>
      <c r="P160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1"/>
      <c r="R160" s="401"/>
      <c r="S160" s="401"/>
      <c r="T160" s="402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245</v>
      </c>
      <c r="B161" s="64" t="s">
        <v>247</v>
      </c>
      <c r="C161" s="37">
        <v>4301051476</v>
      </c>
      <c r="D161" s="399">
        <v>4680115882584</v>
      </c>
      <c r="E161" s="399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60</v>
      </c>
      <c r="P161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1"/>
      <c r="R161" s="401"/>
      <c r="S161" s="401"/>
      <c r="T161" s="402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06"/>
      <c r="P162" s="403" t="s">
        <v>43</v>
      </c>
      <c r="Q162" s="404"/>
      <c r="R162" s="404"/>
      <c r="S162" s="404"/>
      <c r="T162" s="404"/>
      <c r="U162" s="404"/>
      <c r="V162" s="40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06"/>
      <c r="P163" s="403" t="s">
        <v>43</v>
      </c>
      <c r="Q163" s="404"/>
      <c r="R163" s="404"/>
      <c r="S163" s="404"/>
      <c r="T163" s="404"/>
      <c r="U163" s="404"/>
      <c r="V163" s="40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12" t="s">
        <v>122</v>
      </c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  <c r="X164" s="412"/>
      <c r="Y164" s="412"/>
      <c r="Z164" s="412"/>
      <c r="AA164" s="66"/>
      <c r="AB164" s="66"/>
      <c r="AC164" s="80"/>
    </row>
    <row r="165" spans="1:68" ht="14.25" customHeight="1" x14ac:dyDescent="0.25">
      <c r="A165" s="398" t="s">
        <v>124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7"/>
      <c r="AB165" s="67"/>
      <c r="AC165" s="81"/>
    </row>
    <row r="166" spans="1:68" ht="27" customHeight="1" x14ac:dyDescent="0.25">
      <c r="A166" s="64" t="s">
        <v>248</v>
      </c>
      <c r="B166" s="64" t="s">
        <v>249</v>
      </c>
      <c r="C166" s="37">
        <v>4301011623</v>
      </c>
      <c r="D166" s="399">
        <v>4607091382945</v>
      </c>
      <c r="E166" s="399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128</v>
      </c>
      <c r="L166" s="38"/>
      <c r="M166" s="39" t="s">
        <v>127</v>
      </c>
      <c r="N166" s="39"/>
      <c r="O166" s="38">
        <v>50</v>
      </c>
      <c r="P166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1"/>
      <c r="R166" s="401"/>
      <c r="S166" s="401"/>
      <c r="T166" s="402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250</v>
      </c>
      <c r="B167" s="64" t="s">
        <v>251</v>
      </c>
      <c r="C167" s="37">
        <v>4301011192</v>
      </c>
      <c r="D167" s="399">
        <v>4607091382952</v>
      </c>
      <c r="E167" s="399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127</v>
      </c>
      <c r="N167" s="39"/>
      <c r="O167" s="38">
        <v>50</v>
      </c>
      <c r="P167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1"/>
      <c r="R167" s="401"/>
      <c r="S167" s="401"/>
      <c r="T167" s="402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252</v>
      </c>
      <c r="B168" s="64" t="s">
        <v>253</v>
      </c>
      <c r="C168" s="37">
        <v>4301011705</v>
      </c>
      <c r="D168" s="399">
        <v>4607091384604</v>
      </c>
      <c r="E168" s="399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127</v>
      </c>
      <c r="N168" s="39"/>
      <c r="O168" s="38">
        <v>50</v>
      </c>
      <c r="P168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1"/>
      <c r="R168" s="401"/>
      <c r="S168" s="401"/>
      <c r="T168" s="402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393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06"/>
      <c r="P169" s="403" t="s">
        <v>43</v>
      </c>
      <c r="Q169" s="404"/>
      <c r="R169" s="404"/>
      <c r="S169" s="404"/>
      <c r="T169" s="404"/>
      <c r="U169" s="404"/>
      <c r="V169" s="40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6"/>
      <c r="P170" s="403" t="s">
        <v>43</v>
      </c>
      <c r="Q170" s="404"/>
      <c r="R170" s="404"/>
      <c r="S170" s="404"/>
      <c r="T170" s="404"/>
      <c r="U170" s="404"/>
      <c r="V170" s="40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398" t="s">
        <v>81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67"/>
      <c r="AB171" s="67"/>
      <c r="AC171" s="81"/>
    </row>
    <row r="172" spans="1:68" ht="16.5" customHeight="1" x14ac:dyDescent="0.25">
      <c r="A172" s="64" t="s">
        <v>254</v>
      </c>
      <c r="B172" s="64" t="s">
        <v>255</v>
      </c>
      <c r="C172" s="37">
        <v>4301030895</v>
      </c>
      <c r="D172" s="399">
        <v>4607091387667</v>
      </c>
      <c r="E172" s="399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128</v>
      </c>
      <c r="L172" s="38"/>
      <c r="M172" s="39" t="s">
        <v>127</v>
      </c>
      <c r="N172" s="39"/>
      <c r="O172" s="38">
        <v>40</v>
      </c>
      <c r="P172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1"/>
      <c r="R172" s="401"/>
      <c r="S172" s="401"/>
      <c r="T172" s="402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4301030961</v>
      </c>
      <c r="D173" s="399">
        <v>4607091387636</v>
      </c>
      <c r="E173" s="399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1"/>
      <c r="R173" s="401"/>
      <c r="S173" s="401"/>
      <c r="T173" s="402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258</v>
      </c>
      <c r="B174" s="64" t="s">
        <v>259</v>
      </c>
      <c r="C174" s="37">
        <v>4301030963</v>
      </c>
      <c r="D174" s="399">
        <v>4607091382426</v>
      </c>
      <c r="E174" s="399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128</v>
      </c>
      <c r="L174" s="38"/>
      <c r="M174" s="39" t="s">
        <v>84</v>
      </c>
      <c r="N174" s="39"/>
      <c r="O174" s="38">
        <v>40</v>
      </c>
      <c r="P174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1"/>
      <c r="R174" s="401"/>
      <c r="S174" s="401"/>
      <c r="T174" s="402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260</v>
      </c>
      <c r="B175" s="64" t="s">
        <v>261</v>
      </c>
      <c r="C175" s="37">
        <v>4301030962</v>
      </c>
      <c r="D175" s="399">
        <v>4607091386547</v>
      </c>
      <c r="E175" s="399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1"/>
      <c r="R175" s="401"/>
      <c r="S175" s="401"/>
      <c r="T175" s="402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262</v>
      </c>
      <c r="B176" s="64" t="s">
        <v>263</v>
      </c>
      <c r="C176" s="37">
        <v>4301030964</v>
      </c>
      <c r="D176" s="399">
        <v>4607091382464</v>
      </c>
      <c r="E176" s="399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1"/>
      <c r="R176" s="401"/>
      <c r="S176" s="401"/>
      <c r="T176" s="402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06"/>
      <c r="P177" s="403" t="s">
        <v>43</v>
      </c>
      <c r="Q177" s="404"/>
      <c r="R177" s="404"/>
      <c r="S177" s="404"/>
      <c r="T177" s="404"/>
      <c r="U177" s="404"/>
      <c r="V177" s="40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06"/>
      <c r="P178" s="403" t="s">
        <v>43</v>
      </c>
      <c r="Q178" s="404"/>
      <c r="R178" s="404"/>
      <c r="S178" s="404"/>
      <c r="T178" s="404"/>
      <c r="U178" s="404"/>
      <c r="V178" s="40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398" t="s">
        <v>86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7"/>
      <c r="AB179" s="67"/>
      <c r="AC179" s="81"/>
    </row>
    <row r="180" spans="1:68" ht="16.5" customHeight="1" x14ac:dyDescent="0.25">
      <c r="A180" s="64" t="s">
        <v>264</v>
      </c>
      <c r="B180" s="64" t="s">
        <v>265</v>
      </c>
      <c r="C180" s="37">
        <v>4301051611</v>
      </c>
      <c r="D180" s="399">
        <v>4607091385304</v>
      </c>
      <c r="E180" s="399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128</v>
      </c>
      <c r="L180" s="38"/>
      <c r="M180" s="39" t="s">
        <v>84</v>
      </c>
      <c r="N180" s="39"/>
      <c r="O180" s="38">
        <v>40</v>
      </c>
      <c r="P180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1"/>
      <c r="R180" s="401"/>
      <c r="S180" s="401"/>
      <c r="T180" s="402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266</v>
      </c>
      <c r="B181" s="64" t="s">
        <v>267</v>
      </c>
      <c r="C181" s="37">
        <v>4301051648</v>
      </c>
      <c r="D181" s="399">
        <v>4607091386264</v>
      </c>
      <c r="E181" s="399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1"/>
      <c r="R181" s="401"/>
      <c r="S181" s="401"/>
      <c r="T181" s="402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268</v>
      </c>
      <c r="B182" s="64" t="s">
        <v>269</v>
      </c>
      <c r="C182" s="37">
        <v>4301051313</v>
      </c>
      <c r="D182" s="399">
        <v>4607091385427</v>
      </c>
      <c r="E182" s="399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1"/>
      <c r="R182" s="401"/>
      <c r="S182" s="401"/>
      <c r="T182" s="402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6"/>
      <c r="P183" s="403" t="s">
        <v>43</v>
      </c>
      <c r="Q183" s="404"/>
      <c r="R183" s="404"/>
      <c r="S183" s="404"/>
      <c r="T183" s="404"/>
      <c r="U183" s="404"/>
      <c r="V183" s="40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6"/>
      <c r="P184" s="403" t="s">
        <v>43</v>
      </c>
      <c r="Q184" s="404"/>
      <c r="R184" s="404"/>
      <c r="S184" s="404"/>
      <c r="T184" s="404"/>
      <c r="U184" s="404"/>
      <c r="V184" s="40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35" t="s">
        <v>270</v>
      </c>
      <c r="B185" s="435"/>
      <c r="C185" s="435"/>
      <c r="D185" s="435"/>
      <c r="E185" s="435"/>
      <c r="F185" s="435"/>
      <c r="G185" s="435"/>
      <c r="H185" s="435"/>
      <c r="I185" s="435"/>
      <c r="J185" s="435"/>
      <c r="K185" s="435"/>
      <c r="L185" s="435"/>
      <c r="M185" s="435"/>
      <c r="N185" s="435"/>
      <c r="O185" s="435"/>
      <c r="P185" s="435"/>
      <c r="Q185" s="435"/>
      <c r="R185" s="435"/>
      <c r="S185" s="435"/>
      <c r="T185" s="435"/>
      <c r="U185" s="435"/>
      <c r="V185" s="435"/>
      <c r="W185" s="435"/>
      <c r="X185" s="435"/>
      <c r="Y185" s="435"/>
      <c r="Z185" s="435"/>
      <c r="AA185" s="55"/>
      <c r="AB185" s="55"/>
      <c r="AC185" s="55"/>
    </row>
    <row r="186" spans="1:68" ht="16.5" customHeight="1" x14ac:dyDescent="0.25">
      <c r="A186" s="412" t="s">
        <v>271</v>
      </c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  <c r="S186" s="412"/>
      <c r="T186" s="412"/>
      <c r="U186" s="412"/>
      <c r="V186" s="412"/>
      <c r="W186" s="412"/>
      <c r="X186" s="412"/>
      <c r="Y186" s="412"/>
      <c r="Z186" s="412"/>
      <c r="AA186" s="66"/>
      <c r="AB186" s="66"/>
      <c r="AC186" s="80"/>
    </row>
    <row r="187" spans="1:68" ht="14.25" customHeight="1" x14ac:dyDescent="0.25">
      <c r="A187" s="398" t="s">
        <v>81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67"/>
      <c r="AB187" s="67"/>
      <c r="AC187" s="81"/>
    </row>
    <row r="188" spans="1:68" ht="27" customHeight="1" x14ac:dyDescent="0.25">
      <c r="A188" s="64" t="s">
        <v>272</v>
      </c>
      <c r="B188" s="64" t="s">
        <v>273</v>
      </c>
      <c r="C188" s="37">
        <v>4301031191</v>
      </c>
      <c r="D188" s="399">
        <v>4680115880993</v>
      </c>
      <c r="E188" s="399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90</v>
      </c>
      <c r="L188" s="38"/>
      <c r="M188" s="39" t="s">
        <v>84</v>
      </c>
      <c r="N188" s="39"/>
      <c r="O188" s="38">
        <v>40</v>
      </c>
      <c r="P18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01"/>
      <c r="R188" s="401"/>
      <c r="S188" s="401"/>
      <c r="T188" s="402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4301031204</v>
      </c>
      <c r="D189" s="399">
        <v>4680115881761</v>
      </c>
      <c r="E189" s="399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90</v>
      </c>
      <c r="L189" s="38"/>
      <c r="M189" s="39" t="s">
        <v>84</v>
      </c>
      <c r="N189" s="39"/>
      <c r="O189" s="38">
        <v>40</v>
      </c>
      <c r="P189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01"/>
      <c r="R189" s="401"/>
      <c r="S189" s="401"/>
      <c r="T189" s="402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4301031201</v>
      </c>
      <c r="D190" s="399">
        <v>4680115881563</v>
      </c>
      <c r="E190" s="399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90</v>
      </c>
      <c r="L190" s="38"/>
      <c r="M190" s="39" t="s">
        <v>84</v>
      </c>
      <c r="N190" s="39"/>
      <c r="O190" s="38">
        <v>40</v>
      </c>
      <c r="P190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01"/>
      <c r="R190" s="401"/>
      <c r="S190" s="401"/>
      <c r="T190" s="402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4301031199</v>
      </c>
      <c r="D191" s="399">
        <v>4680115880986</v>
      </c>
      <c r="E191" s="399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85</v>
      </c>
      <c r="L191" s="38"/>
      <c r="M191" s="39" t="s">
        <v>84</v>
      </c>
      <c r="N191" s="39"/>
      <c r="O191" s="38">
        <v>40</v>
      </c>
      <c r="P191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01"/>
      <c r="R191" s="401"/>
      <c r="S191" s="401"/>
      <c r="T191" s="402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4301031205</v>
      </c>
      <c r="D192" s="399">
        <v>4680115881785</v>
      </c>
      <c r="E192" s="399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85</v>
      </c>
      <c r="L192" s="38"/>
      <c r="M192" s="39" t="s">
        <v>84</v>
      </c>
      <c r="N192" s="39"/>
      <c r="O192" s="38">
        <v>40</v>
      </c>
      <c r="P192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01"/>
      <c r="R192" s="401"/>
      <c r="S192" s="401"/>
      <c r="T192" s="402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4301031202</v>
      </c>
      <c r="D193" s="399">
        <v>4680115881679</v>
      </c>
      <c r="E193" s="399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85</v>
      </c>
      <c r="L193" s="38"/>
      <c r="M193" s="39" t="s">
        <v>84</v>
      </c>
      <c r="N193" s="39"/>
      <c r="O193" s="38">
        <v>40</v>
      </c>
      <c r="P193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01"/>
      <c r="R193" s="401"/>
      <c r="S193" s="401"/>
      <c r="T193" s="402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284</v>
      </c>
      <c r="B194" s="64" t="s">
        <v>285</v>
      </c>
      <c r="C194" s="37">
        <v>4301031158</v>
      </c>
      <c r="D194" s="399">
        <v>4680115880191</v>
      </c>
      <c r="E194" s="399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01"/>
      <c r="R194" s="401"/>
      <c r="S194" s="401"/>
      <c r="T194" s="402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286</v>
      </c>
      <c r="B195" s="64" t="s">
        <v>287</v>
      </c>
      <c r="C195" s="37">
        <v>4301031245</v>
      </c>
      <c r="D195" s="399">
        <v>4680115883963</v>
      </c>
      <c r="E195" s="399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01"/>
      <c r="R195" s="401"/>
      <c r="S195" s="401"/>
      <c r="T195" s="402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393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06"/>
      <c r="P196" s="403" t="s">
        <v>43</v>
      </c>
      <c r="Q196" s="404"/>
      <c r="R196" s="404"/>
      <c r="S196" s="404"/>
      <c r="T196" s="404"/>
      <c r="U196" s="404"/>
      <c r="V196" s="405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06"/>
      <c r="P197" s="403" t="s">
        <v>43</v>
      </c>
      <c r="Q197" s="404"/>
      <c r="R197" s="404"/>
      <c r="S197" s="404"/>
      <c r="T197" s="404"/>
      <c r="U197" s="404"/>
      <c r="V197" s="405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12" t="s">
        <v>288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2"/>
      <c r="Z198" s="412"/>
      <c r="AA198" s="66"/>
      <c r="AB198" s="66"/>
      <c r="AC198" s="80"/>
    </row>
    <row r="199" spans="1:68" ht="14.25" customHeight="1" x14ac:dyDescent="0.25">
      <c r="A199" s="398" t="s">
        <v>124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67"/>
      <c r="AB199" s="67"/>
      <c r="AC199" s="81"/>
    </row>
    <row r="200" spans="1:68" ht="16.5" customHeight="1" x14ac:dyDescent="0.25">
      <c r="A200" s="64" t="s">
        <v>289</v>
      </c>
      <c r="B200" s="64" t="s">
        <v>290</v>
      </c>
      <c r="C200" s="37">
        <v>4301011450</v>
      </c>
      <c r="D200" s="399">
        <v>4680115881402</v>
      </c>
      <c r="E200" s="399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128</v>
      </c>
      <c r="L200" s="38"/>
      <c r="M200" s="39" t="s">
        <v>127</v>
      </c>
      <c r="N200" s="39"/>
      <c r="O200" s="38">
        <v>55</v>
      </c>
      <c r="P200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01"/>
      <c r="R200" s="401"/>
      <c r="S200" s="401"/>
      <c r="T200" s="402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291</v>
      </c>
      <c r="B201" s="64" t="s">
        <v>292</v>
      </c>
      <c r="C201" s="37">
        <v>4301011767</v>
      </c>
      <c r="D201" s="399">
        <v>4680115881396</v>
      </c>
      <c r="E201" s="399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90</v>
      </c>
      <c r="L201" s="38"/>
      <c r="M201" s="39" t="s">
        <v>84</v>
      </c>
      <c r="N201" s="39"/>
      <c r="O201" s="38">
        <v>55</v>
      </c>
      <c r="P201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01"/>
      <c r="R201" s="401"/>
      <c r="S201" s="401"/>
      <c r="T201" s="402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06"/>
      <c r="P202" s="403" t="s">
        <v>43</v>
      </c>
      <c r="Q202" s="404"/>
      <c r="R202" s="404"/>
      <c r="S202" s="404"/>
      <c r="T202" s="404"/>
      <c r="U202" s="404"/>
      <c r="V202" s="405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06"/>
      <c r="P203" s="403" t="s">
        <v>43</v>
      </c>
      <c r="Q203" s="404"/>
      <c r="R203" s="404"/>
      <c r="S203" s="404"/>
      <c r="T203" s="404"/>
      <c r="U203" s="404"/>
      <c r="V203" s="405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398" t="s">
        <v>160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67"/>
      <c r="AB204" s="67"/>
      <c r="AC204" s="81"/>
    </row>
    <row r="205" spans="1:68" ht="16.5" customHeight="1" x14ac:dyDescent="0.25">
      <c r="A205" s="64" t="s">
        <v>293</v>
      </c>
      <c r="B205" s="64" t="s">
        <v>294</v>
      </c>
      <c r="C205" s="37">
        <v>4301020262</v>
      </c>
      <c r="D205" s="399">
        <v>4680115882935</v>
      </c>
      <c r="E205" s="39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130</v>
      </c>
      <c r="N205" s="39"/>
      <c r="O205" s="38">
        <v>50</v>
      </c>
      <c r="P205" s="6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01"/>
      <c r="R205" s="401"/>
      <c r="S205" s="401"/>
      <c r="T205" s="402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295</v>
      </c>
      <c r="B206" s="64" t="s">
        <v>296</v>
      </c>
      <c r="C206" s="37">
        <v>4301020220</v>
      </c>
      <c r="D206" s="399">
        <v>4680115880764</v>
      </c>
      <c r="E206" s="399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90</v>
      </c>
      <c r="L206" s="38"/>
      <c r="M206" s="39" t="s">
        <v>127</v>
      </c>
      <c r="N206" s="39"/>
      <c r="O206" s="38">
        <v>50</v>
      </c>
      <c r="P206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01"/>
      <c r="R206" s="401"/>
      <c r="S206" s="401"/>
      <c r="T206" s="402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393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06"/>
      <c r="P207" s="403" t="s">
        <v>43</v>
      </c>
      <c r="Q207" s="404"/>
      <c r="R207" s="404"/>
      <c r="S207" s="404"/>
      <c r="T207" s="404"/>
      <c r="U207" s="404"/>
      <c r="V207" s="405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06"/>
      <c r="P208" s="403" t="s">
        <v>43</v>
      </c>
      <c r="Q208" s="404"/>
      <c r="R208" s="404"/>
      <c r="S208" s="404"/>
      <c r="T208" s="404"/>
      <c r="U208" s="404"/>
      <c r="V208" s="405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398" t="s">
        <v>81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67"/>
      <c r="AB209" s="67"/>
      <c r="AC209" s="81"/>
    </row>
    <row r="210" spans="1:68" ht="27" customHeight="1" x14ac:dyDescent="0.25">
      <c r="A210" s="64" t="s">
        <v>297</v>
      </c>
      <c r="B210" s="64" t="s">
        <v>298</v>
      </c>
      <c r="C210" s="37">
        <v>4301031224</v>
      </c>
      <c r="D210" s="399">
        <v>4680115882683</v>
      </c>
      <c r="E210" s="399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90</v>
      </c>
      <c r="L210" s="38"/>
      <c r="M210" s="39" t="s">
        <v>84</v>
      </c>
      <c r="N210" s="39"/>
      <c r="O210" s="38">
        <v>40</v>
      </c>
      <c r="P210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01"/>
      <c r="R210" s="401"/>
      <c r="S210" s="401"/>
      <c r="T210" s="402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4301031230</v>
      </c>
      <c r="D211" s="399">
        <v>4680115882690</v>
      </c>
      <c r="E211" s="399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90</v>
      </c>
      <c r="L211" s="38"/>
      <c r="M211" s="39" t="s">
        <v>84</v>
      </c>
      <c r="N211" s="39"/>
      <c r="O211" s="38">
        <v>40</v>
      </c>
      <c r="P211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01"/>
      <c r="R211" s="401"/>
      <c r="S211" s="401"/>
      <c r="T211" s="402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4301031220</v>
      </c>
      <c r="D212" s="399">
        <v>4680115882669</v>
      </c>
      <c r="E212" s="399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90</v>
      </c>
      <c r="L212" s="38"/>
      <c r="M212" s="39" t="s">
        <v>84</v>
      </c>
      <c r="N212" s="39"/>
      <c r="O212" s="38">
        <v>40</v>
      </c>
      <c r="P212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01"/>
      <c r="R212" s="401"/>
      <c r="S212" s="401"/>
      <c r="T212" s="402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4301031221</v>
      </c>
      <c r="D213" s="399">
        <v>4680115882676</v>
      </c>
      <c r="E213" s="399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90</v>
      </c>
      <c r="L213" s="38"/>
      <c r="M213" s="39" t="s">
        <v>84</v>
      </c>
      <c r="N213" s="39"/>
      <c r="O213" s="38">
        <v>40</v>
      </c>
      <c r="P213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01"/>
      <c r="R213" s="401"/>
      <c r="S213" s="401"/>
      <c r="T213" s="402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4301031223</v>
      </c>
      <c r="D214" s="399">
        <v>4680115884014</v>
      </c>
      <c r="E214" s="399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85</v>
      </c>
      <c r="L214" s="38"/>
      <c r="M214" s="39" t="s">
        <v>84</v>
      </c>
      <c r="N214" s="39"/>
      <c r="O214" s="38">
        <v>40</v>
      </c>
      <c r="P214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01"/>
      <c r="R214" s="401"/>
      <c r="S214" s="401"/>
      <c r="T214" s="402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4301031222</v>
      </c>
      <c r="D215" s="399">
        <v>4680115884007</v>
      </c>
      <c r="E215" s="399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85</v>
      </c>
      <c r="L215" s="38"/>
      <c r="M215" s="39" t="s">
        <v>84</v>
      </c>
      <c r="N215" s="39"/>
      <c r="O215" s="38">
        <v>40</v>
      </c>
      <c r="P215" s="6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01"/>
      <c r="R215" s="401"/>
      <c r="S215" s="401"/>
      <c r="T215" s="402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309</v>
      </c>
      <c r="B216" s="64" t="s">
        <v>310</v>
      </c>
      <c r="C216" s="37">
        <v>4301031229</v>
      </c>
      <c r="D216" s="399">
        <v>4680115884038</v>
      </c>
      <c r="E216" s="399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85</v>
      </c>
      <c r="L216" s="38"/>
      <c r="M216" s="39" t="s">
        <v>84</v>
      </c>
      <c r="N216" s="39"/>
      <c r="O216" s="38">
        <v>40</v>
      </c>
      <c r="P216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01"/>
      <c r="R216" s="401"/>
      <c r="S216" s="401"/>
      <c r="T216" s="402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311</v>
      </c>
      <c r="B217" s="64" t="s">
        <v>312</v>
      </c>
      <c r="C217" s="37">
        <v>4301031225</v>
      </c>
      <c r="D217" s="399">
        <v>4680115884021</v>
      </c>
      <c r="E217" s="399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85</v>
      </c>
      <c r="L217" s="38"/>
      <c r="M217" s="39" t="s">
        <v>84</v>
      </c>
      <c r="N217" s="39"/>
      <c r="O217" s="38">
        <v>40</v>
      </c>
      <c r="P217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01"/>
      <c r="R217" s="401"/>
      <c r="S217" s="401"/>
      <c r="T217" s="402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393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06"/>
      <c r="P218" s="403" t="s">
        <v>43</v>
      </c>
      <c r="Q218" s="404"/>
      <c r="R218" s="404"/>
      <c r="S218" s="404"/>
      <c r="T218" s="404"/>
      <c r="U218" s="404"/>
      <c r="V218" s="405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6"/>
      <c r="P219" s="403" t="s">
        <v>43</v>
      </c>
      <c r="Q219" s="404"/>
      <c r="R219" s="404"/>
      <c r="S219" s="404"/>
      <c r="T219" s="404"/>
      <c r="U219" s="404"/>
      <c r="V219" s="405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398" t="s">
        <v>86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7"/>
      <c r="AB220" s="67"/>
      <c r="AC220" s="81"/>
    </row>
    <row r="221" spans="1:68" ht="27" customHeight="1" x14ac:dyDescent="0.25">
      <c r="A221" s="64" t="s">
        <v>313</v>
      </c>
      <c r="B221" s="64" t="s">
        <v>314</v>
      </c>
      <c r="C221" s="37">
        <v>4301051408</v>
      </c>
      <c r="D221" s="399">
        <v>4680115881594</v>
      </c>
      <c r="E221" s="399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128</v>
      </c>
      <c r="L221" s="38"/>
      <c r="M221" s="39" t="s">
        <v>130</v>
      </c>
      <c r="N221" s="39"/>
      <c r="O221" s="38">
        <v>40</v>
      </c>
      <c r="P221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01"/>
      <c r="R221" s="401"/>
      <c r="S221" s="401"/>
      <c r="T221" s="402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4301051754</v>
      </c>
      <c r="D222" s="399">
        <v>4680115880962</v>
      </c>
      <c r="E222" s="399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128</v>
      </c>
      <c r="L222" s="38"/>
      <c r="M222" s="39" t="s">
        <v>84</v>
      </c>
      <c r="N222" s="39"/>
      <c r="O222" s="38">
        <v>40</v>
      </c>
      <c r="P222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01"/>
      <c r="R222" s="401"/>
      <c r="S222" s="401"/>
      <c r="T222" s="402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4301051411</v>
      </c>
      <c r="D223" s="399">
        <v>4680115881617</v>
      </c>
      <c r="E223" s="399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128</v>
      </c>
      <c r="L223" s="38"/>
      <c r="M223" s="39" t="s">
        <v>130</v>
      </c>
      <c r="N223" s="39"/>
      <c r="O223" s="38">
        <v>40</v>
      </c>
      <c r="P223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01"/>
      <c r="R223" s="401"/>
      <c r="S223" s="401"/>
      <c r="T223" s="402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319</v>
      </c>
      <c r="B224" s="64" t="s">
        <v>320</v>
      </c>
      <c r="C224" s="37">
        <v>4301051632</v>
      </c>
      <c r="D224" s="399">
        <v>4680115880573</v>
      </c>
      <c r="E224" s="399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128</v>
      </c>
      <c r="L224" s="38"/>
      <c r="M224" s="39" t="s">
        <v>84</v>
      </c>
      <c r="N224" s="39"/>
      <c r="O224" s="38">
        <v>45</v>
      </c>
      <c r="P224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01"/>
      <c r="R224" s="401"/>
      <c r="S224" s="401"/>
      <c r="T224" s="402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4301051407</v>
      </c>
      <c r="D225" s="399">
        <v>4680115882195</v>
      </c>
      <c r="E225" s="399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90</v>
      </c>
      <c r="L225" s="38"/>
      <c r="M225" s="39" t="s">
        <v>130</v>
      </c>
      <c r="N225" s="39"/>
      <c r="O225" s="38">
        <v>40</v>
      </c>
      <c r="P225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01"/>
      <c r="R225" s="401"/>
      <c r="S225" s="401"/>
      <c r="T225" s="402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4301051752</v>
      </c>
      <c r="D226" s="399">
        <v>4680115882607</v>
      </c>
      <c r="E226" s="399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90</v>
      </c>
      <c r="L226" s="38"/>
      <c r="M226" s="39" t="s">
        <v>155</v>
      </c>
      <c r="N226" s="39"/>
      <c r="O226" s="38">
        <v>45</v>
      </c>
      <c r="P226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01"/>
      <c r="R226" s="401"/>
      <c r="S226" s="401"/>
      <c r="T226" s="402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4301051630</v>
      </c>
      <c r="D227" s="399">
        <v>4680115880092</v>
      </c>
      <c r="E227" s="399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90</v>
      </c>
      <c r="L227" s="38"/>
      <c r="M227" s="39" t="s">
        <v>84</v>
      </c>
      <c r="N227" s="39"/>
      <c r="O227" s="38">
        <v>45</v>
      </c>
      <c r="P227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01"/>
      <c r="R227" s="401"/>
      <c r="S227" s="401"/>
      <c r="T227" s="402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4301051631</v>
      </c>
      <c r="D228" s="399">
        <v>4680115880221</v>
      </c>
      <c r="E228" s="399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90</v>
      </c>
      <c r="L228" s="38"/>
      <c r="M228" s="39" t="s">
        <v>84</v>
      </c>
      <c r="N228" s="39"/>
      <c r="O228" s="38">
        <v>45</v>
      </c>
      <c r="P22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01"/>
      <c r="R228" s="401"/>
      <c r="S228" s="401"/>
      <c r="T228" s="402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4301051749</v>
      </c>
      <c r="D229" s="399">
        <v>4680115882942</v>
      </c>
      <c r="E229" s="399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90</v>
      </c>
      <c r="L229" s="38"/>
      <c r="M229" s="39" t="s">
        <v>84</v>
      </c>
      <c r="N229" s="39"/>
      <c r="O229" s="38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01"/>
      <c r="R229" s="401"/>
      <c r="S229" s="401"/>
      <c r="T229" s="402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4301051753</v>
      </c>
      <c r="D230" s="399">
        <v>4680115880504</v>
      </c>
      <c r="E230" s="399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90</v>
      </c>
      <c r="L230" s="38"/>
      <c r="M230" s="39" t="s">
        <v>84</v>
      </c>
      <c r="N230" s="39"/>
      <c r="O230" s="38">
        <v>40</v>
      </c>
      <c r="P230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01"/>
      <c r="R230" s="401"/>
      <c r="S230" s="401"/>
      <c r="T230" s="402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333</v>
      </c>
      <c r="B231" s="64" t="s">
        <v>334</v>
      </c>
      <c r="C231" s="37">
        <v>4301051410</v>
      </c>
      <c r="D231" s="399">
        <v>4680115882164</v>
      </c>
      <c r="E231" s="399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90</v>
      </c>
      <c r="L231" s="38"/>
      <c r="M231" s="39" t="s">
        <v>130</v>
      </c>
      <c r="N231" s="39"/>
      <c r="O231" s="38">
        <v>40</v>
      </c>
      <c r="P23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01"/>
      <c r="R231" s="401"/>
      <c r="S231" s="401"/>
      <c r="T231" s="402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06"/>
      <c r="P232" s="403" t="s">
        <v>43</v>
      </c>
      <c r="Q232" s="404"/>
      <c r="R232" s="404"/>
      <c r="S232" s="404"/>
      <c r="T232" s="404"/>
      <c r="U232" s="404"/>
      <c r="V232" s="405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06"/>
      <c r="P233" s="403" t="s">
        <v>43</v>
      </c>
      <c r="Q233" s="404"/>
      <c r="R233" s="404"/>
      <c r="S233" s="404"/>
      <c r="T233" s="404"/>
      <c r="U233" s="404"/>
      <c r="V233" s="405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398" t="s">
        <v>181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67"/>
      <c r="AB234" s="67"/>
      <c r="AC234" s="81"/>
    </row>
    <row r="235" spans="1:68" ht="16.5" customHeight="1" x14ac:dyDescent="0.25">
      <c r="A235" s="64" t="s">
        <v>335</v>
      </c>
      <c r="B235" s="64" t="s">
        <v>336</v>
      </c>
      <c r="C235" s="37">
        <v>4301060404</v>
      </c>
      <c r="D235" s="399">
        <v>4680115882874</v>
      </c>
      <c r="E235" s="399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90</v>
      </c>
      <c r="L235" s="38"/>
      <c r="M235" s="39" t="s">
        <v>84</v>
      </c>
      <c r="N235" s="39"/>
      <c r="O235" s="38">
        <v>40</v>
      </c>
      <c r="P235" s="5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01"/>
      <c r="R235" s="401"/>
      <c r="S235" s="401"/>
      <c r="T235" s="402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337</v>
      </c>
      <c r="C236" s="37">
        <v>4301060360</v>
      </c>
      <c r="D236" s="399">
        <v>4680115882874</v>
      </c>
      <c r="E236" s="399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90</v>
      </c>
      <c r="L236" s="38"/>
      <c r="M236" s="39" t="s">
        <v>84</v>
      </c>
      <c r="N236" s="39"/>
      <c r="O236" s="38">
        <v>30</v>
      </c>
      <c r="P236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01"/>
      <c r="R236" s="401"/>
      <c r="S236" s="401"/>
      <c r="T236" s="402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338</v>
      </c>
      <c r="B237" s="64" t="s">
        <v>339</v>
      </c>
      <c r="C237" s="37">
        <v>4301060359</v>
      </c>
      <c r="D237" s="399">
        <v>4680115884434</v>
      </c>
      <c r="E237" s="399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90</v>
      </c>
      <c r="L237" s="38"/>
      <c r="M237" s="39" t="s">
        <v>84</v>
      </c>
      <c r="N237" s="39"/>
      <c r="O237" s="38">
        <v>30</v>
      </c>
      <c r="P237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01"/>
      <c r="R237" s="401"/>
      <c r="S237" s="401"/>
      <c r="T237" s="402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340</v>
      </c>
      <c r="B238" s="64" t="s">
        <v>341</v>
      </c>
      <c r="C238" s="37">
        <v>4301060375</v>
      </c>
      <c r="D238" s="399">
        <v>4680115880818</v>
      </c>
      <c r="E238" s="399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90</v>
      </c>
      <c r="L238" s="38"/>
      <c r="M238" s="39" t="s">
        <v>84</v>
      </c>
      <c r="N238" s="39"/>
      <c r="O238" s="38">
        <v>40</v>
      </c>
      <c r="P238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01"/>
      <c r="R238" s="401"/>
      <c r="S238" s="401"/>
      <c r="T238" s="402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342</v>
      </c>
      <c r="B239" s="64" t="s">
        <v>343</v>
      </c>
      <c r="C239" s="37">
        <v>4301060389</v>
      </c>
      <c r="D239" s="399">
        <v>4680115880801</v>
      </c>
      <c r="E239" s="399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90</v>
      </c>
      <c r="L239" s="38"/>
      <c r="M239" s="39" t="s">
        <v>130</v>
      </c>
      <c r="N239" s="39"/>
      <c r="O239" s="38">
        <v>40</v>
      </c>
      <c r="P239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01"/>
      <c r="R239" s="401"/>
      <c r="S239" s="401"/>
      <c r="T239" s="402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6"/>
      <c r="P240" s="403" t="s">
        <v>43</v>
      </c>
      <c r="Q240" s="404"/>
      <c r="R240" s="404"/>
      <c r="S240" s="404"/>
      <c r="T240" s="404"/>
      <c r="U240" s="404"/>
      <c r="V240" s="405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06"/>
      <c r="P241" s="403" t="s">
        <v>43</v>
      </c>
      <c r="Q241" s="404"/>
      <c r="R241" s="404"/>
      <c r="S241" s="404"/>
      <c r="T241" s="404"/>
      <c r="U241" s="404"/>
      <c r="V241" s="405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12" t="s">
        <v>344</v>
      </c>
      <c r="B242" s="412"/>
      <c r="C242" s="412"/>
      <c r="D242" s="412"/>
      <c r="E242" s="412"/>
      <c r="F242" s="412"/>
      <c r="G242" s="412"/>
      <c r="H242" s="412"/>
      <c r="I242" s="412"/>
      <c r="J242" s="412"/>
      <c r="K242" s="412"/>
      <c r="L242" s="412"/>
      <c r="M242" s="412"/>
      <c r="N242" s="412"/>
      <c r="O242" s="412"/>
      <c r="P242" s="412"/>
      <c r="Q242" s="412"/>
      <c r="R242" s="412"/>
      <c r="S242" s="412"/>
      <c r="T242" s="412"/>
      <c r="U242" s="412"/>
      <c r="V242" s="412"/>
      <c r="W242" s="412"/>
      <c r="X242" s="412"/>
      <c r="Y242" s="412"/>
      <c r="Z242" s="412"/>
      <c r="AA242" s="66"/>
      <c r="AB242" s="66"/>
      <c r="AC242" s="80"/>
    </row>
    <row r="243" spans="1:68" ht="14.25" customHeight="1" x14ac:dyDescent="0.25">
      <c r="A243" s="398" t="s">
        <v>124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7"/>
      <c r="AB243" s="67"/>
      <c r="AC243" s="81"/>
    </row>
    <row r="244" spans="1:68" ht="27" customHeight="1" x14ac:dyDescent="0.25">
      <c r="A244" s="64" t="s">
        <v>345</v>
      </c>
      <c r="B244" s="64" t="s">
        <v>346</v>
      </c>
      <c r="C244" s="37">
        <v>4301011945</v>
      </c>
      <c r="D244" s="399">
        <v>4680115884274</v>
      </c>
      <c r="E244" s="399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128</v>
      </c>
      <c r="L244" s="38"/>
      <c r="M244" s="39" t="s">
        <v>147</v>
      </c>
      <c r="N244" s="39"/>
      <c r="O244" s="38">
        <v>55</v>
      </c>
      <c r="P244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01"/>
      <c r="R244" s="401"/>
      <c r="S244" s="401"/>
      <c r="T244" s="402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345</v>
      </c>
      <c r="B245" s="64" t="s">
        <v>347</v>
      </c>
      <c r="C245" s="37">
        <v>4301011717</v>
      </c>
      <c r="D245" s="399">
        <v>4680115884274</v>
      </c>
      <c r="E245" s="399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128</v>
      </c>
      <c r="L245" s="38"/>
      <c r="M245" s="39" t="s">
        <v>127</v>
      </c>
      <c r="N245" s="39"/>
      <c r="O245" s="38">
        <v>55</v>
      </c>
      <c r="P245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01"/>
      <c r="R245" s="401"/>
      <c r="S245" s="401"/>
      <c r="T245" s="402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348</v>
      </c>
      <c r="B246" s="64" t="s">
        <v>349</v>
      </c>
      <c r="C246" s="37">
        <v>4301011719</v>
      </c>
      <c r="D246" s="399">
        <v>4680115884298</v>
      </c>
      <c r="E246" s="399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128</v>
      </c>
      <c r="L246" s="38"/>
      <c r="M246" s="39" t="s">
        <v>127</v>
      </c>
      <c r="N246" s="39"/>
      <c r="O246" s="38">
        <v>55</v>
      </c>
      <c r="P246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01"/>
      <c r="R246" s="401"/>
      <c r="S246" s="401"/>
      <c r="T246" s="402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350</v>
      </c>
      <c r="B247" s="64" t="s">
        <v>351</v>
      </c>
      <c r="C247" s="37">
        <v>4301011944</v>
      </c>
      <c r="D247" s="399">
        <v>4680115884250</v>
      </c>
      <c r="E247" s="399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128</v>
      </c>
      <c r="L247" s="38"/>
      <c r="M247" s="39" t="s">
        <v>147</v>
      </c>
      <c r="N247" s="39"/>
      <c r="O247" s="38">
        <v>55</v>
      </c>
      <c r="P247" s="5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01"/>
      <c r="R247" s="401"/>
      <c r="S247" s="401"/>
      <c r="T247" s="402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352</v>
      </c>
      <c r="C248" s="37">
        <v>4301011733</v>
      </c>
      <c r="D248" s="399">
        <v>4680115884250</v>
      </c>
      <c r="E248" s="399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128</v>
      </c>
      <c r="L248" s="38"/>
      <c r="M248" s="39" t="s">
        <v>130</v>
      </c>
      <c r="N248" s="39"/>
      <c r="O248" s="38">
        <v>55</v>
      </c>
      <c r="P248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01"/>
      <c r="R248" s="401"/>
      <c r="S248" s="401"/>
      <c r="T248" s="402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4301011718</v>
      </c>
      <c r="D249" s="399">
        <v>4680115884281</v>
      </c>
      <c r="E249" s="39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90</v>
      </c>
      <c r="L249" s="38"/>
      <c r="M249" s="39" t="s">
        <v>127</v>
      </c>
      <c r="N249" s="39"/>
      <c r="O249" s="38">
        <v>55</v>
      </c>
      <c r="P249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01"/>
      <c r="R249" s="401"/>
      <c r="S249" s="401"/>
      <c r="T249" s="402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355</v>
      </c>
      <c r="B250" s="64" t="s">
        <v>356</v>
      </c>
      <c r="C250" s="37">
        <v>4301011720</v>
      </c>
      <c r="D250" s="399">
        <v>4680115884199</v>
      </c>
      <c r="E250" s="399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90</v>
      </c>
      <c r="L250" s="38"/>
      <c r="M250" s="39" t="s">
        <v>127</v>
      </c>
      <c r="N250" s="39"/>
      <c r="O250" s="38">
        <v>55</v>
      </c>
      <c r="P250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01"/>
      <c r="R250" s="401"/>
      <c r="S250" s="401"/>
      <c r="T250" s="402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4301011716</v>
      </c>
      <c r="D251" s="399">
        <v>4680115884267</v>
      </c>
      <c r="E251" s="399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90</v>
      </c>
      <c r="L251" s="38"/>
      <c r="M251" s="39" t="s">
        <v>127</v>
      </c>
      <c r="N251" s="39"/>
      <c r="O251" s="38">
        <v>55</v>
      </c>
      <c r="P251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01"/>
      <c r="R251" s="401"/>
      <c r="S251" s="401"/>
      <c r="T251" s="402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6"/>
      <c r="P252" s="403" t="s">
        <v>43</v>
      </c>
      <c r="Q252" s="404"/>
      <c r="R252" s="404"/>
      <c r="S252" s="404"/>
      <c r="T252" s="404"/>
      <c r="U252" s="404"/>
      <c r="V252" s="405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06"/>
      <c r="P253" s="403" t="s">
        <v>43</v>
      </c>
      <c r="Q253" s="404"/>
      <c r="R253" s="404"/>
      <c r="S253" s="404"/>
      <c r="T253" s="404"/>
      <c r="U253" s="404"/>
      <c r="V253" s="405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12" t="s">
        <v>359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412"/>
      <c r="AA254" s="66"/>
      <c r="AB254" s="66"/>
      <c r="AC254" s="80"/>
    </row>
    <row r="255" spans="1:68" ht="14.25" customHeight="1" x14ac:dyDescent="0.25">
      <c r="A255" s="398" t="s">
        <v>124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67"/>
      <c r="AB255" s="67"/>
      <c r="AC255" s="81"/>
    </row>
    <row r="256" spans="1:68" ht="27" customHeight="1" x14ac:dyDescent="0.25">
      <c r="A256" s="64" t="s">
        <v>360</v>
      </c>
      <c r="B256" s="64" t="s">
        <v>361</v>
      </c>
      <c r="C256" s="37">
        <v>4301011942</v>
      </c>
      <c r="D256" s="399">
        <v>4680115884137</v>
      </c>
      <c r="E256" s="399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128</v>
      </c>
      <c r="L256" s="38"/>
      <c r="M256" s="39" t="s">
        <v>147</v>
      </c>
      <c r="N256" s="39"/>
      <c r="O256" s="38">
        <v>55</v>
      </c>
      <c r="P256" s="57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01"/>
      <c r="R256" s="401"/>
      <c r="S256" s="401"/>
      <c r="T256" s="402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360</v>
      </c>
      <c r="B257" s="64" t="s">
        <v>362</v>
      </c>
      <c r="C257" s="37">
        <v>4301011826</v>
      </c>
      <c r="D257" s="399">
        <v>4680115884137</v>
      </c>
      <c r="E257" s="399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128</v>
      </c>
      <c r="L257" s="38"/>
      <c r="M257" s="39" t="s">
        <v>127</v>
      </c>
      <c r="N257" s="39"/>
      <c r="O257" s="38">
        <v>55</v>
      </c>
      <c r="P257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01"/>
      <c r="R257" s="401"/>
      <c r="S257" s="401"/>
      <c r="T257" s="402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4301011724</v>
      </c>
      <c r="D258" s="399">
        <v>4680115884236</v>
      </c>
      <c r="E258" s="39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128</v>
      </c>
      <c r="L258" s="38"/>
      <c r="M258" s="39" t="s">
        <v>127</v>
      </c>
      <c r="N258" s="39"/>
      <c r="O258" s="38">
        <v>55</v>
      </c>
      <c r="P258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01"/>
      <c r="R258" s="401"/>
      <c r="S258" s="401"/>
      <c r="T258" s="402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4301011721</v>
      </c>
      <c r="D259" s="399">
        <v>4680115884175</v>
      </c>
      <c r="E259" s="399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128</v>
      </c>
      <c r="L259" s="38"/>
      <c r="M259" s="39" t="s">
        <v>127</v>
      </c>
      <c r="N259" s="39"/>
      <c r="O259" s="38">
        <v>55</v>
      </c>
      <c r="P259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01"/>
      <c r="R259" s="401"/>
      <c r="S259" s="401"/>
      <c r="T259" s="402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4301011824</v>
      </c>
      <c r="D260" s="399">
        <v>4680115884144</v>
      </c>
      <c r="E260" s="399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90</v>
      </c>
      <c r="L260" s="38"/>
      <c r="M260" s="39" t="s">
        <v>127</v>
      </c>
      <c r="N260" s="39"/>
      <c r="O260" s="38">
        <v>55</v>
      </c>
      <c r="P260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01"/>
      <c r="R260" s="401"/>
      <c r="S260" s="401"/>
      <c r="T260" s="402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4301011963</v>
      </c>
      <c r="D261" s="399">
        <v>4680115885288</v>
      </c>
      <c r="E261" s="399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90</v>
      </c>
      <c r="L261" s="38"/>
      <c r="M261" s="39" t="s">
        <v>127</v>
      </c>
      <c r="N261" s="39"/>
      <c r="O261" s="38">
        <v>55</v>
      </c>
      <c r="P261" s="5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01"/>
      <c r="R261" s="401"/>
      <c r="S261" s="401"/>
      <c r="T261" s="402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371</v>
      </c>
      <c r="B262" s="64" t="s">
        <v>372</v>
      </c>
      <c r="C262" s="37">
        <v>4301011726</v>
      </c>
      <c r="D262" s="399">
        <v>4680115884182</v>
      </c>
      <c r="E262" s="399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90</v>
      </c>
      <c r="L262" s="38"/>
      <c r="M262" s="39" t="s">
        <v>127</v>
      </c>
      <c r="N262" s="39"/>
      <c r="O262" s="38">
        <v>55</v>
      </c>
      <c r="P262" s="5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01"/>
      <c r="R262" s="401"/>
      <c r="S262" s="401"/>
      <c r="T262" s="402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4301011722</v>
      </c>
      <c r="D263" s="399">
        <v>4680115884205</v>
      </c>
      <c r="E263" s="399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90</v>
      </c>
      <c r="L263" s="38"/>
      <c r="M263" s="39" t="s">
        <v>127</v>
      </c>
      <c r="N263" s="39"/>
      <c r="O263" s="38">
        <v>55</v>
      </c>
      <c r="P263" s="5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01"/>
      <c r="R263" s="401"/>
      <c r="S263" s="401"/>
      <c r="T263" s="402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06"/>
      <c r="P264" s="403" t="s">
        <v>43</v>
      </c>
      <c r="Q264" s="404"/>
      <c r="R264" s="404"/>
      <c r="S264" s="404"/>
      <c r="T264" s="404"/>
      <c r="U264" s="404"/>
      <c r="V264" s="405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06"/>
      <c r="P265" s="403" t="s">
        <v>43</v>
      </c>
      <c r="Q265" s="404"/>
      <c r="R265" s="404"/>
      <c r="S265" s="404"/>
      <c r="T265" s="404"/>
      <c r="U265" s="404"/>
      <c r="V265" s="405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12" t="s">
        <v>375</v>
      </c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412"/>
      <c r="Z266" s="412"/>
      <c r="AA266" s="66"/>
      <c r="AB266" s="66"/>
      <c r="AC266" s="80"/>
    </row>
    <row r="267" spans="1:68" ht="14.25" customHeight="1" x14ac:dyDescent="0.25">
      <c r="A267" s="398" t="s">
        <v>124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67"/>
      <c r="AB267" s="67"/>
      <c r="AC267" s="81"/>
    </row>
    <row r="268" spans="1:68" ht="27" customHeight="1" x14ac:dyDescent="0.25">
      <c r="A268" s="64" t="s">
        <v>376</v>
      </c>
      <c r="B268" s="64" t="s">
        <v>377</v>
      </c>
      <c r="C268" s="37">
        <v>4301011855</v>
      </c>
      <c r="D268" s="399">
        <v>4680115885837</v>
      </c>
      <c r="E268" s="399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128</v>
      </c>
      <c r="L268" s="38"/>
      <c r="M268" s="39" t="s">
        <v>127</v>
      </c>
      <c r="N268" s="39"/>
      <c r="O268" s="38">
        <v>55</v>
      </c>
      <c r="P268" s="5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01"/>
      <c r="R268" s="401"/>
      <c r="S268" s="401"/>
      <c r="T268" s="402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4301011910</v>
      </c>
      <c r="D269" s="399">
        <v>4680115885806</v>
      </c>
      <c r="E269" s="399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128</v>
      </c>
      <c r="L269" s="38"/>
      <c r="M269" s="39" t="s">
        <v>147</v>
      </c>
      <c r="N269" s="39"/>
      <c r="O269" s="38">
        <v>55</v>
      </c>
      <c r="P269" s="570" t="s">
        <v>380</v>
      </c>
      <c r="Q269" s="401"/>
      <c r="R269" s="401"/>
      <c r="S269" s="401"/>
      <c r="T269" s="402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378</v>
      </c>
      <c r="B270" s="64" t="s">
        <v>381</v>
      </c>
      <c r="C270" s="37">
        <v>4301011850</v>
      </c>
      <c r="D270" s="399">
        <v>4680115885806</v>
      </c>
      <c r="E270" s="399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128</v>
      </c>
      <c r="L270" s="38"/>
      <c r="M270" s="39" t="s">
        <v>127</v>
      </c>
      <c r="N270" s="39"/>
      <c r="O270" s="38">
        <v>55</v>
      </c>
      <c r="P270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01"/>
      <c r="R270" s="401"/>
      <c r="S270" s="401"/>
      <c r="T270" s="402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382</v>
      </c>
      <c r="B271" s="64" t="s">
        <v>383</v>
      </c>
      <c r="C271" s="37">
        <v>4301011853</v>
      </c>
      <c r="D271" s="399">
        <v>4680115885851</v>
      </c>
      <c r="E271" s="399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128</v>
      </c>
      <c r="L271" s="38"/>
      <c r="M271" s="39" t="s">
        <v>127</v>
      </c>
      <c r="N271" s="39"/>
      <c r="O271" s="38">
        <v>55</v>
      </c>
      <c r="P271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01"/>
      <c r="R271" s="401"/>
      <c r="S271" s="401"/>
      <c r="T271" s="402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384</v>
      </c>
      <c r="B272" s="64" t="s">
        <v>385</v>
      </c>
      <c r="C272" s="37">
        <v>4301011852</v>
      </c>
      <c r="D272" s="399">
        <v>4680115885844</v>
      </c>
      <c r="E272" s="399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90</v>
      </c>
      <c r="L272" s="38"/>
      <c r="M272" s="39" t="s">
        <v>127</v>
      </c>
      <c r="N272" s="39"/>
      <c r="O272" s="38">
        <v>55</v>
      </c>
      <c r="P272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01"/>
      <c r="R272" s="401"/>
      <c r="S272" s="401"/>
      <c r="T272" s="402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386</v>
      </c>
      <c r="B273" s="64" t="s">
        <v>387</v>
      </c>
      <c r="C273" s="37">
        <v>4301011851</v>
      </c>
      <c r="D273" s="399">
        <v>4680115885820</v>
      </c>
      <c r="E273" s="399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90</v>
      </c>
      <c r="L273" s="38"/>
      <c r="M273" s="39" t="s">
        <v>127</v>
      </c>
      <c r="N273" s="39"/>
      <c r="O273" s="38">
        <v>55</v>
      </c>
      <c r="P273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01"/>
      <c r="R273" s="401"/>
      <c r="S273" s="401"/>
      <c r="T273" s="402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6"/>
      <c r="P274" s="403" t="s">
        <v>43</v>
      </c>
      <c r="Q274" s="404"/>
      <c r="R274" s="404"/>
      <c r="S274" s="404"/>
      <c r="T274" s="404"/>
      <c r="U274" s="404"/>
      <c r="V274" s="405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06"/>
      <c r="P275" s="403" t="s">
        <v>43</v>
      </c>
      <c r="Q275" s="404"/>
      <c r="R275" s="404"/>
      <c r="S275" s="404"/>
      <c r="T275" s="404"/>
      <c r="U275" s="404"/>
      <c r="V275" s="405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12" t="s">
        <v>388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412"/>
      <c r="Z276" s="412"/>
      <c r="AA276" s="66"/>
      <c r="AB276" s="66"/>
      <c r="AC276" s="80"/>
    </row>
    <row r="277" spans="1:68" ht="14.25" customHeight="1" x14ac:dyDescent="0.25">
      <c r="A277" s="398" t="s">
        <v>124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67"/>
      <c r="AB277" s="67"/>
      <c r="AC277" s="81"/>
    </row>
    <row r="278" spans="1:68" ht="27" customHeight="1" x14ac:dyDescent="0.25">
      <c r="A278" s="64" t="s">
        <v>389</v>
      </c>
      <c r="B278" s="64" t="s">
        <v>390</v>
      </c>
      <c r="C278" s="37">
        <v>4301011876</v>
      </c>
      <c r="D278" s="399">
        <v>4680115885707</v>
      </c>
      <c r="E278" s="399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128</v>
      </c>
      <c r="L278" s="38"/>
      <c r="M278" s="39" t="s">
        <v>127</v>
      </c>
      <c r="N278" s="39"/>
      <c r="O278" s="38">
        <v>31</v>
      </c>
      <c r="P278" s="56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01"/>
      <c r="R278" s="401"/>
      <c r="S278" s="401"/>
      <c r="T278" s="402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06"/>
      <c r="P279" s="403" t="s">
        <v>43</v>
      </c>
      <c r="Q279" s="404"/>
      <c r="R279" s="404"/>
      <c r="S279" s="404"/>
      <c r="T279" s="404"/>
      <c r="U279" s="404"/>
      <c r="V279" s="405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06"/>
      <c r="P280" s="403" t="s">
        <v>43</v>
      </c>
      <c r="Q280" s="404"/>
      <c r="R280" s="404"/>
      <c r="S280" s="404"/>
      <c r="T280" s="404"/>
      <c r="U280" s="404"/>
      <c r="V280" s="405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12" t="s">
        <v>391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412"/>
      <c r="Z281" s="412"/>
      <c r="AA281" s="66"/>
      <c r="AB281" s="66"/>
      <c r="AC281" s="80"/>
    </row>
    <row r="282" spans="1:68" ht="14.25" customHeight="1" x14ac:dyDescent="0.25">
      <c r="A282" s="398" t="s">
        <v>124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67"/>
      <c r="AB282" s="67"/>
      <c r="AC282" s="81"/>
    </row>
    <row r="283" spans="1:68" ht="27" customHeight="1" x14ac:dyDescent="0.25">
      <c r="A283" s="64" t="s">
        <v>392</v>
      </c>
      <c r="B283" s="64" t="s">
        <v>393</v>
      </c>
      <c r="C283" s="37">
        <v>4301011223</v>
      </c>
      <c r="D283" s="399">
        <v>4607091383423</v>
      </c>
      <c r="E283" s="399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128</v>
      </c>
      <c r="L283" s="38"/>
      <c r="M283" s="39" t="s">
        <v>130</v>
      </c>
      <c r="N283" s="39"/>
      <c r="O283" s="38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01"/>
      <c r="R283" s="401"/>
      <c r="S283" s="401"/>
      <c r="T283" s="402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394</v>
      </c>
      <c r="B284" s="64" t="s">
        <v>395</v>
      </c>
      <c r="C284" s="37">
        <v>4301011879</v>
      </c>
      <c r="D284" s="399">
        <v>4680115885691</v>
      </c>
      <c r="E284" s="399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128</v>
      </c>
      <c r="L284" s="38"/>
      <c r="M284" s="39" t="s">
        <v>84</v>
      </c>
      <c r="N284" s="39"/>
      <c r="O284" s="38">
        <v>30</v>
      </c>
      <c r="P284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01"/>
      <c r="R284" s="401"/>
      <c r="S284" s="401"/>
      <c r="T284" s="402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396</v>
      </c>
      <c r="B285" s="64" t="s">
        <v>397</v>
      </c>
      <c r="C285" s="37">
        <v>4301011878</v>
      </c>
      <c r="D285" s="399">
        <v>4680115885660</v>
      </c>
      <c r="E285" s="399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128</v>
      </c>
      <c r="L285" s="38"/>
      <c r="M285" s="39" t="s">
        <v>84</v>
      </c>
      <c r="N285" s="39"/>
      <c r="O285" s="38">
        <v>35</v>
      </c>
      <c r="P285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01"/>
      <c r="R285" s="401"/>
      <c r="S285" s="401"/>
      <c r="T285" s="402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06"/>
      <c r="P286" s="403" t="s">
        <v>43</v>
      </c>
      <c r="Q286" s="404"/>
      <c r="R286" s="404"/>
      <c r="S286" s="404"/>
      <c r="T286" s="404"/>
      <c r="U286" s="404"/>
      <c r="V286" s="405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6"/>
      <c r="P287" s="403" t="s">
        <v>43</v>
      </c>
      <c r="Q287" s="404"/>
      <c r="R287" s="404"/>
      <c r="S287" s="404"/>
      <c r="T287" s="404"/>
      <c r="U287" s="404"/>
      <c r="V287" s="405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12" t="s">
        <v>398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412"/>
      <c r="Z288" s="412"/>
      <c r="AA288" s="66"/>
      <c r="AB288" s="66"/>
      <c r="AC288" s="80"/>
    </row>
    <row r="289" spans="1:68" ht="14.25" customHeight="1" x14ac:dyDescent="0.25">
      <c r="A289" s="398" t="s">
        <v>86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67"/>
      <c r="AB289" s="67"/>
      <c r="AC289" s="81"/>
    </row>
    <row r="290" spans="1:68" ht="27" customHeight="1" x14ac:dyDescent="0.25">
      <c r="A290" s="64" t="s">
        <v>399</v>
      </c>
      <c r="B290" s="64" t="s">
        <v>400</v>
      </c>
      <c r="C290" s="37">
        <v>4301051409</v>
      </c>
      <c r="D290" s="399">
        <v>4680115881556</v>
      </c>
      <c r="E290" s="399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128</v>
      </c>
      <c r="L290" s="38"/>
      <c r="M290" s="39" t="s">
        <v>130</v>
      </c>
      <c r="N290" s="39"/>
      <c r="O290" s="38">
        <v>45</v>
      </c>
      <c r="P290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01"/>
      <c r="R290" s="401"/>
      <c r="S290" s="401"/>
      <c r="T290" s="402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401</v>
      </c>
      <c r="B291" s="64" t="s">
        <v>402</v>
      </c>
      <c r="C291" s="37">
        <v>4301051506</v>
      </c>
      <c r="D291" s="399">
        <v>4680115881037</v>
      </c>
      <c r="E291" s="399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90</v>
      </c>
      <c r="L291" s="38"/>
      <c r="M291" s="39" t="s">
        <v>84</v>
      </c>
      <c r="N291" s="39"/>
      <c r="O291" s="38">
        <v>40</v>
      </c>
      <c r="P291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01"/>
      <c r="R291" s="401"/>
      <c r="S291" s="401"/>
      <c r="T291" s="402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403</v>
      </c>
      <c r="B292" s="64" t="s">
        <v>404</v>
      </c>
      <c r="C292" s="37">
        <v>4301051487</v>
      </c>
      <c r="D292" s="399">
        <v>4680115881228</v>
      </c>
      <c r="E292" s="399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90</v>
      </c>
      <c r="L292" s="38"/>
      <c r="M292" s="39" t="s">
        <v>84</v>
      </c>
      <c r="N292" s="39"/>
      <c r="O292" s="38">
        <v>40</v>
      </c>
      <c r="P292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01"/>
      <c r="R292" s="401"/>
      <c r="S292" s="401"/>
      <c r="T292" s="402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405</v>
      </c>
      <c r="B293" s="64" t="s">
        <v>406</v>
      </c>
      <c r="C293" s="37">
        <v>4301051384</v>
      </c>
      <c r="D293" s="399">
        <v>4680115881211</v>
      </c>
      <c r="E293" s="399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90</v>
      </c>
      <c r="L293" s="38"/>
      <c r="M293" s="39" t="s">
        <v>84</v>
      </c>
      <c r="N293" s="39"/>
      <c r="O293" s="38">
        <v>45</v>
      </c>
      <c r="P293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01"/>
      <c r="R293" s="401"/>
      <c r="S293" s="401"/>
      <c r="T293" s="402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407</v>
      </c>
      <c r="B294" s="64" t="s">
        <v>408</v>
      </c>
      <c r="C294" s="37">
        <v>4301051378</v>
      </c>
      <c r="D294" s="399">
        <v>4680115881020</v>
      </c>
      <c r="E294" s="399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90</v>
      </c>
      <c r="L294" s="38"/>
      <c r="M294" s="39" t="s">
        <v>84</v>
      </c>
      <c r="N294" s="39"/>
      <c r="O294" s="38">
        <v>45</v>
      </c>
      <c r="P294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01"/>
      <c r="R294" s="401"/>
      <c r="S294" s="401"/>
      <c r="T294" s="402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06"/>
      <c r="P295" s="403" t="s">
        <v>43</v>
      </c>
      <c r="Q295" s="404"/>
      <c r="R295" s="404"/>
      <c r="S295" s="404"/>
      <c r="T295" s="404"/>
      <c r="U295" s="404"/>
      <c r="V295" s="405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06"/>
      <c r="P296" s="403" t="s">
        <v>43</v>
      </c>
      <c r="Q296" s="404"/>
      <c r="R296" s="404"/>
      <c r="S296" s="404"/>
      <c r="T296" s="404"/>
      <c r="U296" s="404"/>
      <c r="V296" s="405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12" t="s">
        <v>409</v>
      </c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2"/>
      <c r="P297" s="412"/>
      <c r="Q297" s="412"/>
      <c r="R297" s="412"/>
      <c r="S297" s="412"/>
      <c r="T297" s="412"/>
      <c r="U297" s="412"/>
      <c r="V297" s="412"/>
      <c r="W297" s="412"/>
      <c r="X297" s="412"/>
      <c r="Y297" s="412"/>
      <c r="Z297" s="412"/>
      <c r="AA297" s="66"/>
      <c r="AB297" s="66"/>
      <c r="AC297" s="80"/>
    </row>
    <row r="298" spans="1:68" ht="14.25" customHeight="1" x14ac:dyDescent="0.25">
      <c r="A298" s="398" t="s">
        <v>86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67"/>
      <c r="AB298" s="67"/>
      <c r="AC298" s="81"/>
    </row>
    <row r="299" spans="1:68" ht="27" customHeight="1" x14ac:dyDescent="0.25">
      <c r="A299" s="64" t="s">
        <v>410</v>
      </c>
      <c r="B299" s="64" t="s">
        <v>411</v>
      </c>
      <c r="C299" s="37">
        <v>4301051731</v>
      </c>
      <c r="D299" s="399">
        <v>4680115884618</v>
      </c>
      <c r="E299" s="399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5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01"/>
      <c r="R299" s="401"/>
      <c r="S299" s="401"/>
      <c r="T299" s="402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393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06"/>
      <c r="P300" s="403" t="s">
        <v>43</v>
      </c>
      <c r="Q300" s="404"/>
      <c r="R300" s="404"/>
      <c r="S300" s="404"/>
      <c r="T300" s="404"/>
      <c r="U300" s="404"/>
      <c r="V300" s="405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06"/>
      <c r="P301" s="403" t="s">
        <v>43</v>
      </c>
      <c r="Q301" s="404"/>
      <c r="R301" s="404"/>
      <c r="S301" s="404"/>
      <c r="T301" s="404"/>
      <c r="U301" s="404"/>
      <c r="V301" s="405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12" t="s">
        <v>412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412"/>
      <c r="AA302" s="66"/>
      <c r="AB302" s="66"/>
      <c r="AC302" s="80"/>
    </row>
    <row r="303" spans="1:68" ht="14.25" customHeight="1" x14ac:dyDescent="0.25">
      <c r="A303" s="398" t="s">
        <v>124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67"/>
      <c r="AB303" s="67"/>
      <c r="AC303" s="81"/>
    </row>
    <row r="304" spans="1:68" ht="27" customHeight="1" x14ac:dyDescent="0.25">
      <c r="A304" s="64" t="s">
        <v>413</v>
      </c>
      <c r="B304" s="64" t="s">
        <v>414</v>
      </c>
      <c r="C304" s="37">
        <v>4301011593</v>
      </c>
      <c r="D304" s="399">
        <v>4680115882973</v>
      </c>
      <c r="E304" s="399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128</v>
      </c>
      <c r="L304" s="38"/>
      <c r="M304" s="39" t="s">
        <v>127</v>
      </c>
      <c r="N304" s="39"/>
      <c r="O304" s="38">
        <v>55</v>
      </c>
      <c r="P304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01"/>
      <c r="R304" s="401"/>
      <c r="S304" s="401"/>
      <c r="T304" s="402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393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06"/>
      <c r="P305" s="403" t="s">
        <v>43</v>
      </c>
      <c r="Q305" s="404"/>
      <c r="R305" s="404"/>
      <c r="S305" s="404"/>
      <c r="T305" s="404"/>
      <c r="U305" s="404"/>
      <c r="V305" s="405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06"/>
      <c r="P306" s="403" t="s">
        <v>43</v>
      </c>
      <c r="Q306" s="404"/>
      <c r="R306" s="404"/>
      <c r="S306" s="404"/>
      <c r="T306" s="404"/>
      <c r="U306" s="404"/>
      <c r="V306" s="405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398" t="s">
        <v>81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67"/>
      <c r="AB307" s="67"/>
      <c r="AC307" s="81"/>
    </row>
    <row r="308" spans="1:68" ht="27" customHeight="1" x14ac:dyDescent="0.25">
      <c r="A308" s="64" t="s">
        <v>415</v>
      </c>
      <c r="B308" s="64" t="s">
        <v>416</v>
      </c>
      <c r="C308" s="37">
        <v>4301031305</v>
      </c>
      <c r="D308" s="399">
        <v>4607091389845</v>
      </c>
      <c r="E308" s="399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85</v>
      </c>
      <c r="L308" s="38"/>
      <c r="M308" s="39" t="s">
        <v>84</v>
      </c>
      <c r="N308" s="39"/>
      <c r="O308" s="38">
        <v>40</v>
      </c>
      <c r="P308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01"/>
      <c r="R308" s="401"/>
      <c r="S308" s="401"/>
      <c r="T308" s="402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417</v>
      </c>
      <c r="B309" s="64" t="s">
        <v>418</v>
      </c>
      <c r="C309" s="37">
        <v>4301031306</v>
      </c>
      <c r="D309" s="399">
        <v>4680115882881</v>
      </c>
      <c r="E309" s="399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85</v>
      </c>
      <c r="L309" s="38"/>
      <c r="M309" s="39" t="s">
        <v>84</v>
      </c>
      <c r="N309" s="39"/>
      <c r="O309" s="38">
        <v>40</v>
      </c>
      <c r="P309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01"/>
      <c r="R309" s="401"/>
      <c r="S309" s="401"/>
      <c r="T309" s="402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6"/>
      <c r="P310" s="403" t="s">
        <v>43</v>
      </c>
      <c r="Q310" s="404"/>
      <c r="R310" s="404"/>
      <c r="S310" s="404"/>
      <c r="T310" s="404"/>
      <c r="U310" s="404"/>
      <c r="V310" s="405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06"/>
      <c r="P311" s="403" t="s">
        <v>43</v>
      </c>
      <c r="Q311" s="404"/>
      <c r="R311" s="404"/>
      <c r="S311" s="404"/>
      <c r="T311" s="404"/>
      <c r="U311" s="404"/>
      <c r="V311" s="405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12" t="s">
        <v>419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412"/>
      <c r="AA312" s="66"/>
      <c r="AB312" s="66"/>
      <c r="AC312" s="80"/>
    </row>
    <row r="313" spans="1:68" ht="14.25" customHeight="1" x14ac:dyDescent="0.25">
      <c r="A313" s="398" t="s">
        <v>124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67"/>
      <c r="AB313" s="67"/>
      <c r="AC313" s="81"/>
    </row>
    <row r="314" spans="1:68" ht="27" customHeight="1" x14ac:dyDescent="0.25">
      <c r="A314" s="64" t="s">
        <v>420</v>
      </c>
      <c r="B314" s="64" t="s">
        <v>421</v>
      </c>
      <c r="C314" s="37">
        <v>4301012024</v>
      </c>
      <c r="D314" s="399">
        <v>4680115885615</v>
      </c>
      <c r="E314" s="399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128</v>
      </c>
      <c r="L314" s="38"/>
      <c r="M314" s="39" t="s">
        <v>130</v>
      </c>
      <c r="N314" s="39"/>
      <c r="O314" s="38">
        <v>55</v>
      </c>
      <c r="P314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01"/>
      <c r="R314" s="401"/>
      <c r="S314" s="401"/>
      <c r="T314" s="402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422</v>
      </c>
      <c r="B315" s="64" t="s">
        <v>423</v>
      </c>
      <c r="C315" s="37">
        <v>4301011858</v>
      </c>
      <c r="D315" s="399">
        <v>4680115885646</v>
      </c>
      <c r="E315" s="399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128</v>
      </c>
      <c r="L315" s="38"/>
      <c r="M315" s="39" t="s">
        <v>127</v>
      </c>
      <c r="N315" s="39"/>
      <c r="O315" s="38">
        <v>55</v>
      </c>
      <c r="P315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01"/>
      <c r="R315" s="401"/>
      <c r="S315" s="401"/>
      <c r="T315" s="402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4301011911</v>
      </c>
      <c r="D316" s="399">
        <v>4680115885554</v>
      </c>
      <c r="E316" s="399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128</v>
      </c>
      <c r="L316" s="38"/>
      <c r="M316" s="39" t="s">
        <v>147</v>
      </c>
      <c r="N316" s="39"/>
      <c r="O316" s="38">
        <v>55</v>
      </c>
      <c r="P316" s="554" t="s">
        <v>426</v>
      </c>
      <c r="Q316" s="401"/>
      <c r="R316" s="401"/>
      <c r="S316" s="401"/>
      <c r="T316" s="402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424</v>
      </c>
      <c r="B317" s="64" t="s">
        <v>427</v>
      </c>
      <c r="C317" s="37">
        <v>4301012016</v>
      </c>
      <c r="D317" s="399">
        <v>4680115885554</v>
      </c>
      <c r="E317" s="399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128</v>
      </c>
      <c r="L317" s="38"/>
      <c r="M317" s="39" t="s">
        <v>130</v>
      </c>
      <c r="N317" s="39"/>
      <c r="O317" s="38">
        <v>55</v>
      </c>
      <c r="P317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01"/>
      <c r="R317" s="401"/>
      <c r="S317" s="401"/>
      <c r="T317" s="402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428</v>
      </c>
      <c r="B318" s="64" t="s">
        <v>429</v>
      </c>
      <c r="C318" s="37">
        <v>4301011857</v>
      </c>
      <c r="D318" s="399">
        <v>4680115885622</v>
      </c>
      <c r="E318" s="399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90</v>
      </c>
      <c r="L318" s="38"/>
      <c r="M318" s="39" t="s">
        <v>127</v>
      </c>
      <c r="N318" s="39"/>
      <c r="O318" s="38">
        <v>55</v>
      </c>
      <c r="P318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01"/>
      <c r="R318" s="401"/>
      <c r="S318" s="401"/>
      <c r="T318" s="402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430</v>
      </c>
      <c r="B319" s="64" t="s">
        <v>431</v>
      </c>
      <c r="C319" s="37">
        <v>4301011573</v>
      </c>
      <c r="D319" s="399">
        <v>4680115881938</v>
      </c>
      <c r="E319" s="399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90</v>
      </c>
      <c r="L319" s="38"/>
      <c r="M319" s="39" t="s">
        <v>127</v>
      </c>
      <c r="N319" s="39"/>
      <c r="O319" s="38">
        <v>90</v>
      </c>
      <c r="P319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01"/>
      <c r="R319" s="401"/>
      <c r="S319" s="401"/>
      <c r="T319" s="402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432</v>
      </c>
      <c r="B320" s="64" t="s">
        <v>433</v>
      </c>
      <c r="C320" s="37">
        <v>4301010944</v>
      </c>
      <c r="D320" s="399">
        <v>4607091387346</v>
      </c>
      <c r="E320" s="399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90</v>
      </c>
      <c r="L320" s="38"/>
      <c r="M320" s="39" t="s">
        <v>127</v>
      </c>
      <c r="N320" s="39"/>
      <c r="O320" s="38">
        <v>55</v>
      </c>
      <c r="P320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01"/>
      <c r="R320" s="401"/>
      <c r="S320" s="401"/>
      <c r="T320" s="402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434</v>
      </c>
      <c r="B321" s="64" t="s">
        <v>435</v>
      </c>
      <c r="C321" s="37">
        <v>4301011859</v>
      </c>
      <c r="D321" s="399">
        <v>4680115885608</v>
      </c>
      <c r="E321" s="399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90</v>
      </c>
      <c r="L321" s="38"/>
      <c r="M321" s="39" t="s">
        <v>127</v>
      </c>
      <c r="N321" s="39"/>
      <c r="O321" s="38">
        <v>55</v>
      </c>
      <c r="P321" s="5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01"/>
      <c r="R321" s="401"/>
      <c r="S321" s="401"/>
      <c r="T321" s="402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06"/>
      <c r="P322" s="403" t="s">
        <v>43</v>
      </c>
      <c r="Q322" s="404"/>
      <c r="R322" s="404"/>
      <c r="S322" s="404"/>
      <c r="T322" s="404"/>
      <c r="U322" s="404"/>
      <c r="V322" s="405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06"/>
      <c r="P323" s="403" t="s">
        <v>43</v>
      </c>
      <c r="Q323" s="404"/>
      <c r="R323" s="404"/>
      <c r="S323" s="404"/>
      <c r="T323" s="404"/>
      <c r="U323" s="404"/>
      <c r="V323" s="405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398" t="s">
        <v>81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67"/>
      <c r="AB324" s="67"/>
      <c r="AC324" s="81"/>
    </row>
    <row r="325" spans="1:68" ht="27" customHeight="1" x14ac:dyDescent="0.25">
      <c r="A325" s="64" t="s">
        <v>436</v>
      </c>
      <c r="B325" s="64" t="s">
        <v>437</v>
      </c>
      <c r="C325" s="37">
        <v>4301030878</v>
      </c>
      <c r="D325" s="399">
        <v>4607091387193</v>
      </c>
      <c r="E325" s="399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90</v>
      </c>
      <c r="L325" s="38"/>
      <c r="M325" s="39" t="s">
        <v>84</v>
      </c>
      <c r="N325" s="39"/>
      <c r="O325" s="38">
        <v>35</v>
      </c>
      <c r="P325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01"/>
      <c r="R325" s="401"/>
      <c r="S325" s="401"/>
      <c r="T325" s="402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438</v>
      </c>
      <c r="B326" s="64" t="s">
        <v>439</v>
      </c>
      <c r="C326" s="37">
        <v>4301031153</v>
      </c>
      <c r="D326" s="399">
        <v>4607091387230</v>
      </c>
      <c r="E326" s="399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90</v>
      </c>
      <c r="L326" s="38"/>
      <c r="M326" s="39" t="s">
        <v>84</v>
      </c>
      <c r="N326" s="39"/>
      <c r="O326" s="38">
        <v>40</v>
      </c>
      <c r="P32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01"/>
      <c r="R326" s="401"/>
      <c r="S326" s="401"/>
      <c r="T326" s="402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440</v>
      </c>
      <c r="B327" s="64" t="s">
        <v>441</v>
      </c>
      <c r="C327" s="37">
        <v>4301031154</v>
      </c>
      <c r="D327" s="399">
        <v>4607091387292</v>
      </c>
      <c r="E327" s="399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90</v>
      </c>
      <c r="L327" s="38"/>
      <c r="M327" s="39" t="s">
        <v>84</v>
      </c>
      <c r="N327" s="39"/>
      <c r="O327" s="38">
        <v>45</v>
      </c>
      <c r="P327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01"/>
      <c r="R327" s="401"/>
      <c r="S327" s="401"/>
      <c r="T327" s="402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442</v>
      </c>
      <c r="B328" s="64" t="s">
        <v>443</v>
      </c>
      <c r="C328" s="37">
        <v>4301031152</v>
      </c>
      <c r="D328" s="399">
        <v>4607091387285</v>
      </c>
      <c r="E328" s="399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85</v>
      </c>
      <c r="L328" s="38"/>
      <c r="M328" s="39" t="s">
        <v>84</v>
      </c>
      <c r="N328" s="39"/>
      <c r="O328" s="38">
        <v>40</v>
      </c>
      <c r="P32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01"/>
      <c r="R328" s="401"/>
      <c r="S328" s="401"/>
      <c r="T328" s="402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393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06"/>
      <c r="P329" s="403" t="s">
        <v>43</v>
      </c>
      <c r="Q329" s="404"/>
      <c r="R329" s="404"/>
      <c r="S329" s="404"/>
      <c r="T329" s="404"/>
      <c r="U329" s="404"/>
      <c r="V329" s="405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06"/>
      <c r="P330" s="403" t="s">
        <v>43</v>
      </c>
      <c r="Q330" s="404"/>
      <c r="R330" s="404"/>
      <c r="S330" s="404"/>
      <c r="T330" s="404"/>
      <c r="U330" s="404"/>
      <c r="V330" s="405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398" t="s">
        <v>86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67"/>
      <c r="AB331" s="67"/>
      <c r="AC331" s="81"/>
    </row>
    <row r="332" spans="1:68" ht="16.5" customHeight="1" x14ac:dyDescent="0.25">
      <c r="A332" s="64" t="s">
        <v>444</v>
      </c>
      <c r="B332" s="64" t="s">
        <v>445</v>
      </c>
      <c r="C332" s="37">
        <v>4301051100</v>
      </c>
      <c r="D332" s="399">
        <v>4607091387766</v>
      </c>
      <c r="E332" s="399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128</v>
      </c>
      <c r="L332" s="38"/>
      <c r="M332" s="39" t="s">
        <v>130</v>
      </c>
      <c r="N332" s="39"/>
      <c r="O332" s="38">
        <v>40</v>
      </c>
      <c r="P332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01"/>
      <c r="R332" s="401"/>
      <c r="S332" s="401"/>
      <c r="T332" s="402"/>
      <c r="U332" s="40" t="s">
        <v>48</v>
      </c>
      <c r="V332" s="40" t="s">
        <v>48</v>
      </c>
      <c r="W332" s="41" t="s">
        <v>0</v>
      </c>
      <c r="X332" s="59">
        <v>2000</v>
      </c>
      <c r="Y332" s="56">
        <f t="shared" ref="Y332:Y337" si="62">IFERROR(IF(X332="",0,CEILING((X332/$H332),1)*$H332),"")</f>
        <v>2004.6</v>
      </c>
      <c r="Z332" s="42">
        <f>IFERROR(IF(Y332=0,"",ROUNDUP(Y332/H332,0)*0.02175),"")</f>
        <v>5.5897499999999996</v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2143.0769230769233</v>
      </c>
      <c r="BN332" s="79">
        <f t="shared" ref="BN332:BN337" si="64">IFERROR(Y332*I332/H332,"0")</f>
        <v>2148.0060000000003</v>
      </c>
      <c r="BO332" s="79">
        <f t="shared" ref="BO332:BO337" si="65">IFERROR(1/J332*(X332/H332),"0")</f>
        <v>4.5787545787545785</v>
      </c>
      <c r="BP332" s="79">
        <f t="shared" ref="BP332:BP337" si="66">IFERROR(1/J332*(Y332/H332),"0")</f>
        <v>4.5892857142857144</v>
      </c>
    </row>
    <row r="333" spans="1:68" ht="27" customHeight="1" x14ac:dyDescent="0.25">
      <c r="A333" s="64" t="s">
        <v>446</v>
      </c>
      <c r="B333" s="64" t="s">
        <v>447</v>
      </c>
      <c r="C333" s="37">
        <v>4301051116</v>
      </c>
      <c r="D333" s="399">
        <v>4607091387957</v>
      </c>
      <c r="E333" s="399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128</v>
      </c>
      <c r="L333" s="38"/>
      <c r="M333" s="39" t="s">
        <v>84</v>
      </c>
      <c r="N333" s="39"/>
      <c r="O333" s="38">
        <v>40</v>
      </c>
      <c r="P333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01"/>
      <c r="R333" s="401"/>
      <c r="S333" s="401"/>
      <c r="T333" s="402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448</v>
      </c>
      <c r="B334" s="64" t="s">
        <v>449</v>
      </c>
      <c r="C334" s="37">
        <v>4301051115</v>
      </c>
      <c r="D334" s="399">
        <v>4607091387964</v>
      </c>
      <c r="E334" s="399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128</v>
      </c>
      <c r="L334" s="38"/>
      <c r="M334" s="39" t="s">
        <v>84</v>
      </c>
      <c r="N334" s="39"/>
      <c r="O334" s="38">
        <v>40</v>
      </c>
      <c r="P334" s="5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01"/>
      <c r="R334" s="401"/>
      <c r="S334" s="401"/>
      <c r="T334" s="402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450</v>
      </c>
      <c r="B335" s="64" t="s">
        <v>451</v>
      </c>
      <c r="C335" s="37">
        <v>4301051705</v>
      </c>
      <c r="D335" s="399">
        <v>4680115884588</v>
      </c>
      <c r="E335" s="399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90</v>
      </c>
      <c r="L335" s="38"/>
      <c r="M335" s="39" t="s">
        <v>84</v>
      </c>
      <c r="N335" s="39"/>
      <c r="O335" s="38">
        <v>40</v>
      </c>
      <c r="P335" s="5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01"/>
      <c r="R335" s="401"/>
      <c r="S335" s="401"/>
      <c r="T335" s="402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452</v>
      </c>
      <c r="B336" s="64" t="s">
        <v>453</v>
      </c>
      <c r="C336" s="37">
        <v>4301051130</v>
      </c>
      <c r="D336" s="399">
        <v>4607091387537</v>
      </c>
      <c r="E336" s="399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90</v>
      </c>
      <c r="L336" s="38"/>
      <c r="M336" s="39" t="s">
        <v>84</v>
      </c>
      <c r="N336" s="39"/>
      <c r="O336" s="38">
        <v>40</v>
      </c>
      <c r="P336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01"/>
      <c r="R336" s="401"/>
      <c r="S336" s="401"/>
      <c r="T336" s="402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454</v>
      </c>
      <c r="B337" s="64" t="s">
        <v>455</v>
      </c>
      <c r="C337" s="37">
        <v>4301051132</v>
      </c>
      <c r="D337" s="399">
        <v>4607091387513</v>
      </c>
      <c r="E337" s="399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90</v>
      </c>
      <c r="L337" s="38"/>
      <c r="M337" s="39" t="s">
        <v>84</v>
      </c>
      <c r="N337" s="39"/>
      <c r="O337" s="38">
        <v>40</v>
      </c>
      <c r="P337" s="5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01"/>
      <c r="R337" s="401"/>
      <c r="S337" s="401"/>
      <c r="T337" s="402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39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6"/>
      <c r="P338" s="403" t="s">
        <v>43</v>
      </c>
      <c r="Q338" s="404"/>
      <c r="R338" s="404"/>
      <c r="S338" s="404"/>
      <c r="T338" s="404"/>
      <c r="U338" s="404"/>
      <c r="V338" s="405"/>
      <c r="W338" s="43" t="s">
        <v>42</v>
      </c>
      <c r="X338" s="44">
        <f>IFERROR(X332/H332,"0")+IFERROR(X333/H333,"0")+IFERROR(X334/H334,"0")+IFERROR(X335/H335,"0")+IFERROR(X336/H336,"0")+IFERROR(X337/H337,"0")</f>
        <v>256.41025641025641</v>
      </c>
      <c r="Y338" s="44">
        <f>IFERROR(Y332/H332,"0")+IFERROR(Y333/H333,"0")+IFERROR(Y334/H334,"0")+IFERROR(Y335/H335,"0")+IFERROR(Y336/H336,"0")+IFERROR(Y337/H337,"0")</f>
        <v>257</v>
      </c>
      <c r="Z338" s="44">
        <f>IFERROR(IF(Z332="",0,Z332),"0")+IFERROR(IF(Z333="",0,Z333),"0")+IFERROR(IF(Z334="",0,Z334),"0")+IFERROR(IF(Z335="",0,Z335),"0")+IFERROR(IF(Z336="",0,Z336),"0")+IFERROR(IF(Z337="",0,Z337),"0")</f>
        <v>5.5897499999999996</v>
      </c>
      <c r="AA338" s="68"/>
      <c r="AB338" s="68"/>
      <c r="AC338" s="68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6"/>
      <c r="P339" s="403" t="s">
        <v>43</v>
      </c>
      <c r="Q339" s="404"/>
      <c r="R339" s="404"/>
      <c r="S339" s="404"/>
      <c r="T339" s="404"/>
      <c r="U339" s="404"/>
      <c r="V339" s="405"/>
      <c r="W339" s="43" t="s">
        <v>0</v>
      </c>
      <c r="X339" s="44">
        <f>IFERROR(SUM(X332:X337),"0")</f>
        <v>2000</v>
      </c>
      <c r="Y339" s="44">
        <f>IFERROR(SUM(Y332:Y337),"0")</f>
        <v>2004.6</v>
      </c>
      <c r="Z339" s="43"/>
      <c r="AA339" s="68"/>
      <c r="AB339" s="68"/>
      <c r="AC339" s="68"/>
    </row>
    <row r="340" spans="1:68" ht="14.25" customHeight="1" x14ac:dyDescent="0.25">
      <c r="A340" s="398" t="s">
        <v>181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67"/>
      <c r="AB340" s="67"/>
      <c r="AC340" s="81"/>
    </row>
    <row r="341" spans="1:68" ht="16.5" customHeight="1" x14ac:dyDescent="0.25">
      <c r="A341" s="64" t="s">
        <v>456</v>
      </c>
      <c r="B341" s="64" t="s">
        <v>457</v>
      </c>
      <c r="C341" s="37">
        <v>4301060379</v>
      </c>
      <c r="D341" s="399">
        <v>4607091380880</v>
      </c>
      <c r="E341" s="399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128</v>
      </c>
      <c r="L341" s="38"/>
      <c r="M341" s="39" t="s">
        <v>84</v>
      </c>
      <c r="N341" s="39"/>
      <c r="O341" s="38">
        <v>30</v>
      </c>
      <c r="P341" s="5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01"/>
      <c r="R341" s="401"/>
      <c r="S341" s="401"/>
      <c r="T341" s="402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458</v>
      </c>
      <c r="B342" s="64" t="s">
        <v>459</v>
      </c>
      <c r="C342" s="37">
        <v>4301060308</v>
      </c>
      <c r="D342" s="399">
        <v>4607091384482</v>
      </c>
      <c r="E342" s="399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128</v>
      </c>
      <c r="L342" s="38"/>
      <c r="M342" s="39" t="s">
        <v>84</v>
      </c>
      <c r="N342" s="39"/>
      <c r="O342" s="38">
        <v>30</v>
      </c>
      <c r="P342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01"/>
      <c r="R342" s="401"/>
      <c r="S342" s="401"/>
      <c r="T342" s="402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460</v>
      </c>
      <c r="B343" s="64" t="s">
        <v>461</v>
      </c>
      <c r="C343" s="37">
        <v>4301060325</v>
      </c>
      <c r="D343" s="399">
        <v>4607091380897</v>
      </c>
      <c r="E343" s="399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128</v>
      </c>
      <c r="L343" s="38"/>
      <c r="M343" s="39" t="s">
        <v>84</v>
      </c>
      <c r="N343" s="39"/>
      <c r="O343" s="38">
        <v>30</v>
      </c>
      <c r="P34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01"/>
      <c r="R343" s="401"/>
      <c r="S343" s="401"/>
      <c r="T343" s="402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6"/>
      <c r="P344" s="403" t="s">
        <v>43</v>
      </c>
      <c r="Q344" s="404"/>
      <c r="R344" s="404"/>
      <c r="S344" s="404"/>
      <c r="T344" s="404"/>
      <c r="U344" s="404"/>
      <c r="V344" s="405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6"/>
      <c r="P345" s="403" t="s">
        <v>43</v>
      </c>
      <c r="Q345" s="404"/>
      <c r="R345" s="404"/>
      <c r="S345" s="404"/>
      <c r="T345" s="404"/>
      <c r="U345" s="404"/>
      <c r="V345" s="405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398" t="s">
        <v>110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67"/>
      <c r="AB346" s="67"/>
      <c r="AC346" s="81"/>
    </row>
    <row r="347" spans="1:68" ht="16.5" customHeight="1" x14ac:dyDescent="0.25">
      <c r="A347" s="64" t="s">
        <v>462</v>
      </c>
      <c r="B347" s="64" t="s">
        <v>463</v>
      </c>
      <c r="C347" s="37">
        <v>4301030232</v>
      </c>
      <c r="D347" s="399">
        <v>4607091388374</v>
      </c>
      <c r="E347" s="399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90</v>
      </c>
      <c r="L347" s="38"/>
      <c r="M347" s="39" t="s">
        <v>114</v>
      </c>
      <c r="N347" s="39"/>
      <c r="O347" s="38">
        <v>180</v>
      </c>
      <c r="P347" s="535" t="s">
        <v>464</v>
      </c>
      <c r="Q347" s="401"/>
      <c r="R347" s="401"/>
      <c r="S347" s="401"/>
      <c r="T347" s="402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465</v>
      </c>
      <c r="B348" s="64" t="s">
        <v>466</v>
      </c>
      <c r="C348" s="37">
        <v>4301030235</v>
      </c>
      <c r="D348" s="399">
        <v>4607091388381</v>
      </c>
      <c r="E348" s="399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90</v>
      </c>
      <c r="L348" s="38"/>
      <c r="M348" s="39" t="s">
        <v>114</v>
      </c>
      <c r="N348" s="39"/>
      <c r="O348" s="38">
        <v>180</v>
      </c>
      <c r="P348" s="536" t="s">
        <v>467</v>
      </c>
      <c r="Q348" s="401"/>
      <c r="R348" s="401"/>
      <c r="S348" s="401"/>
      <c r="T348" s="402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468</v>
      </c>
      <c r="B349" s="64" t="s">
        <v>469</v>
      </c>
      <c r="C349" s="37">
        <v>4301032015</v>
      </c>
      <c r="D349" s="399">
        <v>4607091383102</v>
      </c>
      <c r="E349" s="399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90</v>
      </c>
      <c r="L349" s="38"/>
      <c r="M349" s="39" t="s">
        <v>114</v>
      </c>
      <c r="N349" s="39"/>
      <c r="O349" s="38">
        <v>180</v>
      </c>
      <c r="P349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01"/>
      <c r="R349" s="401"/>
      <c r="S349" s="401"/>
      <c r="T349" s="402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470</v>
      </c>
      <c r="B350" s="64" t="s">
        <v>471</v>
      </c>
      <c r="C350" s="37">
        <v>4301030233</v>
      </c>
      <c r="D350" s="399">
        <v>4607091388404</v>
      </c>
      <c r="E350" s="399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90</v>
      </c>
      <c r="L350" s="38"/>
      <c r="M350" s="39" t="s">
        <v>114</v>
      </c>
      <c r="N350" s="39"/>
      <c r="O350" s="38">
        <v>180</v>
      </c>
      <c r="P350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01"/>
      <c r="R350" s="401"/>
      <c r="S350" s="401"/>
      <c r="T350" s="402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06"/>
      <c r="P351" s="403" t="s">
        <v>43</v>
      </c>
      <c r="Q351" s="404"/>
      <c r="R351" s="404"/>
      <c r="S351" s="404"/>
      <c r="T351" s="404"/>
      <c r="U351" s="404"/>
      <c r="V351" s="405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06"/>
      <c r="P352" s="403" t="s">
        <v>43</v>
      </c>
      <c r="Q352" s="404"/>
      <c r="R352" s="404"/>
      <c r="S352" s="404"/>
      <c r="T352" s="404"/>
      <c r="U352" s="404"/>
      <c r="V352" s="405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398" t="s">
        <v>472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67"/>
      <c r="AB353" s="67"/>
      <c r="AC353" s="81"/>
    </row>
    <row r="354" spans="1:68" ht="16.5" customHeight="1" x14ac:dyDescent="0.25">
      <c r="A354" s="64" t="s">
        <v>473</v>
      </c>
      <c r="B354" s="64" t="s">
        <v>474</v>
      </c>
      <c r="C354" s="37">
        <v>4301180007</v>
      </c>
      <c r="D354" s="399">
        <v>4680115881808</v>
      </c>
      <c r="E354" s="399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476</v>
      </c>
      <c r="L354" s="38"/>
      <c r="M354" s="39" t="s">
        <v>475</v>
      </c>
      <c r="N354" s="39"/>
      <c r="O354" s="38">
        <v>730</v>
      </c>
      <c r="P354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01"/>
      <c r="R354" s="401"/>
      <c r="S354" s="401"/>
      <c r="T354" s="402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477</v>
      </c>
      <c r="B355" s="64" t="s">
        <v>478</v>
      </c>
      <c r="C355" s="37">
        <v>4301180006</v>
      </c>
      <c r="D355" s="399">
        <v>4680115881822</v>
      </c>
      <c r="E355" s="399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476</v>
      </c>
      <c r="L355" s="38"/>
      <c r="M355" s="39" t="s">
        <v>475</v>
      </c>
      <c r="N355" s="39"/>
      <c r="O355" s="38">
        <v>730</v>
      </c>
      <c r="P355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01"/>
      <c r="R355" s="401"/>
      <c r="S355" s="401"/>
      <c r="T355" s="402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479</v>
      </c>
      <c r="B356" s="64" t="s">
        <v>480</v>
      </c>
      <c r="C356" s="37">
        <v>4301180001</v>
      </c>
      <c r="D356" s="399">
        <v>4680115880016</v>
      </c>
      <c r="E356" s="399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476</v>
      </c>
      <c r="L356" s="38"/>
      <c r="M356" s="39" t="s">
        <v>475</v>
      </c>
      <c r="N356" s="39"/>
      <c r="O356" s="38">
        <v>730</v>
      </c>
      <c r="P356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01"/>
      <c r="R356" s="401"/>
      <c r="S356" s="401"/>
      <c r="T356" s="402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06"/>
      <c r="P357" s="403" t="s">
        <v>43</v>
      </c>
      <c r="Q357" s="404"/>
      <c r="R357" s="404"/>
      <c r="S357" s="404"/>
      <c r="T357" s="404"/>
      <c r="U357" s="404"/>
      <c r="V357" s="405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06"/>
      <c r="P358" s="403" t="s">
        <v>43</v>
      </c>
      <c r="Q358" s="404"/>
      <c r="R358" s="404"/>
      <c r="S358" s="404"/>
      <c r="T358" s="404"/>
      <c r="U358" s="404"/>
      <c r="V358" s="405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12" t="s">
        <v>481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412"/>
      <c r="Z359" s="412"/>
      <c r="AA359" s="66"/>
      <c r="AB359" s="66"/>
      <c r="AC359" s="80"/>
    </row>
    <row r="360" spans="1:68" ht="14.25" customHeight="1" x14ac:dyDescent="0.25">
      <c r="A360" s="398" t="s">
        <v>81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67"/>
      <c r="AB360" s="67"/>
      <c r="AC360" s="81"/>
    </row>
    <row r="361" spans="1:68" ht="27" customHeight="1" x14ac:dyDescent="0.25">
      <c r="A361" s="64" t="s">
        <v>482</v>
      </c>
      <c r="B361" s="64" t="s">
        <v>483</v>
      </c>
      <c r="C361" s="37">
        <v>4301031066</v>
      </c>
      <c r="D361" s="399">
        <v>4607091383836</v>
      </c>
      <c r="E361" s="399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90</v>
      </c>
      <c r="L361" s="38"/>
      <c r="M361" s="39" t="s">
        <v>84</v>
      </c>
      <c r="N361" s="39"/>
      <c r="O361" s="38">
        <v>40</v>
      </c>
      <c r="P361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01"/>
      <c r="R361" s="401"/>
      <c r="S361" s="401"/>
      <c r="T361" s="402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06"/>
      <c r="P362" s="403" t="s">
        <v>43</v>
      </c>
      <c r="Q362" s="404"/>
      <c r="R362" s="404"/>
      <c r="S362" s="404"/>
      <c r="T362" s="404"/>
      <c r="U362" s="404"/>
      <c r="V362" s="405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06"/>
      <c r="P363" s="403" t="s">
        <v>43</v>
      </c>
      <c r="Q363" s="404"/>
      <c r="R363" s="404"/>
      <c r="S363" s="404"/>
      <c r="T363" s="404"/>
      <c r="U363" s="404"/>
      <c r="V363" s="405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398" t="s">
        <v>86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67"/>
      <c r="AB364" s="67"/>
      <c r="AC364" s="81"/>
    </row>
    <row r="365" spans="1:68" ht="16.5" customHeight="1" x14ac:dyDescent="0.25">
      <c r="A365" s="64" t="s">
        <v>484</v>
      </c>
      <c r="B365" s="64" t="s">
        <v>485</v>
      </c>
      <c r="C365" s="37">
        <v>4301051142</v>
      </c>
      <c r="D365" s="399">
        <v>4607091387919</v>
      </c>
      <c r="E365" s="399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128</v>
      </c>
      <c r="L365" s="38"/>
      <c r="M365" s="39" t="s">
        <v>84</v>
      </c>
      <c r="N365" s="39"/>
      <c r="O365" s="38">
        <v>45</v>
      </c>
      <c r="P365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01"/>
      <c r="R365" s="401"/>
      <c r="S365" s="401"/>
      <c r="T365" s="402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486</v>
      </c>
      <c r="B366" s="64" t="s">
        <v>487</v>
      </c>
      <c r="C366" s="37">
        <v>4301051461</v>
      </c>
      <c r="D366" s="399">
        <v>4680115883604</v>
      </c>
      <c r="E366" s="399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90</v>
      </c>
      <c r="L366" s="38"/>
      <c r="M366" s="39" t="s">
        <v>130</v>
      </c>
      <c r="N366" s="39"/>
      <c r="O366" s="38">
        <v>45</v>
      </c>
      <c r="P366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01"/>
      <c r="R366" s="401"/>
      <c r="S366" s="401"/>
      <c r="T366" s="402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488</v>
      </c>
      <c r="B367" s="64" t="s">
        <v>489</v>
      </c>
      <c r="C367" s="37">
        <v>4301051485</v>
      </c>
      <c r="D367" s="399">
        <v>4680115883567</v>
      </c>
      <c r="E367" s="399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90</v>
      </c>
      <c r="L367" s="38"/>
      <c r="M367" s="39" t="s">
        <v>84</v>
      </c>
      <c r="N367" s="39"/>
      <c r="O367" s="38">
        <v>40</v>
      </c>
      <c r="P367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01"/>
      <c r="R367" s="401"/>
      <c r="S367" s="401"/>
      <c r="T367" s="402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06"/>
      <c r="P368" s="403" t="s">
        <v>43</v>
      </c>
      <c r="Q368" s="404"/>
      <c r="R368" s="404"/>
      <c r="S368" s="404"/>
      <c r="T368" s="404"/>
      <c r="U368" s="404"/>
      <c r="V368" s="405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6"/>
      <c r="P369" s="403" t="s">
        <v>43</v>
      </c>
      <c r="Q369" s="404"/>
      <c r="R369" s="404"/>
      <c r="S369" s="404"/>
      <c r="T369" s="404"/>
      <c r="U369" s="404"/>
      <c r="V369" s="405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35" t="s">
        <v>490</v>
      </c>
      <c r="B370" s="435"/>
      <c r="C370" s="435"/>
      <c r="D370" s="435"/>
      <c r="E370" s="435"/>
      <c r="F370" s="435"/>
      <c r="G370" s="435"/>
      <c r="H370" s="435"/>
      <c r="I370" s="435"/>
      <c r="J370" s="435"/>
      <c r="K370" s="435"/>
      <c r="L370" s="435"/>
      <c r="M370" s="435"/>
      <c r="N370" s="435"/>
      <c r="O370" s="435"/>
      <c r="P370" s="435"/>
      <c r="Q370" s="435"/>
      <c r="R370" s="435"/>
      <c r="S370" s="435"/>
      <c r="T370" s="435"/>
      <c r="U370" s="435"/>
      <c r="V370" s="435"/>
      <c r="W370" s="435"/>
      <c r="X370" s="435"/>
      <c r="Y370" s="435"/>
      <c r="Z370" s="435"/>
      <c r="AA370" s="55"/>
      <c r="AB370" s="55"/>
      <c r="AC370" s="55"/>
    </row>
    <row r="371" spans="1:68" ht="16.5" customHeight="1" x14ac:dyDescent="0.25">
      <c r="A371" s="412" t="s">
        <v>491</v>
      </c>
      <c r="B371" s="412"/>
      <c r="C371" s="412"/>
      <c r="D371" s="412"/>
      <c r="E371" s="412"/>
      <c r="F371" s="412"/>
      <c r="G371" s="412"/>
      <c r="H371" s="412"/>
      <c r="I371" s="412"/>
      <c r="J371" s="412"/>
      <c r="K371" s="412"/>
      <c r="L371" s="412"/>
      <c r="M371" s="412"/>
      <c r="N371" s="412"/>
      <c r="O371" s="412"/>
      <c r="P371" s="412"/>
      <c r="Q371" s="412"/>
      <c r="R371" s="412"/>
      <c r="S371" s="412"/>
      <c r="T371" s="412"/>
      <c r="U371" s="412"/>
      <c r="V371" s="412"/>
      <c r="W371" s="412"/>
      <c r="X371" s="412"/>
      <c r="Y371" s="412"/>
      <c r="Z371" s="412"/>
      <c r="AA371" s="66"/>
      <c r="AB371" s="66"/>
      <c r="AC371" s="80"/>
    </row>
    <row r="372" spans="1:68" ht="14.25" customHeight="1" x14ac:dyDescent="0.25">
      <c r="A372" s="398" t="s">
        <v>124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67"/>
      <c r="AB372" s="67"/>
      <c r="AC372" s="81"/>
    </row>
    <row r="373" spans="1:68" ht="27" customHeight="1" x14ac:dyDescent="0.25">
      <c r="A373" s="64" t="s">
        <v>492</v>
      </c>
      <c r="B373" s="64" t="s">
        <v>493</v>
      </c>
      <c r="C373" s="37">
        <v>4301011869</v>
      </c>
      <c r="D373" s="399">
        <v>4680115884847</v>
      </c>
      <c r="E373" s="399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128</v>
      </c>
      <c r="L373" s="38"/>
      <c r="M373" s="39" t="s">
        <v>84</v>
      </c>
      <c r="N373" s="39"/>
      <c r="O373" s="38">
        <v>60</v>
      </c>
      <c r="P373" s="5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01"/>
      <c r="R373" s="401"/>
      <c r="S373" s="401"/>
      <c r="T373" s="402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492</v>
      </c>
      <c r="B374" s="64" t="s">
        <v>494</v>
      </c>
      <c r="C374" s="37">
        <v>4301011946</v>
      </c>
      <c r="D374" s="399">
        <v>4680115884847</v>
      </c>
      <c r="E374" s="399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128</v>
      </c>
      <c r="L374" s="38"/>
      <c r="M374" s="39" t="s">
        <v>147</v>
      </c>
      <c r="N374" s="39"/>
      <c r="O374" s="38">
        <v>60</v>
      </c>
      <c r="P374" s="5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01"/>
      <c r="R374" s="401"/>
      <c r="S374" s="401"/>
      <c r="T374" s="402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495</v>
      </c>
      <c r="B375" s="64" t="s">
        <v>496</v>
      </c>
      <c r="C375" s="37">
        <v>4301011870</v>
      </c>
      <c r="D375" s="399">
        <v>4680115884854</v>
      </c>
      <c r="E375" s="399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128</v>
      </c>
      <c r="L375" s="38"/>
      <c r="M375" s="39" t="s">
        <v>84</v>
      </c>
      <c r="N375" s="39"/>
      <c r="O375" s="38">
        <v>60</v>
      </c>
      <c r="P375" s="5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01"/>
      <c r="R375" s="401"/>
      <c r="S375" s="401"/>
      <c r="T375" s="402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495</v>
      </c>
      <c r="B376" s="64" t="s">
        <v>497</v>
      </c>
      <c r="C376" s="37">
        <v>4301011947</v>
      </c>
      <c r="D376" s="399">
        <v>4680115884854</v>
      </c>
      <c r="E376" s="399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128</v>
      </c>
      <c r="L376" s="38"/>
      <c r="M376" s="39" t="s">
        <v>147</v>
      </c>
      <c r="N376" s="39"/>
      <c r="O376" s="38">
        <v>60</v>
      </c>
      <c r="P376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01"/>
      <c r="R376" s="401"/>
      <c r="S376" s="401"/>
      <c r="T376" s="402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498</v>
      </c>
      <c r="B377" s="64" t="s">
        <v>499</v>
      </c>
      <c r="C377" s="37">
        <v>4301011943</v>
      </c>
      <c r="D377" s="399">
        <v>4680115884830</v>
      </c>
      <c r="E377" s="399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128</v>
      </c>
      <c r="L377" s="38"/>
      <c r="M377" s="39" t="s">
        <v>147</v>
      </c>
      <c r="N377" s="39"/>
      <c r="O377" s="38">
        <v>60</v>
      </c>
      <c r="P377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01"/>
      <c r="R377" s="401"/>
      <c r="S377" s="401"/>
      <c r="T377" s="402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498</v>
      </c>
      <c r="B378" s="64" t="s">
        <v>500</v>
      </c>
      <c r="C378" s="37">
        <v>4301011867</v>
      </c>
      <c r="D378" s="399">
        <v>4680115884830</v>
      </c>
      <c r="E378" s="399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84</v>
      </c>
      <c r="N378" s="39"/>
      <c r="O378" s="38">
        <v>60</v>
      </c>
      <c r="P378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01"/>
      <c r="R378" s="401"/>
      <c r="S378" s="401"/>
      <c r="T378" s="402"/>
      <c r="U378" s="40" t="s">
        <v>48</v>
      </c>
      <c r="V378" s="40" t="s">
        <v>48</v>
      </c>
      <c r="W378" s="41" t="s">
        <v>0</v>
      </c>
      <c r="X378" s="59">
        <v>1000</v>
      </c>
      <c r="Y378" s="56">
        <f t="shared" si="67"/>
        <v>1005</v>
      </c>
      <c r="Z378" s="42">
        <f>IFERROR(IF(Y378=0,"",ROUNDUP(Y378/H378,0)*0.02175),"")</f>
        <v>1.4572499999999999</v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1032</v>
      </c>
      <c r="BN378" s="79">
        <f t="shared" si="69"/>
        <v>1037.1600000000001</v>
      </c>
      <c r="BO378" s="79">
        <f t="shared" si="70"/>
        <v>1.3888888888888888</v>
      </c>
      <c r="BP378" s="79">
        <f t="shared" si="71"/>
        <v>1.3958333333333333</v>
      </c>
    </row>
    <row r="379" spans="1:68" ht="27" customHeight="1" x14ac:dyDescent="0.25">
      <c r="A379" s="64" t="s">
        <v>501</v>
      </c>
      <c r="B379" s="64" t="s">
        <v>502</v>
      </c>
      <c r="C379" s="37">
        <v>4301011433</v>
      </c>
      <c r="D379" s="399">
        <v>4680115882638</v>
      </c>
      <c r="E379" s="399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90</v>
      </c>
      <c r="L379" s="38"/>
      <c r="M379" s="39" t="s">
        <v>127</v>
      </c>
      <c r="N379" s="39"/>
      <c r="O379" s="38">
        <v>90</v>
      </c>
      <c r="P379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01"/>
      <c r="R379" s="401"/>
      <c r="S379" s="401"/>
      <c r="T379" s="402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503</v>
      </c>
      <c r="B380" s="64" t="s">
        <v>504</v>
      </c>
      <c r="C380" s="37">
        <v>4301011952</v>
      </c>
      <c r="D380" s="399">
        <v>4680115884922</v>
      </c>
      <c r="E380" s="399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90</v>
      </c>
      <c r="L380" s="38"/>
      <c r="M380" s="39" t="s">
        <v>84</v>
      </c>
      <c r="N380" s="39"/>
      <c r="O380" s="38">
        <v>60</v>
      </c>
      <c r="P380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01"/>
      <c r="R380" s="401"/>
      <c r="S380" s="401"/>
      <c r="T380" s="402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505</v>
      </c>
      <c r="B381" s="64" t="s">
        <v>506</v>
      </c>
      <c r="C381" s="37">
        <v>4301011868</v>
      </c>
      <c r="D381" s="399">
        <v>4680115884861</v>
      </c>
      <c r="E381" s="399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90</v>
      </c>
      <c r="L381" s="38"/>
      <c r="M381" s="39" t="s">
        <v>84</v>
      </c>
      <c r="N381" s="39"/>
      <c r="O381" s="38">
        <v>60</v>
      </c>
      <c r="P381" s="5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01"/>
      <c r="R381" s="401"/>
      <c r="S381" s="401"/>
      <c r="T381" s="402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06"/>
      <c r="P382" s="403" t="s">
        <v>43</v>
      </c>
      <c r="Q382" s="404"/>
      <c r="R382" s="404"/>
      <c r="S382" s="404"/>
      <c r="T382" s="404"/>
      <c r="U382" s="404"/>
      <c r="V382" s="405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66.666666666666671</v>
      </c>
      <c r="Y382" s="44">
        <f>IFERROR(Y373/H373,"0")+IFERROR(Y374/H374,"0")+IFERROR(Y375/H375,"0")+IFERROR(Y376/H376,"0")+IFERROR(Y377/H377,"0")+IFERROR(Y378/H378,"0")+IFERROR(Y379/H379,"0")+IFERROR(Y380/H380,"0")+IFERROR(Y381/H381,"0")</f>
        <v>67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1.4572499999999999</v>
      </c>
      <c r="AA382" s="68"/>
      <c r="AB382" s="68"/>
      <c r="AC382" s="68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06"/>
      <c r="P383" s="403" t="s">
        <v>43</v>
      </c>
      <c r="Q383" s="404"/>
      <c r="R383" s="404"/>
      <c r="S383" s="404"/>
      <c r="T383" s="404"/>
      <c r="U383" s="404"/>
      <c r="V383" s="405"/>
      <c r="W383" s="43" t="s">
        <v>0</v>
      </c>
      <c r="X383" s="44">
        <f>IFERROR(SUM(X373:X381),"0")</f>
        <v>1000</v>
      </c>
      <c r="Y383" s="44">
        <f>IFERROR(SUM(Y373:Y381),"0")</f>
        <v>1005</v>
      </c>
      <c r="Z383" s="43"/>
      <c r="AA383" s="68"/>
      <c r="AB383" s="68"/>
      <c r="AC383" s="68"/>
    </row>
    <row r="384" spans="1:68" ht="14.25" customHeight="1" x14ac:dyDescent="0.25">
      <c r="A384" s="398" t="s">
        <v>160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67"/>
      <c r="AB384" s="67"/>
      <c r="AC384" s="81"/>
    </row>
    <row r="385" spans="1:68" ht="27" customHeight="1" x14ac:dyDescent="0.25">
      <c r="A385" s="64" t="s">
        <v>507</v>
      </c>
      <c r="B385" s="64" t="s">
        <v>508</v>
      </c>
      <c r="C385" s="37">
        <v>4301020178</v>
      </c>
      <c r="D385" s="399">
        <v>4607091383980</v>
      </c>
      <c r="E385" s="399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128</v>
      </c>
      <c r="L385" s="38"/>
      <c r="M385" s="39" t="s">
        <v>127</v>
      </c>
      <c r="N385" s="39"/>
      <c r="O385" s="38">
        <v>50</v>
      </c>
      <c r="P385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01"/>
      <c r="R385" s="401"/>
      <c r="S385" s="401"/>
      <c r="T385" s="402"/>
      <c r="U385" s="40" t="s">
        <v>48</v>
      </c>
      <c r="V385" s="40" t="s">
        <v>48</v>
      </c>
      <c r="W385" s="41" t="s">
        <v>0</v>
      </c>
      <c r="X385" s="59">
        <v>1000</v>
      </c>
      <c r="Y385" s="56">
        <f>IFERROR(IF(X385="",0,CEILING((X385/$H385),1)*$H385),"")</f>
        <v>1005</v>
      </c>
      <c r="Z385" s="42">
        <f>IFERROR(IF(Y385=0,"",ROUNDUP(Y385/H385,0)*0.02175),"")</f>
        <v>1.4572499999999999</v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1032</v>
      </c>
      <c r="BN385" s="79">
        <f>IFERROR(Y385*I385/H385,"0")</f>
        <v>1037.1600000000001</v>
      </c>
      <c r="BO385" s="79">
        <f>IFERROR(1/J385*(X385/H385),"0")</f>
        <v>1.3888888888888888</v>
      </c>
      <c r="BP385" s="79">
        <f>IFERROR(1/J385*(Y385/H385),"0")</f>
        <v>1.3958333333333333</v>
      </c>
    </row>
    <row r="386" spans="1:68" ht="27" customHeight="1" x14ac:dyDescent="0.25">
      <c r="A386" s="64" t="s">
        <v>509</v>
      </c>
      <c r="B386" s="64" t="s">
        <v>510</v>
      </c>
      <c r="C386" s="37">
        <v>4301020179</v>
      </c>
      <c r="D386" s="399">
        <v>4607091384178</v>
      </c>
      <c r="E386" s="399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90</v>
      </c>
      <c r="L386" s="38"/>
      <c r="M386" s="39" t="s">
        <v>127</v>
      </c>
      <c r="N386" s="39"/>
      <c r="O386" s="38">
        <v>50</v>
      </c>
      <c r="P386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01"/>
      <c r="R386" s="401"/>
      <c r="S386" s="401"/>
      <c r="T386" s="402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06"/>
      <c r="P387" s="403" t="s">
        <v>43</v>
      </c>
      <c r="Q387" s="404"/>
      <c r="R387" s="404"/>
      <c r="S387" s="404"/>
      <c r="T387" s="404"/>
      <c r="U387" s="404"/>
      <c r="V387" s="405"/>
      <c r="W387" s="43" t="s">
        <v>42</v>
      </c>
      <c r="X387" s="44">
        <f>IFERROR(X385/H385,"0")+IFERROR(X386/H386,"0")</f>
        <v>66.666666666666671</v>
      </c>
      <c r="Y387" s="44">
        <f>IFERROR(Y385/H385,"0")+IFERROR(Y386/H386,"0")</f>
        <v>67</v>
      </c>
      <c r="Z387" s="44">
        <f>IFERROR(IF(Z385="",0,Z385),"0")+IFERROR(IF(Z386="",0,Z386),"0")</f>
        <v>1.4572499999999999</v>
      </c>
      <c r="AA387" s="68"/>
      <c r="AB387" s="68"/>
      <c r="AC387" s="68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06"/>
      <c r="P388" s="403" t="s">
        <v>43</v>
      </c>
      <c r="Q388" s="404"/>
      <c r="R388" s="404"/>
      <c r="S388" s="404"/>
      <c r="T388" s="404"/>
      <c r="U388" s="404"/>
      <c r="V388" s="405"/>
      <c r="W388" s="43" t="s">
        <v>0</v>
      </c>
      <c r="X388" s="44">
        <f>IFERROR(SUM(X385:X386),"0")</f>
        <v>1000</v>
      </c>
      <c r="Y388" s="44">
        <f>IFERROR(SUM(Y385:Y386),"0")</f>
        <v>1005</v>
      </c>
      <c r="Z388" s="43"/>
      <c r="AA388" s="68"/>
      <c r="AB388" s="68"/>
      <c r="AC388" s="68"/>
    </row>
    <row r="389" spans="1:68" ht="14.25" customHeight="1" x14ac:dyDescent="0.25">
      <c r="A389" s="398" t="s">
        <v>86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67"/>
      <c r="AB389" s="67"/>
      <c r="AC389" s="81"/>
    </row>
    <row r="390" spans="1:68" ht="27" customHeight="1" x14ac:dyDescent="0.25">
      <c r="A390" s="64" t="s">
        <v>511</v>
      </c>
      <c r="B390" s="64" t="s">
        <v>512</v>
      </c>
      <c r="C390" s="37">
        <v>4301051560</v>
      </c>
      <c r="D390" s="399">
        <v>4607091383928</v>
      </c>
      <c r="E390" s="399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128</v>
      </c>
      <c r="L390" s="38"/>
      <c r="M390" s="39" t="s">
        <v>130</v>
      </c>
      <c r="N390" s="39"/>
      <c r="O390" s="38">
        <v>40</v>
      </c>
      <c r="P390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01"/>
      <c r="R390" s="401"/>
      <c r="S390" s="401"/>
      <c r="T390" s="402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511</v>
      </c>
      <c r="B391" s="64" t="s">
        <v>513</v>
      </c>
      <c r="C391" s="37">
        <v>4301051639</v>
      </c>
      <c r="D391" s="399">
        <v>4607091383928</v>
      </c>
      <c r="E391" s="399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128</v>
      </c>
      <c r="L391" s="38"/>
      <c r="M391" s="39" t="s">
        <v>84</v>
      </c>
      <c r="N391" s="39"/>
      <c r="O391" s="38">
        <v>40</v>
      </c>
      <c r="P391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01"/>
      <c r="R391" s="401"/>
      <c r="S391" s="401"/>
      <c r="T391" s="402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514</v>
      </c>
      <c r="B392" s="64" t="s">
        <v>515</v>
      </c>
      <c r="C392" s="37">
        <v>4301051636</v>
      </c>
      <c r="D392" s="399">
        <v>4607091384260</v>
      </c>
      <c r="E392" s="399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128</v>
      </c>
      <c r="L392" s="38"/>
      <c r="M392" s="39" t="s">
        <v>84</v>
      </c>
      <c r="N392" s="39"/>
      <c r="O392" s="38">
        <v>40</v>
      </c>
      <c r="P392" s="50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01"/>
      <c r="R392" s="401"/>
      <c r="S392" s="401"/>
      <c r="T392" s="402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6"/>
      <c r="P393" s="403" t="s">
        <v>43</v>
      </c>
      <c r="Q393" s="404"/>
      <c r="R393" s="404"/>
      <c r="S393" s="404"/>
      <c r="T393" s="404"/>
      <c r="U393" s="404"/>
      <c r="V393" s="405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6"/>
      <c r="P394" s="403" t="s">
        <v>43</v>
      </c>
      <c r="Q394" s="404"/>
      <c r="R394" s="404"/>
      <c r="S394" s="404"/>
      <c r="T394" s="404"/>
      <c r="U394" s="404"/>
      <c r="V394" s="405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398" t="s">
        <v>181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67"/>
      <c r="AB395" s="67"/>
      <c r="AC395" s="81"/>
    </row>
    <row r="396" spans="1:68" ht="16.5" customHeight="1" x14ac:dyDescent="0.25">
      <c r="A396" s="64" t="s">
        <v>516</v>
      </c>
      <c r="B396" s="64" t="s">
        <v>517</v>
      </c>
      <c r="C396" s="37">
        <v>4301060314</v>
      </c>
      <c r="D396" s="399">
        <v>4607091384673</v>
      </c>
      <c r="E396" s="399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30</v>
      </c>
      <c r="P396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01"/>
      <c r="R396" s="401"/>
      <c r="S396" s="401"/>
      <c r="T396" s="402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516</v>
      </c>
      <c r="B397" s="64" t="s">
        <v>518</v>
      </c>
      <c r="C397" s="37">
        <v>4301060345</v>
      </c>
      <c r="D397" s="399">
        <v>4607091384673</v>
      </c>
      <c r="E397" s="399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30</v>
      </c>
      <c r="P397" s="5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01"/>
      <c r="R397" s="401"/>
      <c r="S397" s="401"/>
      <c r="T397" s="402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39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6"/>
      <c r="P398" s="403" t="s">
        <v>43</v>
      </c>
      <c r="Q398" s="404"/>
      <c r="R398" s="404"/>
      <c r="S398" s="404"/>
      <c r="T398" s="404"/>
      <c r="U398" s="404"/>
      <c r="V398" s="405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6"/>
      <c r="P399" s="403" t="s">
        <v>43</v>
      </c>
      <c r="Q399" s="404"/>
      <c r="R399" s="404"/>
      <c r="S399" s="404"/>
      <c r="T399" s="404"/>
      <c r="U399" s="404"/>
      <c r="V399" s="405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12" t="s">
        <v>519</v>
      </c>
      <c r="B400" s="412"/>
      <c r="C400" s="412"/>
      <c r="D400" s="412"/>
      <c r="E400" s="412"/>
      <c r="F400" s="412"/>
      <c r="G400" s="412"/>
      <c r="H400" s="412"/>
      <c r="I400" s="412"/>
      <c r="J400" s="412"/>
      <c r="K400" s="412"/>
      <c r="L400" s="412"/>
      <c r="M400" s="412"/>
      <c r="N400" s="412"/>
      <c r="O400" s="412"/>
      <c r="P400" s="412"/>
      <c r="Q400" s="412"/>
      <c r="R400" s="412"/>
      <c r="S400" s="412"/>
      <c r="T400" s="412"/>
      <c r="U400" s="412"/>
      <c r="V400" s="412"/>
      <c r="W400" s="412"/>
      <c r="X400" s="412"/>
      <c r="Y400" s="412"/>
      <c r="Z400" s="412"/>
      <c r="AA400" s="66"/>
      <c r="AB400" s="66"/>
      <c r="AC400" s="80"/>
    </row>
    <row r="401" spans="1:68" ht="14.25" customHeight="1" x14ac:dyDescent="0.25">
      <c r="A401" s="398" t="s">
        <v>124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67"/>
      <c r="AB401" s="67"/>
      <c r="AC401" s="81"/>
    </row>
    <row r="402" spans="1:68" ht="27" customHeight="1" x14ac:dyDescent="0.25">
      <c r="A402" s="64" t="s">
        <v>520</v>
      </c>
      <c r="B402" s="64" t="s">
        <v>521</v>
      </c>
      <c r="C402" s="37">
        <v>4301011873</v>
      </c>
      <c r="D402" s="399">
        <v>4680115881907</v>
      </c>
      <c r="E402" s="399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60</v>
      </c>
      <c r="P402" s="510" t="s">
        <v>522</v>
      </c>
      <c r="Q402" s="401"/>
      <c r="R402" s="401"/>
      <c r="S402" s="401"/>
      <c r="T402" s="402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523</v>
      </c>
      <c r="B403" s="64" t="s">
        <v>524</v>
      </c>
      <c r="C403" s="37">
        <v>4301011874</v>
      </c>
      <c r="D403" s="399">
        <v>4680115884892</v>
      </c>
      <c r="E403" s="399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128</v>
      </c>
      <c r="L403" s="38"/>
      <c r="M403" s="39" t="s">
        <v>84</v>
      </c>
      <c r="N403" s="39"/>
      <c r="O403" s="38">
        <v>60</v>
      </c>
      <c r="P403" s="5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01"/>
      <c r="R403" s="401"/>
      <c r="S403" s="401"/>
      <c r="T403" s="402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525</v>
      </c>
      <c r="B404" s="64" t="s">
        <v>526</v>
      </c>
      <c r="C404" s="37">
        <v>4301011875</v>
      </c>
      <c r="D404" s="399">
        <v>4680115884885</v>
      </c>
      <c r="E404" s="399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128</v>
      </c>
      <c r="L404" s="38"/>
      <c r="M404" s="39" t="s">
        <v>84</v>
      </c>
      <c r="N404" s="39"/>
      <c r="O404" s="38">
        <v>60</v>
      </c>
      <c r="P404" s="5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01"/>
      <c r="R404" s="401"/>
      <c r="S404" s="401"/>
      <c r="T404" s="402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527</v>
      </c>
      <c r="B405" s="64" t="s">
        <v>528</v>
      </c>
      <c r="C405" s="37">
        <v>4301011871</v>
      </c>
      <c r="D405" s="399">
        <v>4680115884908</v>
      </c>
      <c r="E405" s="399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90</v>
      </c>
      <c r="L405" s="38"/>
      <c r="M405" s="39" t="s">
        <v>84</v>
      </c>
      <c r="N405" s="39"/>
      <c r="O405" s="38">
        <v>60</v>
      </c>
      <c r="P405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01"/>
      <c r="R405" s="401"/>
      <c r="S405" s="401"/>
      <c r="T405" s="402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6"/>
      <c r="P406" s="403" t="s">
        <v>43</v>
      </c>
      <c r="Q406" s="404"/>
      <c r="R406" s="404"/>
      <c r="S406" s="404"/>
      <c r="T406" s="404"/>
      <c r="U406" s="404"/>
      <c r="V406" s="405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6"/>
      <c r="P407" s="403" t="s">
        <v>43</v>
      </c>
      <c r="Q407" s="404"/>
      <c r="R407" s="404"/>
      <c r="S407" s="404"/>
      <c r="T407" s="404"/>
      <c r="U407" s="404"/>
      <c r="V407" s="405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398" t="s">
        <v>81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67"/>
      <c r="AB408" s="67"/>
      <c r="AC408" s="81"/>
    </row>
    <row r="409" spans="1:68" ht="27" customHeight="1" x14ac:dyDescent="0.25">
      <c r="A409" s="64" t="s">
        <v>529</v>
      </c>
      <c r="B409" s="64" t="s">
        <v>530</v>
      </c>
      <c r="C409" s="37">
        <v>4301031303</v>
      </c>
      <c r="D409" s="399">
        <v>4607091384802</v>
      </c>
      <c r="E409" s="399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90</v>
      </c>
      <c r="L409" s="38"/>
      <c r="M409" s="39" t="s">
        <v>84</v>
      </c>
      <c r="N409" s="39"/>
      <c r="O409" s="38">
        <v>35</v>
      </c>
      <c r="P409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01"/>
      <c r="R409" s="401"/>
      <c r="S409" s="401"/>
      <c r="T409" s="402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531</v>
      </c>
      <c r="B410" s="64" t="s">
        <v>532</v>
      </c>
      <c r="C410" s="37">
        <v>4301031304</v>
      </c>
      <c r="D410" s="399">
        <v>4607091384826</v>
      </c>
      <c r="E410" s="399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85</v>
      </c>
      <c r="L410" s="38"/>
      <c r="M410" s="39" t="s">
        <v>84</v>
      </c>
      <c r="N410" s="39"/>
      <c r="O410" s="38">
        <v>35</v>
      </c>
      <c r="P410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01"/>
      <c r="R410" s="401"/>
      <c r="S410" s="401"/>
      <c r="T410" s="402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6"/>
      <c r="P411" s="403" t="s">
        <v>43</v>
      </c>
      <c r="Q411" s="404"/>
      <c r="R411" s="404"/>
      <c r="S411" s="404"/>
      <c r="T411" s="404"/>
      <c r="U411" s="404"/>
      <c r="V411" s="405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06"/>
      <c r="P412" s="403" t="s">
        <v>43</v>
      </c>
      <c r="Q412" s="404"/>
      <c r="R412" s="404"/>
      <c r="S412" s="404"/>
      <c r="T412" s="404"/>
      <c r="U412" s="404"/>
      <c r="V412" s="405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398" t="s">
        <v>86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67"/>
      <c r="AB413" s="67"/>
      <c r="AC413" s="81"/>
    </row>
    <row r="414" spans="1:68" ht="27" customHeight="1" x14ac:dyDescent="0.25">
      <c r="A414" s="64" t="s">
        <v>533</v>
      </c>
      <c r="B414" s="64" t="s">
        <v>534</v>
      </c>
      <c r="C414" s="37">
        <v>4301051635</v>
      </c>
      <c r="D414" s="399">
        <v>4607091384246</v>
      </c>
      <c r="E414" s="399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128</v>
      </c>
      <c r="L414" s="38"/>
      <c r="M414" s="39" t="s">
        <v>84</v>
      </c>
      <c r="N414" s="39"/>
      <c r="O414" s="38">
        <v>40</v>
      </c>
      <c r="P414" s="49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01"/>
      <c r="R414" s="401"/>
      <c r="S414" s="401"/>
      <c r="T414" s="402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535</v>
      </c>
      <c r="B415" s="64" t="s">
        <v>536</v>
      </c>
      <c r="C415" s="37">
        <v>4301051445</v>
      </c>
      <c r="D415" s="399">
        <v>4680115881976</v>
      </c>
      <c r="E415" s="399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128</v>
      </c>
      <c r="L415" s="38"/>
      <c r="M415" s="39" t="s">
        <v>84</v>
      </c>
      <c r="N415" s="39"/>
      <c r="O415" s="38">
        <v>40</v>
      </c>
      <c r="P415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01"/>
      <c r="R415" s="401"/>
      <c r="S415" s="401"/>
      <c r="T415" s="402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537</v>
      </c>
      <c r="B416" s="64" t="s">
        <v>538</v>
      </c>
      <c r="C416" s="37">
        <v>4301051297</v>
      </c>
      <c r="D416" s="399">
        <v>4607091384253</v>
      </c>
      <c r="E416" s="399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90</v>
      </c>
      <c r="L416" s="38"/>
      <c r="M416" s="39" t="s">
        <v>84</v>
      </c>
      <c r="N416" s="39"/>
      <c r="O416" s="38">
        <v>40</v>
      </c>
      <c r="P416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01"/>
      <c r="R416" s="401"/>
      <c r="S416" s="401"/>
      <c r="T416" s="402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537</v>
      </c>
      <c r="B417" s="64" t="s">
        <v>539</v>
      </c>
      <c r="C417" s="37">
        <v>4301051634</v>
      </c>
      <c r="D417" s="399">
        <v>4607091384253</v>
      </c>
      <c r="E417" s="399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90</v>
      </c>
      <c r="L417" s="38"/>
      <c r="M417" s="39" t="s">
        <v>84</v>
      </c>
      <c r="N417" s="39"/>
      <c r="O417" s="38">
        <v>40</v>
      </c>
      <c r="P417" s="4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01"/>
      <c r="R417" s="401"/>
      <c r="S417" s="401"/>
      <c r="T417" s="402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540</v>
      </c>
      <c r="B418" s="64" t="s">
        <v>541</v>
      </c>
      <c r="C418" s="37">
        <v>4301051444</v>
      </c>
      <c r="D418" s="399">
        <v>4680115881969</v>
      </c>
      <c r="E418" s="399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90</v>
      </c>
      <c r="L418" s="38"/>
      <c r="M418" s="39" t="s">
        <v>84</v>
      </c>
      <c r="N418" s="39"/>
      <c r="O418" s="38">
        <v>40</v>
      </c>
      <c r="P418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01"/>
      <c r="R418" s="401"/>
      <c r="S418" s="401"/>
      <c r="T418" s="402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06"/>
      <c r="P419" s="403" t="s">
        <v>43</v>
      </c>
      <c r="Q419" s="404"/>
      <c r="R419" s="404"/>
      <c r="S419" s="404"/>
      <c r="T419" s="404"/>
      <c r="U419" s="404"/>
      <c r="V419" s="405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06"/>
      <c r="P420" s="403" t="s">
        <v>43</v>
      </c>
      <c r="Q420" s="404"/>
      <c r="R420" s="404"/>
      <c r="S420" s="404"/>
      <c r="T420" s="404"/>
      <c r="U420" s="404"/>
      <c r="V420" s="405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398" t="s">
        <v>181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67"/>
      <c r="AB421" s="67"/>
      <c r="AC421" s="81"/>
    </row>
    <row r="422" spans="1:68" ht="27" customHeight="1" x14ac:dyDescent="0.25">
      <c r="A422" s="64" t="s">
        <v>542</v>
      </c>
      <c r="B422" s="64" t="s">
        <v>543</v>
      </c>
      <c r="C422" s="37">
        <v>4301060377</v>
      </c>
      <c r="D422" s="399">
        <v>4607091389357</v>
      </c>
      <c r="E422" s="399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128</v>
      </c>
      <c r="L422" s="38"/>
      <c r="M422" s="39" t="s">
        <v>84</v>
      </c>
      <c r="N422" s="39"/>
      <c r="O422" s="38">
        <v>40</v>
      </c>
      <c r="P422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01"/>
      <c r="R422" s="401"/>
      <c r="S422" s="401"/>
      <c r="T422" s="402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06"/>
      <c r="P423" s="403" t="s">
        <v>43</v>
      </c>
      <c r="Q423" s="404"/>
      <c r="R423" s="404"/>
      <c r="S423" s="404"/>
      <c r="T423" s="404"/>
      <c r="U423" s="404"/>
      <c r="V423" s="405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06"/>
      <c r="P424" s="403" t="s">
        <v>43</v>
      </c>
      <c r="Q424" s="404"/>
      <c r="R424" s="404"/>
      <c r="S424" s="404"/>
      <c r="T424" s="404"/>
      <c r="U424" s="404"/>
      <c r="V424" s="405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35" t="s">
        <v>544</v>
      </c>
      <c r="B425" s="435"/>
      <c r="C425" s="435"/>
      <c r="D425" s="435"/>
      <c r="E425" s="435"/>
      <c r="F425" s="435"/>
      <c r="G425" s="435"/>
      <c r="H425" s="435"/>
      <c r="I425" s="435"/>
      <c r="J425" s="435"/>
      <c r="K425" s="435"/>
      <c r="L425" s="435"/>
      <c r="M425" s="435"/>
      <c r="N425" s="435"/>
      <c r="O425" s="435"/>
      <c r="P425" s="435"/>
      <c r="Q425" s="435"/>
      <c r="R425" s="435"/>
      <c r="S425" s="435"/>
      <c r="T425" s="435"/>
      <c r="U425" s="435"/>
      <c r="V425" s="435"/>
      <c r="W425" s="435"/>
      <c r="X425" s="435"/>
      <c r="Y425" s="435"/>
      <c r="Z425" s="435"/>
      <c r="AA425" s="55"/>
      <c r="AB425" s="55"/>
      <c r="AC425" s="55"/>
    </row>
    <row r="426" spans="1:68" ht="16.5" customHeight="1" x14ac:dyDescent="0.25">
      <c r="A426" s="412" t="s">
        <v>545</v>
      </c>
      <c r="B426" s="412"/>
      <c r="C426" s="412"/>
      <c r="D426" s="412"/>
      <c r="E426" s="412"/>
      <c r="F426" s="412"/>
      <c r="G426" s="412"/>
      <c r="H426" s="412"/>
      <c r="I426" s="412"/>
      <c r="J426" s="412"/>
      <c r="K426" s="412"/>
      <c r="L426" s="412"/>
      <c r="M426" s="412"/>
      <c r="N426" s="412"/>
      <c r="O426" s="412"/>
      <c r="P426" s="412"/>
      <c r="Q426" s="412"/>
      <c r="R426" s="412"/>
      <c r="S426" s="412"/>
      <c r="T426" s="412"/>
      <c r="U426" s="412"/>
      <c r="V426" s="412"/>
      <c r="W426" s="412"/>
      <c r="X426" s="412"/>
      <c r="Y426" s="412"/>
      <c r="Z426" s="412"/>
      <c r="AA426" s="66"/>
      <c r="AB426" s="66"/>
      <c r="AC426" s="80"/>
    </row>
    <row r="427" spans="1:68" ht="14.25" customHeight="1" x14ac:dyDescent="0.25">
      <c r="A427" s="398" t="s">
        <v>124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67"/>
      <c r="AB427" s="67"/>
      <c r="AC427" s="81"/>
    </row>
    <row r="428" spans="1:68" ht="27" customHeight="1" x14ac:dyDescent="0.25">
      <c r="A428" s="64" t="s">
        <v>546</v>
      </c>
      <c r="B428" s="64" t="s">
        <v>547</v>
      </c>
      <c r="C428" s="37">
        <v>4301011428</v>
      </c>
      <c r="D428" s="399">
        <v>4607091389708</v>
      </c>
      <c r="E428" s="399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90</v>
      </c>
      <c r="L428" s="38"/>
      <c r="M428" s="39" t="s">
        <v>127</v>
      </c>
      <c r="N428" s="39"/>
      <c r="O428" s="38">
        <v>50</v>
      </c>
      <c r="P428" s="4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01"/>
      <c r="R428" s="401"/>
      <c r="S428" s="401"/>
      <c r="T428" s="402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06"/>
      <c r="P429" s="403" t="s">
        <v>43</v>
      </c>
      <c r="Q429" s="404"/>
      <c r="R429" s="404"/>
      <c r="S429" s="404"/>
      <c r="T429" s="404"/>
      <c r="U429" s="404"/>
      <c r="V429" s="405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06"/>
      <c r="P430" s="403" t="s">
        <v>43</v>
      </c>
      <c r="Q430" s="404"/>
      <c r="R430" s="404"/>
      <c r="S430" s="404"/>
      <c r="T430" s="404"/>
      <c r="U430" s="404"/>
      <c r="V430" s="405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398" t="s">
        <v>81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67"/>
      <c r="AB431" s="67"/>
      <c r="AC431" s="81"/>
    </row>
    <row r="432" spans="1:68" ht="27" customHeight="1" x14ac:dyDescent="0.25">
      <c r="A432" s="64" t="s">
        <v>548</v>
      </c>
      <c r="B432" s="64" t="s">
        <v>549</v>
      </c>
      <c r="C432" s="37">
        <v>4301031322</v>
      </c>
      <c r="D432" s="399">
        <v>4607091389753</v>
      </c>
      <c r="E432" s="399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90</v>
      </c>
      <c r="L432" s="38"/>
      <c r="M432" s="39" t="s">
        <v>84</v>
      </c>
      <c r="N432" s="39"/>
      <c r="O432" s="38">
        <v>50</v>
      </c>
      <c r="P432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01"/>
      <c r="R432" s="401"/>
      <c r="S432" s="401"/>
      <c r="T432" s="402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548</v>
      </c>
      <c r="B433" s="64" t="s">
        <v>550</v>
      </c>
      <c r="C433" s="37">
        <v>4301031355</v>
      </c>
      <c r="D433" s="399">
        <v>4607091389753</v>
      </c>
      <c r="E433" s="399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90</v>
      </c>
      <c r="L433" s="38"/>
      <c r="M433" s="39" t="s">
        <v>84</v>
      </c>
      <c r="N433" s="39"/>
      <c r="O433" s="38">
        <v>50</v>
      </c>
      <c r="P433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01"/>
      <c r="R433" s="401"/>
      <c r="S433" s="401"/>
      <c r="T433" s="402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551</v>
      </c>
      <c r="B434" s="64" t="s">
        <v>552</v>
      </c>
      <c r="C434" s="37">
        <v>4301031323</v>
      </c>
      <c r="D434" s="399">
        <v>4607091389760</v>
      </c>
      <c r="E434" s="399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90</v>
      </c>
      <c r="L434" s="38"/>
      <c r="M434" s="39" t="s">
        <v>84</v>
      </c>
      <c r="N434" s="39"/>
      <c r="O434" s="38">
        <v>50</v>
      </c>
      <c r="P434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01"/>
      <c r="R434" s="401"/>
      <c r="S434" s="401"/>
      <c r="T434" s="402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553</v>
      </c>
      <c r="B435" s="64" t="s">
        <v>554</v>
      </c>
      <c r="C435" s="37">
        <v>4301031325</v>
      </c>
      <c r="D435" s="399">
        <v>4607091389746</v>
      </c>
      <c r="E435" s="399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90</v>
      </c>
      <c r="L435" s="38"/>
      <c r="M435" s="39" t="s">
        <v>84</v>
      </c>
      <c r="N435" s="39"/>
      <c r="O435" s="38">
        <v>50</v>
      </c>
      <c r="P435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01"/>
      <c r="R435" s="401"/>
      <c r="S435" s="401"/>
      <c r="T435" s="402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553</v>
      </c>
      <c r="B436" s="64" t="s">
        <v>555</v>
      </c>
      <c r="C436" s="37">
        <v>4301031356</v>
      </c>
      <c r="D436" s="399">
        <v>4607091389746</v>
      </c>
      <c r="E436" s="399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01"/>
      <c r="R436" s="401"/>
      <c r="S436" s="401"/>
      <c r="T436" s="402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556</v>
      </c>
      <c r="B437" s="64" t="s">
        <v>557</v>
      </c>
      <c r="C437" s="37">
        <v>4301031335</v>
      </c>
      <c r="D437" s="399">
        <v>4680115883147</v>
      </c>
      <c r="E437" s="399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01"/>
      <c r="R437" s="401"/>
      <c r="S437" s="401"/>
      <c r="T437" s="402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556</v>
      </c>
      <c r="B438" s="64" t="s">
        <v>558</v>
      </c>
      <c r="C438" s="37">
        <v>4301031257</v>
      </c>
      <c r="D438" s="399">
        <v>4680115883147</v>
      </c>
      <c r="E438" s="399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01"/>
      <c r="R438" s="401"/>
      <c r="S438" s="401"/>
      <c r="T438" s="402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559</v>
      </c>
      <c r="B439" s="64" t="s">
        <v>560</v>
      </c>
      <c r="C439" s="37">
        <v>4301031330</v>
      </c>
      <c r="D439" s="399">
        <v>4607091384338</v>
      </c>
      <c r="E439" s="399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4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01"/>
      <c r="R439" s="401"/>
      <c r="S439" s="401"/>
      <c r="T439" s="402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559</v>
      </c>
      <c r="B440" s="64" t="s">
        <v>561</v>
      </c>
      <c r="C440" s="37">
        <v>4301031178</v>
      </c>
      <c r="D440" s="399">
        <v>4607091384338</v>
      </c>
      <c r="E440" s="399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01"/>
      <c r="R440" s="401"/>
      <c r="S440" s="401"/>
      <c r="T440" s="402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562</v>
      </c>
      <c r="B441" s="64" t="s">
        <v>563</v>
      </c>
      <c r="C441" s="37">
        <v>4301031336</v>
      </c>
      <c r="D441" s="399">
        <v>4680115883154</v>
      </c>
      <c r="E441" s="399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01"/>
      <c r="R441" s="401"/>
      <c r="S441" s="401"/>
      <c r="T441" s="402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562</v>
      </c>
      <c r="B442" s="64" t="s">
        <v>564</v>
      </c>
      <c r="C442" s="37">
        <v>4301031254</v>
      </c>
      <c r="D442" s="399">
        <v>4680115883154</v>
      </c>
      <c r="E442" s="399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01"/>
      <c r="R442" s="401"/>
      <c r="S442" s="401"/>
      <c r="T442" s="402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565</v>
      </c>
      <c r="B443" s="64" t="s">
        <v>566</v>
      </c>
      <c r="C443" s="37">
        <v>4301031331</v>
      </c>
      <c r="D443" s="399">
        <v>4607091389524</v>
      </c>
      <c r="E443" s="399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01"/>
      <c r="R443" s="401"/>
      <c r="S443" s="401"/>
      <c r="T443" s="402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565</v>
      </c>
      <c r="B444" s="64" t="s">
        <v>567</v>
      </c>
      <c r="C444" s="37">
        <v>4301031361</v>
      </c>
      <c r="D444" s="399">
        <v>4607091389524</v>
      </c>
      <c r="E444" s="399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74" t="s">
        <v>568</v>
      </c>
      <c r="Q444" s="401"/>
      <c r="R444" s="401"/>
      <c r="S444" s="401"/>
      <c r="T444" s="402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569</v>
      </c>
      <c r="B445" s="64" t="s">
        <v>570</v>
      </c>
      <c r="C445" s="37">
        <v>4301031337</v>
      </c>
      <c r="D445" s="399">
        <v>4680115883161</v>
      </c>
      <c r="E445" s="399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01"/>
      <c r="R445" s="401"/>
      <c r="S445" s="401"/>
      <c r="T445" s="402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569</v>
      </c>
      <c r="B446" s="64" t="s">
        <v>571</v>
      </c>
      <c r="C446" s="37">
        <v>4301031258</v>
      </c>
      <c r="D446" s="399">
        <v>4680115883161</v>
      </c>
      <c r="E446" s="399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01"/>
      <c r="R446" s="401"/>
      <c r="S446" s="401"/>
      <c r="T446" s="402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572</v>
      </c>
      <c r="B447" s="64" t="s">
        <v>573</v>
      </c>
      <c r="C447" s="37">
        <v>4301031333</v>
      </c>
      <c r="D447" s="399">
        <v>4607091389531</v>
      </c>
      <c r="E447" s="399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7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01"/>
      <c r="R447" s="401"/>
      <c r="S447" s="401"/>
      <c r="T447" s="402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572</v>
      </c>
      <c r="B448" s="64" t="s">
        <v>574</v>
      </c>
      <c r="C448" s="37">
        <v>4301031358</v>
      </c>
      <c r="D448" s="399">
        <v>4607091389531</v>
      </c>
      <c r="E448" s="39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01"/>
      <c r="R448" s="401"/>
      <c r="S448" s="401"/>
      <c r="T448" s="402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575</v>
      </c>
      <c r="B449" s="64" t="s">
        <v>576</v>
      </c>
      <c r="C449" s="37">
        <v>4301031360</v>
      </c>
      <c r="D449" s="399">
        <v>4607091384345</v>
      </c>
      <c r="E449" s="399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01"/>
      <c r="R449" s="401"/>
      <c r="S449" s="401"/>
      <c r="T449" s="402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577</v>
      </c>
      <c r="B450" s="64" t="s">
        <v>578</v>
      </c>
      <c r="C450" s="37">
        <v>4301031338</v>
      </c>
      <c r="D450" s="399">
        <v>4680115883185</v>
      </c>
      <c r="E450" s="39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01"/>
      <c r="R450" s="401"/>
      <c r="S450" s="401"/>
      <c r="T450" s="402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577</v>
      </c>
      <c r="B451" s="64" t="s">
        <v>579</v>
      </c>
      <c r="C451" s="37">
        <v>4301031255</v>
      </c>
      <c r="D451" s="399">
        <v>4680115883185</v>
      </c>
      <c r="E451" s="39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01"/>
      <c r="R451" s="401"/>
      <c r="S451" s="401"/>
      <c r="T451" s="402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580</v>
      </c>
      <c r="B452" s="64" t="s">
        <v>581</v>
      </c>
      <c r="C452" s="37">
        <v>4301031236</v>
      </c>
      <c r="D452" s="399">
        <v>4680115882928</v>
      </c>
      <c r="E452" s="399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90</v>
      </c>
      <c r="L452" s="38"/>
      <c r="M452" s="39" t="s">
        <v>84</v>
      </c>
      <c r="N452" s="39"/>
      <c r="O452" s="38">
        <v>35</v>
      </c>
      <c r="P452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01"/>
      <c r="R452" s="401"/>
      <c r="S452" s="401"/>
      <c r="T452" s="402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393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06"/>
      <c r="P453" s="403" t="s">
        <v>43</v>
      </c>
      <c r="Q453" s="404"/>
      <c r="R453" s="404"/>
      <c r="S453" s="404"/>
      <c r="T453" s="404"/>
      <c r="U453" s="404"/>
      <c r="V453" s="405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6"/>
      <c r="P454" s="403" t="s">
        <v>43</v>
      </c>
      <c r="Q454" s="404"/>
      <c r="R454" s="404"/>
      <c r="S454" s="404"/>
      <c r="T454" s="404"/>
      <c r="U454" s="404"/>
      <c r="V454" s="405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398" t="s">
        <v>86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67"/>
      <c r="AB455" s="67"/>
      <c r="AC455" s="81"/>
    </row>
    <row r="456" spans="1:68" ht="27" customHeight="1" x14ac:dyDescent="0.25">
      <c r="A456" s="64" t="s">
        <v>582</v>
      </c>
      <c r="B456" s="64" t="s">
        <v>583</v>
      </c>
      <c r="C456" s="37">
        <v>4301051284</v>
      </c>
      <c r="D456" s="399">
        <v>4607091384352</v>
      </c>
      <c r="E456" s="399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90</v>
      </c>
      <c r="L456" s="38"/>
      <c r="M456" s="39" t="s">
        <v>130</v>
      </c>
      <c r="N456" s="39"/>
      <c r="O456" s="38">
        <v>45</v>
      </c>
      <c r="P456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01"/>
      <c r="R456" s="401"/>
      <c r="S456" s="401"/>
      <c r="T456" s="402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584</v>
      </c>
      <c r="B457" s="64" t="s">
        <v>585</v>
      </c>
      <c r="C457" s="37">
        <v>4301051431</v>
      </c>
      <c r="D457" s="399">
        <v>4607091389654</v>
      </c>
      <c r="E457" s="399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90</v>
      </c>
      <c r="L457" s="38"/>
      <c r="M457" s="39" t="s">
        <v>130</v>
      </c>
      <c r="N457" s="39"/>
      <c r="O457" s="38">
        <v>45</v>
      </c>
      <c r="P457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01"/>
      <c r="R457" s="401"/>
      <c r="S457" s="401"/>
      <c r="T457" s="402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06"/>
      <c r="P458" s="403" t="s">
        <v>43</v>
      </c>
      <c r="Q458" s="404"/>
      <c r="R458" s="404"/>
      <c r="S458" s="404"/>
      <c r="T458" s="404"/>
      <c r="U458" s="404"/>
      <c r="V458" s="405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06"/>
      <c r="P459" s="403" t="s">
        <v>43</v>
      </c>
      <c r="Q459" s="404"/>
      <c r="R459" s="404"/>
      <c r="S459" s="404"/>
      <c r="T459" s="404"/>
      <c r="U459" s="404"/>
      <c r="V459" s="405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398" t="s">
        <v>110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67"/>
      <c r="AB460" s="67"/>
      <c r="AC460" s="81"/>
    </row>
    <row r="461" spans="1:68" ht="27" customHeight="1" x14ac:dyDescent="0.25">
      <c r="A461" s="64" t="s">
        <v>586</v>
      </c>
      <c r="B461" s="64" t="s">
        <v>587</v>
      </c>
      <c r="C461" s="37">
        <v>4301032047</v>
      </c>
      <c r="D461" s="399">
        <v>4680115884342</v>
      </c>
      <c r="E461" s="399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589</v>
      </c>
      <c r="L461" s="38"/>
      <c r="M461" s="39" t="s">
        <v>588</v>
      </c>
      <c r="N461" s="39"/>
      <c r="O461" s="38">
        <v>60</v>
      </c>
      <c r="P461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01"/>
      <c r="R461" s="401"/>
      <c r="S461" s="401"/>
      <c r="T461" s="402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06"/>
      <c r="P462" s="403" t="s">
        <v>43</v>
      </c>
      <c r="Q462" s="404"/>
      <c r="R462" s="404"/>
      <c r="S462" s="404"/>
      <c r="T462" s="404"/>
      <c r="U462" s="404"/>
      <c r="V462" s="405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6"/>
      <c r="P463" s="403" t="s">
        <v>43</v>
      </c>
      <c r="Q463" s="404"/>
      <c r="R463" s="404"/>
      <c r="S463" s="404"/>
      <c r="T463" s="404"/>
      <c r="U463" s="404"/>
      <c r="V463" s="405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12" t="s">
        <v>590</v>
      </c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2"/>
      <c r="O464" s="412"/>
      <c r="P464" s="412"/>
      <c r="Q464" s="412"/>
      <c r="R464" s="412"/>
      <c r="S464" s="412"/>
      <c r="T464" s="412"/>
      <c r="U464" s="412"/>
      <c r="V464" s="412"/>
      <c r="W464" s="412"/>
      <c r="X464" s="412"/>
      <c r="Y464" s="412"/>
      <c r="Z464" s="412"/>
      <c r="AA464" s="66"/>
      <c r="AB464" s="66"/>
      <c r="AC464" s="80"/>
    </row>
    <row r="465" spans="1:68" ht="14.25" customHeight="1" x14ac:dyDescent="0.25">
      <c r="A465" s="398" t="s">
        <v>160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67"/>
      <c r="AB465" s="67"/>
      <c r="AC465" s="81"/>
    </row>
    <row r="466" spans="1:68" ht="27" customHeight="1" x14ac:dyDescent="0.25">
      <c r="A466" s="64" t="s">
        <v>591</v>
      </c>
      <c r="B466" s="64" t="s">
        <v>592</v>
      </c>
      <c r="C466" s="37">
        <v>4301020315</v>
      </c>
      <c r="D466" s="399">
        <v>4607091389364</v>
      </c>
      <c r="E466" s="399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90</v>
      </c>
      <c r="L466" s="38"/>
      <c r="M466" s="39" t="s">
        <v>84</v>
      </c>
      <c r="N466" s="39"/>
      <c r="O466" s="38">
        <v>40</v>
      </c>
      <c r="P466" s="4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01"/>
      <c r="R466" s="401"/>
      <c r="S466" s="401"/>
      <c r="T466" s="402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39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6"/>
      <c r="P467" s="403" t="s">
        <v>43</v>
      </c>
      <c r="Q467" s="404"/>
      <c r="R467" s="404"/>
      <c r="S467" s="404"/>
      <c r="T467" s="404"/>
      <c r="U467" s="404"/>
      <c r="V467" s="405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6"/>
      <c r="P468" s="403" t="s">
        <v>43</v>
      </c>
      <c r="Q468" s="404"/>
      <c r="R468" s="404"/>
      <c r="S468" s="404"/>
      <c r="T468" s="404"/>
      <c r="U468" s="404"/>
      <c r="V468" s="405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398" t="s">
        <v>81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67"/>
      <c r="AB469" s="67"/>
      <c r="AC469" s="81"/>
    </row>
    <row r="470" spans="1:68" ht="27" customHeight="1" x14ac:dyDescent="0.25">
      <c r="A470" s="64" t="s">
        <v>593</v>
      </c>
      <c r="B470" s="64" t="s">
        <v>594</v>
      </c>
      <c r="C470" s="37">
        <v>4301031324</v>
      </c>
      <c r="D470" s="399">
        <v>4607091389739</v>
      </c>
      <c r="E470" s="399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90</v>
      </c>
      <c r="L470" s="38"/>
      <c r="M470" s="39" t="s">
        <v>84</v>
      </c>
      <c r="N470" s="39"/>
      <c r="O470" s="38">
        <v>50</v>
      </c>
      <c r="P470" s="46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01"/>
      <c r="R470" s="401"/>
      <c r="S470" s="401"/>
      <c r="T470" s="402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593</v>
      </c>
      <c r="B471" s="64" t="s">
        <v>595</v>
      </c>
      <c r="C471" s="37">
        <v>4301031212</v>
      </c>
      <c r="D471" s="399">
        <v>4607091389739</v>
      </c>
      <c r="E471" s="399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90</v>
      </c>
      <c r="L471" s="38"/>
      <c r="M471" s="39" t="s">
        <v>127</v>
      </c>
      <c r="N471" s="39"/>
      <c r="O471" s="38">
        <v>45</v>
      </c>
      <c r="P47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01"/>
      <c r="R471" s="401"/>
      <c r="S471" s="401"/>
      <c r="T471" s="402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596</v>
      </c>
      <c r="B472" s="64" t="s">
        <v>597</v>
      </c>
      <c r="C472" s="37">
        <v>4301031363</v>
      </c>
      <c r="D472" s="399">
        <v>4607091389425</v>
      </c>
      <c r="E472" s="399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46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01"/>
      <c r="R472" s="401"/>
      <c r="S472" s="401"/>
      <c r="T472" s="402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598</v>
      </c>
      <c r="B473" s="64" t="s">
        <v>599</v>
      </c>
      <c r="C473" s="37">
        <v>4301031334</v>
      </c>
      <c r="D473" s="399">
        <v>4680115880771</v>
      </c>
      <c r="E473" s="399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46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1"/>
      <c r="R473" s="401"/>
      <c r="S473" s="401"/>
      <c r="T473" s="402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600</v>
      </c>
      <c r="B474" s="64" t="s">
        <v>601</v>
      </c>
      <c r="C474" s="37">
        <v>4301031327</v>
      </c>
      <c r="D474" s="399">
        <v>4607091389500</v>
      </c>
      <c r="E474" s="399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01"/>
      <c r="R474" s="401"/>
      <c r="S474" s="401"/>
      <c r="T474" s="402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600</v>
      </c>
      <c r="B475" s="64" t="s">
        <v>602</v>
      </c>
      <c r="C475" s="37">
        <v>4301031173</v>
      </c>
      <c r="D475" s="399">
        <v>4607091389500</v>
      </c>
      <c r="E475" s="399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1"/>
      <c r="R475" s="401"/>
      <c r="S475" s="401"/>
      <c r="T475" s="402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06"/>
      <c r="P476" s="403" t="s">
        <v>43</v>
      </c>
      <c r="Q476" s="404"/>
      <c r="R476" s="404"/>
      <c r="S476" s="404"/>
      <c r="T476" s="404"/>
      <c r="U476" s="404"/>
      <c r="V476" s="405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06"/>
      <c r="P477" s="403" t="s">
        <v>43</v>
      </c>
      <c r="Q477" s="404"/>
      <c r="R477" s="404"/>
      <c r="S477" s="404"/>
      <c r="T477" s="404"/>
      <c r="U477" s="404"/>
      <c r="V477" s="405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398" t="s">
        <v>119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67"/>
      <c r="AB478" s="67"/>
      <c r="AC478" s="81"/>
    </row>
    <row r="479" spans="1:68" ht="27" customHeight="1" x14ac:dyDescent="0.25">
      <c r="A479" s="64" t="s">
        <v>603</v>
      </c>
      <c r="B479" s="64" t="s">
        <v>604</v>
      </c>
      <c r="C479" s="37">
        <v>4301170010</v>
      </c>
      <c r="D479" s="399">
        <v>4680115884090</v>
      </c>
      <c r="E479" s="399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589</v>
      </c>
      <c r="L479" s="38"/>
      <c r="M479" s="39" t="s">
        <v>588</v>
      </c>
      <c r="N479" s="39"/>
      <c r="O479" s="38">
        <v>150</v>
      </c>
      <c r="P47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01"/>
      <c r="R479" s="401"/>
      <c r="S479" s="401"/>
      <c r="T479" s="402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6"/>
      <c r="P480" s="403" t="s">
        <v>43</v>
      </c>
      <c r="Q480" s="404"/>
      <c r="R480" s="404"/>
      <c r="S480" s="404"/>
      <c r="T480" s="404"/>
      <c r="U480" s="404"/>
      <c r="V480" s="405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06"/>
      <c r="P481" s="403" t="s">
        <v>43</v>
      </c>
      <c r="Q481" s="404"/>
      <c r="R481" s="404"/>
      <c r="S481" s="404"/>
      <c r="T481" s="404"/>
      <c r="U481" s="404"/>
      <c r="V481" s="405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12" t="s">
        <v>605</v>
      </c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2"/>
      <c r="O482" s="412"/>
      <c r="P482" s="412"/>
      <c r="Q482" s="412"/>
      <c r="R482" s="412"/>
      <c r="S482" s="412"/>
      <c r="T482" s="412"/>
      <c r="U482" s="412"/>
      <c r="V482" s="412"/>
      <c r="W482" s="412"/>
      <c r="X482" s="412"/>
      <c r="Y482" s="412"/>
      <c r="Z482" s="412"/>
      <c r="AA482" s="66"/>
      <c r="AB482" s="66"/>
      <c r="AC482" s="80"/>
    </row>
    <row r="483" spans="1:68" ht="14.25" customHeight="1" x14ac:dyDescent="0.25">
      <c r="A483" s="398" t="s">
        <v>81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67"/>
      <c r="AB483" s="67"/>
      <c r="AC483" s="81"/>
    </row>
    <row r="484" spans="1:68" ht="27" customHeight="1" x14ac:dyDescent="0.25">
      <c r="A484" s="64" t="s">
        <v>606</v>
      </c>
      <c r="B484" s="64" t="s">
        <v>607</v>
      </c>
      <c r="C484" s="37">
        <v>4301031294</v>
      </c>
      <c r="D484" s="399">
        <v>4680115885189</v>
      </c>
      <c r="E484" s="399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85</v>
      </c>
      <c r="L484" s="38"/>
      <c r="M484" s="39" t="s">
        <v>84</v>
      </c>
      <c r="N484" s="39"/>
      <c r="O484" s="38">
        <v>40</v>
      </c>
      <c r="P484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01"/>
      <c r="R484" s="401"/>
      <c r="S484" s="401"/>
      <c r="T484" s="402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608</v>
      </c>
      <c r="B485" s="64" t="s">
        <v>609</v>
      </c>
      <c r="C485" s="37">
        <v>4301031293</v>
      </c>
      <c r="D485" s="399">
        <v>4680115885172</v>
      </c>
      <c r="E485" s="399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85</v>
      </c>
      <c r="L485" s="38"/>
      <c r="M485" s="39" t="s">
        <v>84</v>
      </c>
      <c r="N485" s="39"/>
      <c r="O485" s="38">
        <v>40</v>
      </c>
      <c r="P485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01"/>
      <c r="R485" s="401"/>
      <c r="S485" s="401"/>
      <c r="T485" s="402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610</v>
      </c>
      <c r="B486" s="64" t="s">
        <v>611</v>
      </c>
      <c r="C486" s="37">
        <v>4301031291</v>
      </c>
      <c r="D486" s="399">
        <v>4680115885110</v>
      </c>
      <c r="E486" s="399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35</v>
      </c>
      <c r="P486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01"/>
      <c r="R486" s="401"/>
      <c r="S486" s="401"/>
      <c r="T486" s="402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06"/>
      <c r="P487" s="403" t="s">
        <v>43</v>
      </c>
      <c r="Q487" s="404"/>
      <c r="R487" s="404"/>
      <c r="S487" s="404"/>
      <c r="T487" s="404"/>
      <c r="U487" s="404"/>
      <c r="V487" s="405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06"/>
      <c r="P488" s="403" t="s">
        <v>43</v>
      </c>
      <c r="Q488" s="404"/>
      <c r="R488" s="404"/>
      <c r="S488" s="404"/>
      <c r="T488" s="404"/>
      <c r="U488" s="404"/>
      <c r="V488" s="405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12" t="s">
        <v>612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412"/>
      <c r="AA489" s="66"/>
      <c r="AB489" s="66"/>
      <c r="AC489" s="80"/>
    </row>
    <row r="490" spans="1:68" ht="14.25" customHeight="1" x14ac:dyDescent="0.25">
      <c r="A490" s="398" t="s">
        <v>81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67"/>
      <c r="AB490" s="67"/>
      <c r="AC490" s="81"/>
    </row>
    <row r="491" spans="1:68" ht="27" customHeight="1" x14ac:dyDescent="0.25">
      <c r="A491" s="64" t="s">
        <v>613</v>
      </c>
      <c r="B491" s="64" t="s">
        <v>614</v>
      </c>
      <c r="C491" s="37">
        <v>4301031261</v>
      </c>
      <c r="D491" s="399">
        <v>4680115885103</v>
      </c>
      <c r="E491" s="399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90</v>
      </c>
      <c r="L491" s="38"/>
      <c r="M491" s="39" t="s">
        <v>84</v>
      </c>
      <c r="N491" s="39"/>
      <c r="O491" s="38">
        <v>40</v>
      </c>
      <c r="P491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01"/>
      <c r="R491" s="401"/>
      <c r="S491" s="401"/>
      <c r="T491" s="402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39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6"/>
      <c r="P492" s="403" t="s">
        <v>43</v>
      </c>
      <c r="Q492" s="404"/>
      <c r="R492" s="404"/>
      <c r="S492" s="404"/>
      <c r="T492" s="404"/>
      <c r="U492" s="404"/>
      <c r="V492" s="405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6"/>
      <c r="P493" s="403" t="s">
        <v>43</v>
      </c>
      <c r="Q493" s="404"/>
      <c r="R493" s="404"/>
      <c r="S493" s="404"/>
      <c r="T493" s="404"/>
      <c r="U493" s="404"/>
      <c r="V493" s="405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35" t="s">
        <v>615</v>
      </c>
      <c r="B494" s="435"/>
      <c r="C494" s="435"/>
      <c r="D494" s="435"/>
      <c r="E494" s="435"/>
      <c r="F494" s="435"/>
      <c r="G494" s="435"/>
      <c r="H494" s="435"/>
      <c r="I494" s="435"/>
      <c r="J494" s="435"/>
      <c r="K494" s="435"/>
      <c r="L494" s="435"/>
      <c r="M494" s="435"/>
      <c r="N494" s="435"/>
      <c r="O494" s="435"/>
      <c r="P494" s="435"/>
      <c r="Q494" s="435"/>
      <c r="R494" s="435"/>
      <c r="S494" s="435"/>
      <c r="T494" s="435"/>
      <c r="U494" s="435"/>
      <c r="V494" s="435"/>
      <c r="W494" s="435"/>
      <c r="X494" s="435"/>
      <c r="Y494" s="435"/>
      <c r="Z494" s="435"/>
      <c r="AA494" s="55"/>
      <c r="AB494" s="55"/>
      <c r="AC494" s="55"/>
    </row>
    <row r="495" spans="1:68" ht="16.5" customHeight="1" x14ac:dyDescent="0.25">
      <c r="A495" s="412" t="s">
        <v>615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412"/>
      <c r="Z495" s="412"/>
      <c r="AA495" s="66"/>
      <c r="AB495" s="66"/>
      <c r="AC495" s="80"/>
    </row>
    <row r="496" spans="1:68" ht="14.25" customHeight="1" x14ac:dyDescent="0.25">
      <c r="A496" s="398" t="s">
        <v>124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67"/>
      <c r="AB496" s="67"/>
      <c r="AC496" s="81"/>
    </row>
    <row r="497" spans="1:68" ht="27" customHeight="1" x14ac:dyDescent="0.25">
      <c r="A497" s="64" t="s">
        <v>616</v>
      </c>
      <c r="B497" s="64" t="s">
        <v>617</v>
      </c>
      <c r="C497" s="37">
        <v>4301011795</v>
      </c>
      <c r="D497" s="399">
        <v>4607091389067</v>
      </c>
      <c r="E497" s="399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128</v>
      </c>
      <c r="L497" s="38"/>
      <c r="M497" s="39" t="s">
        <v>127</v>
      </c>
      <c r="N497" s="39"/>
      <c r="O497" s="38">
        <v>60</v>
      </c>
      <c r="P497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01"/>
      <c r="R497" s="401"/>
      <c r="S497" s="401"/>
      <c r="T497" s="402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4301011961</v>
      </c>
      <c r="D498" s="399">
        <v>4680115885271</v>
      </c>
      <c r="E498" s="399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128</v>
      </c>
      <c r="L498" s="38"/>
      <c r="M498" s="39" t="s">
        <v>127</v>
      </c>
      <c r="N498" s="39"/>
      <c r="O498" s="38">
        <v>60</v>
      </c>
      <c r="P498" s="4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01"/>
      <c r="R498" s="401"/>
      <c r="S498" s="401"/>
      <c r="T498" s="402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620</v>
      </c>
      <c r="B499" s="64" t="s">
        <v>621</v>
      </c>
      <c r="C499" s="37">
        <v>4301011774</v>
      </c>
      <c r="D499" s="399">
        <v>4680115884502</v>
      </c>
      <c r="E499" s="399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128</v>
      </c>
      <c r="L499" s="38"/>
      <c r="M499" s="39" t="s">
        <v>127</v>
      </c>
      <c r="N499" s="39"/>
      <c r="O499" s="38">
        <v>60</v>
      </c>
      <c r="P49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01"/>
      <c r="R499" s="401"/>
      <c r="S499" s="401"/>
      <c r="T499" s="402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4301011771</v>
      </c>
      <c r="D500" s="399">
        <v>4607091389104</v>
      </c>
      <c r="E500" s="399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128</v>
      </c>
      <c r="L500" s="38"/>
      <c r="M500" s="39" t="s">
        <v>127</v>
      </c>
      <c r="N500" s="39"/>
      <c r="O500" s="38">
        <v>60</v>
      </c>
      <c r="P50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01"/>
      <c r="R500" s="401"/>
      <c r="S500" s="401"/>
      <c r="T500" s="402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624</v>
      </c>
      <c r="B501" s="64" t="s">
        <v>625</v>
      </c>
      <c r="C501" s="37">
        <v>4301011799</v>
      </c>
      <c r="D501" s="399">
        <v>4680115884519</v>
      </c>
      <c r="E501" s="399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128</v>
      </c>
      <c r="L501" s="38"/>
      <c r="M501" s="39" t="s">
        <v>130</v>
      </c>
      <c r="N501" s="39"/>
      <c r="O501" s="38">
        <v>60</v>
      </c>
      <c r="P501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01"/>
      <c r="R501" s="401"/>
      <c r="S501" s="401"/>
      <c r="T501" s="402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626</v>
      </c>
      <c r="B502" s="64" t="s">
        <v>627</v>
      </c>
      <c r="C502" s="37">
        <v>4301011376</v>
      </c>
      <c r="D502" s="399">
        <v>4680115885226</v>
      </c>
      <c r="E502" s="399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130</v>
      </c>
      <c r="N502" s="39"/>
      <c r="O502" s="38">
        <v>60</v>
      </c>
      <c r="P502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01"/>
      <c r="R502" s="401"/>
      <c r="S502" s="401"/>
      <c r="T502" s="402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628</v>
      </c>
      <c r="B503" s="64" t="s">
        <v>629</v>
      </c>
      <c r="C503" s="37">
        <v>4301011778</v>
      </c>
      <c r="D503" s="399">
        <v>4680115880603</v>
      </c>
      <c r="E503" s="399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90</v>
      </c>
      <c r="L503" s="38"/>
      <c r="M503" s="39" t="s">
        <v>127</v>
      </c>
      <c r="N503" s="39"/>
      <c r="O503" s="38">
        <v>60</v>
      </c>
      <c r="P503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01"/>
      <c r="R503" s="401"/>
      <c r="S503" s="401"/>
      <c r="T503" s="402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630</v>
      </c>
      <c r="B504" s="64" t="s">
        <v>631</v>
      </c>
      <c r="C504" s="37">
        <v>4301011784</v>
      </c>
      <c r="D504" s="399">
        <v>4607091389982</v>
      </c>
      <c r="E504" s="399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90</v>
      </c>
      <c r="L504" s="38"/>
      <c r="M504" s="39" t="s">
        <v>127</v>
      </c>
      <c r="N504" s="39"/>
      <c r="O504" s="38">
        <v>60</v>
      </c>
      <c r="P504" s="4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01"/>
      <c r="R504" s="401"/>
      <c r="S504" s="401"/>
      <c r="T504" s="402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06"/>
      <c r="P505" s="403" t="s">
        <v>43</v>
      </c>
      <c r="Q505" s="404"/>
      <c r="R505" s="404"/>
      <c r="S505" s="404"/>
      <c r="T505" s="404"/>
      <c r="U505" s="404"/>
      <c r="V505" s="405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6"/>
      <c r="P506" s="403" t="s">
        <v>43</v>
      </c>
      <c r="Q506" s="404"/>
      <c r="R506" s="404"/>
      <c r="S506" s="404"/>
      <c r="T506" s="404"/>
      <c r="U506" s="404"/>
      <c r="V506" s="405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398" t="s">
        <v>160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67"/>
      <c r="AB507" s="67"/>
      <c r="AC507" s="81"/>
    </row>
    <row r="508" spans="1:68" ht="16.5" customHeight="1" x14ac:dyDescent="0.25">
      <c r="A508" s="64" t="s">
        <v>632</v>
      </c>
      <c r="B508" s="64" t="s">
        <v>633</v>
      </c>
      <c r="C508" s="37">
        <v>4301020222</v>
      </c>
      <c r="D508" s="399">
        <v>4607091388930</v>
      </c>
      <c r="E508" s="399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128</v>
      </c>
      <c r="L508" s="38"/>
      <c r="M508" s="39" t="s">
        <v>127</v>
      </c>
      <c r="N508" s="39"/>
      <c r="O508" s="38">
        <v>55</v>
      </c>
      <c r="P508" s="4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01"/>
      <c r="R508" s="401"/>
      <c r="S508" s="401"/>
      <c r="T508" s="402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634</v>
      </c>
      <c r="B509" s="64" t="s">
        <v>635</v>
      </c>
      <c r="C509" s="37">
        <v>4301020206</v>
      </c>
      <c r="D509" s="399">
        <v>4680115880054</v>
      </c>
      <c r="E509" s="399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55</v>
      </c>
      <c r="P509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01"/>
      <c r="R509" s="401"/>
      <c r="S509" s="401"/>
      <c r="T509" s="402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393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06"/>
      <c r="P510" s="403" t="s">
        <v>43</v>
      </c>
      <c r="Q510" s="404"/>
      <c r="R510" s="404"/>
      <c r="S510" s="404"/>
      <c r="T510" s="404"/>
      <c r="U510" s="404"/>
      <c r="V510" s="405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06"/>
      <c r="P511" s="403" t="s">
        <v>43</v>
      </c>
      <c r="Q511" s="404"/>
      <c r="R511" s="404"/>
      <c r="S511" s="404"/>
      <c r="T511" s="404"/>
      <c r="U511" s="404"/>
      <c r="V511" s="405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398" t="s">
        <v>81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67"/>
      <c r="AB512" s="67"/>
      <c r="AC512" s="81"/>
    </row>
    <row r="513" spans="1:68" ht="27" customHeight="1" x14ac:dyDescent="0.25">
      <c r="A513" s="64" t="s">
        <v>636</v>
      </c>
      <c r="B513" s="64" t="s">
        <v>637</v>
      </c>
      <c r="C513" s="37">
        <v>4301031252</v>
      </c>
      <c r="D513" s="399">
        <v>4680115883116</v>
      </c>
      <c r="E513" s="399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60</v>
      </c>
      <c r="P513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01"/>
      <c r="R513" s="401"/>
      <c r="S513" s="401"/>
      <c r="T513" s="402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4301031248</v>
      </c>
      <c r="D514" s="399">
        <v>4680115883093</v>
      </c>
      <c r="E514" s="399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128</v>
      </c>
      <c r="L514" s="38"/>
      <c r="M514" s="39" t="s">
        <v>84</v>
      </c>
      <c r="N514" s="39"/>
      <c r="O514" s="38">
        <v>60</v>
      </c>
      <c r="P514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01"/>
      <c r="R514" s="401"/>
      <c r="S514" s="401"/>
      <c r="T514" s="402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4301031250</v>
      </c>
      <c r="D515" s="399">
        <v>4680115883109</v>
      </c>
      <c r="E515" s="399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128</v>
      </c>
      <c r="L515" s="38"/>
      <c r="M515" s="39" t="s">
        <v>84</v>
      </c>
      <c r="N515" s="39"/>
      <c r="O515" s="38">
        <v>60</v>
      </c>
      <c r="P515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01"/>
      <c r="R515" s="401"/>
      <c r="S515" s="401"/>
      <c r="T515" s="402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642</v>
      </c>
      <c r="B516" s="64" t="s">
        <v>643</v>
      </c>
      <c r="C516" s="37">
        <v>4301031249</v>
      </c>
      <c r="D516" s="399">
        <v>4680115882072</v>
      </c>
      <c r="E516" s="399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90</v>
      </c>
      <c r="L516" s="38"/>
      <c r="M516" s="39" t="s">
        <v>127</v>
      </c>
      <c r="N516" s="39"/>
      <c r="O516" s="38">
        <v>60</v>
      </c>
      <c r="P516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01"/>
      <c r="R516" s="401"/>
      <c r="S516" s="401"/>
      <c r="T516" s="402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644</v>
      </c>
      <c r="B517" s="64" t="s">
        <v>645</v>
      </c>
      <c r="C517" s="37">
        <v>4301031251</v>
      </c>
      <c r="D517" s="399">
        <v>4680115882102</v>
      </c>
      <c r="E517" s="399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90</v>
      </c>
      <c r="L517" s="38"/>
      <c r="M517" s="39" t="s">
        <v>84</v>
      </c>
      <c r="N517" s="39"/>
      <c r="O517" s="38">
        <v>60</v>
      </c>
      <c r="P517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01"/>
      <c r="R517" s="401"/>
      <c r="S517" s="401"/>
      <c r="T517" s="402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646</v>
      </c>
      <c r="B518" s="64" t="s">
        <v>647</v>
      </c>
      <c r="C518" s="37">
        <v>4301031253</v>
      </c>
      <c r="D518" s="399">
        <v>4680115882096</v>
      </c>
      <c r="E518" s="399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90</v>
      </c>
      <c r="L518" s="38"/>
      <c r="M518" s="39" t="s">
        <v>84</v>
      </c>
      <c r="N518" s="39"/>
      <c r="O518" s="38">
        <v>60</v>
      </c>
      <c r="P518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01"/>
      <c r="R518" s="401"/>
      <c r="S518" s="401"/>
      <c r="T518" s="402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06"/>
      <c r="P519" s="403" t="s">
        <v>43</v>
      </c>
      <c r="Q519" s="404"/>
      <c r="R519" s="404"/>
      <c r="S519" s="404"/>
      <c r="T519" s="404"/>
      <c r="U519" s="404"/>
      <c r="V519" s="405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06"/>
      <c r="P520" s="403" t="s">
        <v>43</v>
      </c>
      <c r="Q520" s="404"/>
      <c r="R520" s="404"/>
      <c r="S520" s="404"/>
      <c r="T520" s="404"/>
      <c r="U520" s="404"/>
      <c r="V520" s="405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398" t="s">
        <v>86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67"/>
      <c r="AB521" s="67"/>
      <c r="AC521" s="81"/>
    </row>
    <row r="522" spans="1:68" ht="16.5" customHeight="1" x14ac:dyDescent="0.25">
      <c r="A522" s="64" t="s">
        <v>648</v>
      </c>
      <c r="B522" s="64" t="s">
        <v>649</v>
      </c>
      <c r="C522" s="37">
        <v>4301051230</v>
      </c>
      <c r="D522" s="399">
        <v>4607091383409</v>
      </c>
      <c r="E522" s="399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128</v>
      </c>
      <c r="L522" s="38"/>
      <c r="M522" s="39" t="s">
        <v>84</v>
      </c>
      <c r="N522" s="39"/>
      <c r="O522" s="38">
        <v>45</v>
      </c>
      <c r="P522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01"/>
      <c r="R522" s="401"/>
      <c r="S522" s="401"/>
      <c r="T522" s="402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650</v>
      </c>
      <c r="B523" s="64" t="s">
        <v>651</v>
      </c>
      <c r="C523" s="37">
        <v>4301051231</v>
      </c>
      <c r="D523" s="399">
        <v>4607091383416</v>
      </c>
      <c r="E523" s="399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128</v>
      </c>
      <c r="L523" s="38"/>
      <c r="M523" s="39" t="s">
        <v>84</v>
      </c>
      <c r="N523" s="39"/>
      <c r="O523" s="38">
        <v>45</v>
      </c>
      <c r="P523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01"/>
      <c r="R523" s="401"/>
      <c r="S523" s="401"/>
      <c r="T523" s="402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652</v>
      </c>
      <c r="B524" s="64" t="s">
        <v>653</v>
      </c>
      <c r="C524" s="37">
        <v>4301051058</v>
      </c>
      <c r="D524" s="399">
        <v>4680115883536</v>
      </c>
      <c r="E524" s="399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90</v>
      </c>
      <c r="L524" s="38"/>
      <c r="M524" s="39" t="s">
        <v>84</v>
      </c>
      <c r="N524" s="39"/>
      <c r="O524" s="38">
        <v>45</v>
      </c>
      <c r="P524" s="4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01"/>
      <c r="R524" s="401"/>
      <c r="S524" s="401"/>
      <c r="T524" s="402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06"/>
      <c r="P525" s="403" t="s">
        <v>43</v>
      </c>
      <c r="Q525" s="404"/>
      <c r="R525" s="404"/>
      <c r="S525" s="404"/>
      <c r="T525" s="404"/>
      <c r="U525" s="404"/>
      <c r="V525" s="405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06"/>
      <c r="P526" s="403" t="s">
        <v>43</v>
      </c>
      <c r="Q526" s="404"/>
      <c r="R526" s="404"/>
      <c r="S526" s="404"/>
      <c r="T526" s="404"/>
      <c r="U526" s="404"/>
      <c r="V526" s="405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398" t="s">
        <v>181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67"/>
      <c r="AB527" s="67"/>
      <c r="AC527" s="81"/>
    </row>
    <row r="528" spans="1:68" ht="16.5" customHeight="1" x14ac:dyDescent="0.25">
      <c r="A528" s="64" t="s">
        <v>654</v>
      </c>
      <c r="B528" s="64" t="s">
        <v>655</v>
      </c>
      <c r="C528" s="37">
        <v>4301060363</v>
      </c>
      <c r="D528" s="399">
        <v>4680115885035</v>
      </c>
      <c r="E528" s="399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128</v>
      </c>
      <c r="L528" s="38"/>
      <c r="M528" s="39" t="s">
        <v>84</v>
      </c>
      <c r="N528" s="39"/>
      <c r="O528" s="38">
        <v>35</v>
      </c>
      <c r="P52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01"/>
      <c r="R528" s="401"/>
      <c r="S528" s="401"/>
      <c r="T528" s="402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6"/>
      <c r="P529" s="403" t="s">
        <v>43</v>
      </c>
      <c r="Q529" s="404"/>
      <c r="R529" s="404"/>
      <c r="S529" s="404"/>
      <c r="T529" s="404"/>
      <c r="U529" s="404"/>
      <c r="V529" s="405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06"/>
      <c r="P530" s="403" t="s">
        <v>43</v>
      </c>
      <c r="Q530" s="404"/>
      <c r="R530" s="404"/>
      <c r="S530" s="404"/>
      <c r="T530" s="404"/>
      <c r="U530" s="404"/>
      <c r="V530" s="405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35" t="s">
        <v>656</v>
      </c>
      <c r="B531" s="435"/>
      <c r="C531" s="435"/>
      <c r="D531" s="435"/>
      <c r="E531" s="435"/>
      <c r="F531" s="435"/>
      <c r="G531" s="435"/>
      <c r="H531" s="435"/>
      <c r="I531" s="435"/>
      <c r="J531" s="435"/>
      <c r="K531" s="435"/>
      <c r="L531" s="435"/>
      <c r="M531" s="435"/>
      <c r="N531" s="435"/>
      <c r="O531" s="435"/>
      <c r="P531" s="435"/>
      <c r="Q531" s="435"/>
      <c r="R531" s="435"/>
      <c r="S531" s="435"/>
      <c r="T531" s="435"/>
      <c r="U531" s="435"/>
      <c r="V531" s="435"/>
      <c r="W531" s="435"/>
      <c r="X531" s="435"/>
      <c r="Y531" s="435"/>
      <c r="Z531" s="435"/>
      <c r="AA531" s="55"/>
      <c r="AB531" s="55"/>
      <c r="AC531" s="55"/>
    </row>
    <row r="532" spans="1:68" ht="16.5" customHeight="1" x14ac:dyDescent="0.25">
      <c r="A532" s="412" t="s">
        <v>656</v>
      </c>
      <c r="B532" s="412"/>
      <c r="C532" s="412"/>
      <c r="D532" s="412"/>
      <c r="E532" s="412"/>
      <c r="F532" s="412"/>
      <c r="G532" s="412"/>
      <c r="H532" s="412"/>
      <c r="I532" s="412"/>
      <c r="J532" s="412"/>
      <c r="K532" s="412"/>
      <c r="L532" s="412"/>
      <c r="M532" s="412"/>
      <c r="N532" s="412"/>
      <c r="O532" s="412"/>
      <c r="P532" s="412"/>
      <c r="Q532" s="412"/>
      <c r="R532" s="412"/>
      <c r="S532" s="412"/>
      <c r="T532" s="412"/>
      <c r="U532" s="412"/>
      <c r="V532" s="412"/>
      <c r="W532" s="412"/>
      <c r="X532" s="412"/>
      <c r="Y532" s="412"/>
      <c r="Z532" s="412"/>
      <c r="AA532" s="66"/>
      <c r="AB532" s="66"/>
      <c r="AC532" s="80"/>
    </row>
    <row r="533" spans="1:68" ht="14.25" customHeight="1" x14ac:dyDescent="0.25">
      <c r="A533" s="398" t="s">
        <v>124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67"/>
      <c r="AB533" s="67"/>
      <c r="AC533" s="81"/>
    </row>
    <row r="534" spans="1:68" ht="27" customHeight="1" x14ac:dyDescent="0.25">
      <c r="A534" s="64" t="s">
        <v>657</v>
      </c>
      <c r="B534" s="64" t="s">
        <v>658</v>
      </c>
      <c r="C534" s="37">
        <v>4301011763</v>
      </c>
      <c r="D534" s="399">
        <v>4640242181011</v>
      </c>
      <c r="E534" s="399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128</v>
      </c>
      <c r="L534" s="38"/>
      <c r="M534" s="39" t="s">
        <v>130</v>
      </c>
      <c r="N534" s="39"/>
      <c r="O534" s="38">
        <v>55</v>
      </c>
      <c r="P534" s="436" t="s">
        <v>659</v>
      </c>
      <c r="Q534" s="401"/>
      <c r="R534" s="401"/>
      <c r="S534" s="401"/>
      <c r="T534" s="402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660</v>
      </c>
      <c r="B535" s="64" t="s">
        <v>661</v>
      </c>
      <c r="C535" s="37">
        <v>4301011585</v>
      </c>
      <c r="D535" s="399">
        <v>4640242180441</v>
      </c>
      <c r="E535" s="399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128</v>
      </c>
      <c r="L535" s="38"/>
      <c r="M535" s="39" t="s">
        <v>127</v>
      </c>
      <c r="N535" s="39"/>
      <c r="O535" s="38">
        <v>50</v>
      </c>
      <c r="P535" s="437" t="s">
        <v>662</v>
      </c>
      <c r="Q535" s="401"/>
      <c r="R535" s="401"/>
      <c r="S535" s="401"/>
      <c r="T535" s="402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663</v>
      </c>
      <c r="B536" s="64" t="s">
        <v>664</v>
      </c>
      <c r="C536" s="37">
        <v>4301011584</v>
      </c>
      <c r="D536" s="399">
        <v>4640242180564</v>
      </c>
      <c r="E536" s="399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128</v>
      </c>
      <c r="L536" s="38"/>
      <c r="M536" s="39" t="s">
        <v>127</v>
      </c>
      <c r="N536" s="39"/>
      <c r="O536" s="38">
        <v>50</v>
      </c>
      <c r="P536" s="438" t="s">
        <v>665</v>
      </c>
      <c r="Q536" s="401"/>
      <c r="R536" s="401"/>
      <c r="S536" s="401"/>
      <c r="T536" s="402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666</v>
      </c>
      <c r="B537" s="64" t="s">
        <v>667</v>
      </c>
      <c r="C537" s="37">
        <v>4301011762</v>
      </c>
      <c r="D537" s="399">
        <v>4640242180922</v>
      </c>
      <c r="E537" s="399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128</v>
      </c>
      <c r="L537" s="38"/>
      <c r="M537" s="39" t="s">
        <v>127</v>
      </c>
      <c r="N537" s="39"/>
      <c r="O537" s="38">
        <v>55</v>
      </c>
      <c r="P537" s="439" t="s">
        <v>668</v>
      </c>
      <c r="Q537" s="401"/>
      <c r="R537" s="401"/>
      <c r="S537" s="401"/>
      <c r="T537" s="402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669</v>
      </c>
      <c r="B538" s="64" t="s">
        <v>670</v>
      </c>
      <c r="C538" s="37">
        <v>4301011764</v>
      </c>
      <c r="D538" s="399">
        <v>4640242181189</v>
      </c>
      <c r="E538" s="399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90</v>
      </c>
      <c r="L538" s="38"/>
      <c r="M538" s="39" t="s">
        <v>130</v>
      </c>
      <c r="N538" s="39"/>
      <c r="O538" s="38">
        <v>55</v>
      </c>
      <c r="P538" s="427" t="s">
        <v>671</v>
      </c>
      <c r="Q538" s="401"/>
      <c r="R538" s="401"/>
      <c r="S538" s="401"/>
      <c r="T538" s="402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672</v>
      </c>
      <c r="B539" s="64" t="s">
        <v>673</v>
      </c>
      <c r="C539" s="37">
        <v>4301011551</v>
      </c>
      <c r="D539" s="399">
        <v>4640242180038</v>
      </c>
      <c r="E539" s="399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90</v>
      </c>
      <c r="L539" s="38"/>
      <c r="M539" s="39" t="s">
        <v>127</v>
      </c>
      <c r="N539" s="39"/>
      <c r="O539" s="38">
        <v>50</v>
      </c>
      <c r="P539" s="428" t="s">
        <v>674</v>
      </c>
      <c r="Q539" s="401"/>
      <c r="R539" s="401"/>
      <c r="S539" s="401"/>
      <c r="T539" s="402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675</v>
      </c>
      <c r="B540" s="64" t="s">
        <v>676</v>
      </c>
      <c r="C540" s="37">
        <v>4301011765</v>
      </c>
      <c r="D540" s="399">
        <v>4640242181172</v>
      </c>
      <c r="E540" s="399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90</v>
      </c>
      <c r="L540" s="38"/>
      <c r="M540" s="39" t="s">
        <v>127</v>
      </c>
      <c r="N540" s="39"/>
      <c r="O540" s="38">
        <v>55</v>
      </c>
      <c r="P540" s="429" t="s">
        <v>677</v>
      </c>
      <c r="Q540" s="401"/>
      <c r="R540" s="401"/>
      <c r="S540" s="401"/>
      <c r="T540" s="402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06"/>
      <c r="P541" s="403" t="s">
        <v>43</v>
      </c>
      <c r="Q541" s="404"/>
      <c r="R541" s="404"/>
      <c r="S541" s="404"/>
      <c r="T541" s="404"/>
      <c r="U541" s="404"/>
      <c r="V541" s="405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06"/>
      <c r="P542" s="403" t="s">
        <v>43</v>
      </c>
      <c r="Q542" s="404"/>
      <c r="R542" s="404"/>
      <c r="S542" s="404"/>
      <c r="T542" s="404"/>
      <c r="U542" s="404"/>
      <c r="V542" s="405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398" t="s">
        <v>160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67"/>
      <c r="AB543" s="67"/>
      <c r="AC543" s="81"/>
    </row>
    <row r="544" spans="1:68" ht="16.5" customHeight="1" x14ac:dyDescent="0.25">
      <c r="A544" s="64" t="s">
        <v>678</v>
      </c>
      <c r="B544" s="64" t="s">
        <v>679</v>
      </c>
      <c r="C544" s="37">
        <v>4301020269</v>
      </c>
      <c r="D544" s="399">
        <v>4640242180519</v>
      </c>
      <c r="E544" s="399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128</v>
      </c>
      <c r="L544" s="38"/>
      <c r="M544" s="39" t="s">
        <v>130</v>
      </c>
      <c r="N544" s="39"/>
      <c r="O544" s="38">
        <v>50</v>
      </c>
      <c r="P544" s="430" t="s">
        <v>680</v>
      </c>
      <c r="Q544" s="401"/>
      <c r="R544" s="401"/>
      <c r="S544" s="401"/>
      <c r="T544" s="402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681</v>
      </c>
      <c r="B545" s="64" t="s">
        <v>682</v>
      </c>
      <c r="C545" s="37">
        <v>4301020260</v>
      </c>
      <c r="D545" s="399">
        <v>4640242180526</v>
      </c>
      <c r="E545" s="399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128</v>
      </c>
      <c r="L545" s="38"/>
      <c r="M545" s="39" t="s">
        <v>127</v>
      </c>
      <c r="N545" s="39"/>
      <c r="O545" s="38">
        <v>50</v>
      </c>
      <c r="P545" s="431" t="s">
        <v>683</v>
      </c>
      <c r="Q545" s="401"/>
      <c r="R545" s="401"/>
      <c r="S545" s="401"/>
      <c r="T545" s="402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684</v>
      </c>
      <c r="B546" s="64" t="s">
        <v>685</v>
      </c>
      <c r="C546" s="37">
        <v>4301020309</v>
      </c>
      <c r="D546" s="399">
        <v>4640242180090</v>
      </c>
      <c r="E546" s="399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128</v>
      </c>
      <c r="L546" s="38"/>
      <c r="M546" s="39" t="s">
        <v>127</v>
      </c>
      <c r="N546" s="39"/>
      <c r="O546" s="38">
        <v>50</v>
      </c>
      <c r="P546" s="432" t="s">
        <v>686</v>
      </c>
      <c r="Q546" s="401"/>
      <c r="R546" s="401"/>
      <c r="S546" s="401"/>
      <c r="T546" s="402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687</v>
      </c>
      <c r="B547" s="64" t="s">
        <v>688</v>
      </c>
      <c r="C547" s="37">
        <v>4301020295</v>
      </c>
      <c r="D547" s="399">
        <v>4640242181363</v>
      </c>
      <c r="E547" s="399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90</v>
      </c>
      <c r="L547" s="38"/>
      <c r="M547" s="39" t="s">
        <v>127</v>
      </c>
      <c r="N547" s="39"/>
      <c r="O547" s="38">
        <v>50</v>
      </c>
      <c r="P547" s="433" t="s">
        <v>689</v>
      </c>
      <c r="Q547" s="401"/>
      <c r="R547" s="401"/>
      <c r="S547" s="401"/>
      <c r="T547" s="402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06"/>
      <c r="P548" s="403" t="s">
        <v>43</v>
      </c>
      <c r="Q548" s="404"/>
      <c r="R548" s="404"/>
      <c r="S548" s="404"/>
      <c r="T548" s="404"/>
      <c r="U548" s="404"/>
      <c r="V548" s="405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06"/>
      <c r="P549" s="403" t="s">
        <v>43</v>
      </c>
      <c r="Q549" s="404"/>
      <c r="R549" s="404"/>
      <c r="S549" s="404"/>
      <c r="T549" s="404"/>
      <c r="U549" s="404"/>
      <c r="V549" s="405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398" t="s">
        <v>81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67"/>
      <c r="AB550" s="67"/>
      <c r="AC550" s="81"/>
    </row>
    <row r="551" spans="1:68" ht="27" customHeight="1" x14ac:dyDescent="0.25">
      <c r="A551" s="64" t="s">
        <v>690</v>
      </c>
      <c r="B551" s="64" t="s">
        <v>691</v>
      </c>
      <c r="C551" s="37">
        <v>4301031280</v>
      </c>
      <c r="D551" s="399">
        <v>4640242180816</v>
      </c>
      <c r="E551" s="399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90</v>
      </c>
      <c r="L551" s="38"/>
      <c r="M551" s="39" t="s">
        <v>84</v>
      </c>
      <c r="N551" s="39"/>
      <c r="O551" s="38">
        <v>40</v>
      </c>
      <c r="P551" s="420" t="s">
        <v>692</v>
      </c>
      <c r="Q551" s="401"/>
      <c r="R551" s="401"/>
      <c r="S551" s="401"/>
      <c r="T551" s="402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customHeight="1" x14ac:dyDescent="0.25">
      <c r="A552" s="64" t="s">
        <v>693</v>
      </c>
      <c r="B552" s="64" t="s">
        <v>694</v>
      </c>
      <c r="C552" s="37">
        <v>4301031244</v>
      </c>
      <c r="D552" s="399">
        <v>4640242180595</v>
      </c>
      <c r="E552" s="399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90</v>
      </c>
      <c r="L552" s="38"/>
      <c r="M552" s="39" t="s">
        <v>84</v>
      </c>
      <c r="N552" s="39"/>
      <c r="O552" s="38">
        <v>40</v>
      </c>
      <c r="P552" s="421" t="s">
        <v>695</v>
      </c>
      <c r="Q552" s="401"/>
      <c r="R552" s="401"/>
      <c r="S552" s="401"/>
      <c r="T552" s="402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696</v>
      </c>
      <c r="B553" s="64" t="s">
        <v>697</v>
      </c>
      <c r="C553" s="37">
        <v>4301031289</v>
      </c>
      <c r="D553" s="399">
        <v>4640242181615</v>
      </c>
      <c r="E553" s="399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90</v>
      </c>
      <c r="L553" s="38"/>
      <c r="M553" s="39" t="s">
        <v>84</v>
      </c>
      <c r="N553" s="39"/>
      <c r="O553" s="38">
        <v>45</v>
      </c>
      <c r="P553" s="422" t="s">
        <v>698</v>
      </c>
      <c r="Q553" s="401"/>
      <c r="R553" s="401"/>
      <c r="S553" s="401"/>
      <c r="T553" s="402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699</v>
      </c>
      <c r="B554" s="64" t="s">
        <v>700</v>
      </c>
      <c r="C554" s="37">
        <v>4301031285</v>
      </c>
      <c r="D554" s="399">
        <v>4640242181639</v>
      </c>
      <c r="E554" s="399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45</v>
      </c>
      <c r="P554" s="423" t="s">
        <v>701</v>
      </c>
      <c r="Q554" s="401"/>
      <c r="R554" s="401"/>
      <c r="S554" s="401"/>
      <c r="T554" s="402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702</v>
      </c>
      <c r="B555" s="64" t="s">
        <v>703</v>
      </c>
      <c r="C555" s="37">
        <v>4301031287</v>
      </c>
      <c r="D555" s="399">
        <v>4640242181622</v>
      </c>
      <c r="E555" s="399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45</v>
      </c>
      <c r="P555" s="424" t="s">
        <v>704</v>
      </c>
      <c r="Q555" s="401"/>
      <c r="R555" s="401"/>
      <c r="S555" s="401"/>
      <c r="T555" s="402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705</v>
      </c>
      <c r="B556" s="64" t="s">
        <v>706</v>
      </c>
      <c r="C556" s="37">
        <v>4301031203</v>
      </c>
      <c r="D556" s="399">
        <v>4640242180908</v>
      </c>
      <c r="E556" s="399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85</v>
      </c>
      <c r="L556" s="38"/>
      <c r="M556" s="39" t="s">
        <v>84</v>
      </c>
      <c r="N556" s="39"/>
      <c r="O556" s="38">
        <v>40</v>
      </c>
      <c r="P556" s="425" t="s">
        <v>707</v>
      </c>
      <c r="Q556" s="401"/>
      <c r="R556" s="401"/>
      <c r="S556" s="401"/>
      <c r="T556" s="402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708</v>
      </c>
      <c r="B557" s="64" t="s">
        <v>709</v>
      </c>
      <c r="C557" s="37">
        <v>4301031200</v>
      </c>
      <c r="D557" s="399">
        <v>4640242180489</v>
      </c>
      <c r="E557" s="399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85</v>
      </c>
      <c r="L557" s="38"/>
      <c r="M557" s="39" t="s">
        <v>84</v>
      </c>
      <c r="N557" s="39"/>
      <c r="O557" s="38">
        <v>40</v>
      </c>
      <c r="P557" s="426" t="s">
        <v>710</v>
      </c>
      <c r="Q557" s="401"/>
      <c r="R557" s="401"/>
      <c r="S557" s="401"/>
      <c r="T557" s="402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06"/>
      <c r="P558" s="403" t="s">
        <v>43</v>
      </c>
      <c r="Q558" s="404"/>
      <c r="R558" s="404"/>
      <c r="S558" s="404"/>
      <c r="T558" s="404"/>
      <c r="U558" s="404"/>
      <c r="V558" s="405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6"/>
      <c r="P559" s="403" t="s">
        <v>43</v>
      </c>
      <c r="Q559" s="404"/>
      <c r="R559" s="404"/>
      <c r="S559" s="404"/>
      <c r="T559" s="404"/>
      <c r="U559" s="404"/>
      <c r="V559" s="405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customHeight="1" x14ac:dyDescent="0.25">
      <c r="A560" s="398" t="s">
        <v>86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67"/>
      <c r="AB560" s="67"/>
      <c r="AC560" s="81"/>
    </row>
    <row r="561" spans="1:68" ht="27" customHeight="1" x14ac:dyDescent="0.25">
      <c r="A561" s="64" t="s">
        <v>711</v>
      </c>
      <c r="B561" s="64" t="s">
        <v>712</v>
      </c>
      <c r="C561" s="37">
        <v>4301051746</v>
      </c>
      <c r="D561" s="399">
        <v>4640242180533</v>
      </c>
      <c r="E561" s="399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128</v>
      </c>
      <c r="L561" s="38"/>
      <c r="M561" s="39" t="s">
        <v>130</v>
      </c>
      <c r="N561" s="39"/>
      <c r="O561" s="38">
        <v>40</v>
      </c>
      <c r="P561" s="415" t="s">
        <v>713</v>
      </c>
      <c r="Q561" s="401"/>
      <c r="R561" s="401"/>
      <c r="S561" s="401"/>
      <c r="T561" s="402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714</v>
      </c>
      <c r="B562" s="64" t="s">
        <v>715</v>
      </c>
      <c r="C562" s="37">
        <v>4301051510</v>
      </c>
      <c r="D562" s="399">
        <v>4640242180540</v>
      </c>
      <c r="E562" s="399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128</v>
      </c>
      <c r="L562" s="38"/>
      <c r="M562" s="39" t="s">
        <v>84</v>
      </c>
      <c r="N562" s="39"/>
      <c r="O562" s="38">
        <v>30</v>
      </c>
      <c r="P562" s="416" t="s">
        <v>716</v>
      </c>
      <c r="Q562" s="401"/>
      <c r="R562" s="401"/>
      <c r="S562" s="401"/>
      <c r="T562" s="402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717</v>
      </c>
      <c r="B563" s="64" t="s">
        <v>718</v>
      </c>
      <c r="C563" s="37">
        <v>4301051390</v>
      </c>
      <c r="D563" s="399">
        <v>4640242181233</v>
      </c>
      <c r="E563" s="399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417" t="s">
        <v>719</v>
      </c>
      <c r="Q563" s="401"/>
      <c r="R563" s="401"/>
      <c r="S563" s="401"/>
      <c r="T563" s="402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720</v>
      </c>
      <c r="B564" s="64" t="s">
        <v>721</v>
      </c>
      <c r="C564" s="37">
        <v>4301051448</v>
      </c>
      <c r="D564" s="399">
        <v>4640242181226</v>
      </c>
      <c r="E564" s="399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85</v>
      </c>
      <c r="L564" s="38"/>
      <c r="M564" s="39" t="s">
        <v>84</v>
      </c>
      <c r="N564" s="39"/>
      <c r="O564" s="38">
        <v>30</v>
      </c>
      <c r="P564" s="418" t="s">
        <v>722</v>
      </c>
      <c r="Q564" s="401"/>
      <c r="R564" s="401"/>
      <c r="S564" s="401"/>
      <c r="T564" s="402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6"/>
      <c r="P565" s="403" t="s">
        <v>43</v>
      </c>
      <c r="Q565" s="404"/>
      <c r="R565" s="404"/>
      <c r="S565" s="404"/>
      <c r="T565" s="404"/>
      <c r="U565" s="404"/>
      <c r="V565" s="405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6"/>
      <c r="P566" s="403" t="s">
        <v>43</v>
      </c>
      <c r="Q566" s="404"/>
      <c r="R566" s="404"/>
      <c r="S566" s="404"/>
      <c r="T566" s="404"/>
      <c r="U566" s="404"/>
      <c r="V566" s="405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customHeight="1" x14ac:dyDescent="0.25">
      <c r="A567" s="398" t="s">
        <v>181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67"/>
      <c r="AB567" s="67"/>
      <c r="AC567" s="81"/>
    </row>
    <row r="568" spans="1:68" ht="27" customHeight="1" x14ac:dyDescent="0.25">
      <c r="A568" s="64" t="s">
        <v>723</v>
      </c>
      <c r="B568" s="64" t="s">
        <v>724</v>
      </c>
      <c r="C568" s="37">
        <v>4301060408</v>
      </c>
      <c r="D568" s="399">
        <v>4640242180120</v>
      </c>
      <c r="E568" s="399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40</v>
      </c>
      <c r="P568" s="419" t="s">
        <v>725</v>
      </c>
      <c r="Q568" s="401"/>
      <c r="R568" s="401"/>
      <c r="S568" s="401"/>
      <c r="T568" s="402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723</v>
      </c>
      <c r="B569" s="64" t="s">
        <v>726</v>
      </c>
      <c r="C569" s="37">
        <v>4301060354</v>
      </c>
      <c r="D569" s="399">
        <v>4640242180120</v>
      </c>
      <c r="E569" s="399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128</v>
      </c>
      <c r="L569" s="38"/>
      <c r="M569" s="39" t="s">
        <v>84</v>
      </c>
      <c r="N569" s="39"/>
      <c r="O569" s="38">
        <v>40</v>
      </c>
      <c r="P569" s="409" t="s">
        <v>727</v>
      </c>
      <c r="Q569" s="401"/>
      <c r="R569" s="401"/>
      <c r="S569" s="401"/>
      <c r="T569" s="402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728</v>
      </c>
      <c r="B570" s="64" t="s">
        <v>729</v>
      </c>
      <c r="C570" s="37">
        <v>4301060407</v>
      </c>
      <c r="D570" s="399">
        <v>4640242180137</v>
      </c>
      <c r="E570" s="399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128</v>
      </c>
      <c r="L570" s="38"/>
      <c r="M570" s="39" t="s">
        <v>84</v>
      </c>
      <c r="N570" s="39"/>
      <c r="O570" s="38">
        <v>40</v>
      </c>
      <c r="P570" s="410" t="s">
        <v>730</v>
      </c>
      <c r="Q570" s="401"/>
      <c r="R570" s="401"/>
      <c r="S570" s="401"/>
      <c r="T570" s="402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728</v>
      </c>
      <c r="B571" s="64" t="s">
        <v>731</v>
      </c>
      <c r="C571" s="37">
        <v>4301060355</v>
      </c>
      <c r="D571" s="399">
        <v>4640242180137</v>
      </c>
      <c r="E571" s="399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128</v>
      </c>
      <c r="L571" s="38"/>
      <c r="M571" s="39" t="s">
        <v>84</v>
      </c>
      <c r="N571" s="39"/>
      <c r="O571" s="38">
        <v>40</v>
      </c>
      <c r="P571" s="411" t="s">
        <v>732</v>
      </c>
      <c r="Q571" s="401"/>
      <c r="R571" s="401"/>
      <c r="S571" s="401"/>
      <c r="T571" s="402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06"/>
      <c r="P572" s="403" t="s">
        <v>43</v>
      </c>
      <c r="Q572" s="404"/>
      <c r="R572" s="404"/>
      <c r="S572" s="404"/>
      <c r="T572" s="404"/>
      <c r="U572" s="404"/>
      <c r="V572" s="405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39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6"/>
      <c r="P573" s="403" t="s">
        <v>43</v>
      </c>
      <c r="Q573" s="404"/>
      <c r="R573" s="404"/>
      <c r="S573" s="404"/>
      <c r="T573" s="404"/>
      <c r="U573" s="404"/>
      <c r="V573" s="405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customHeight="1" x14ac:dyDescent="0.25">
      <c r="A574" s="412" t="s">
        <v>733</v>
      </c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12"/>
      <c r="O574" s="412"/>
      <c r="P574" s="412"/>
      <c r="Q574" s="412"/>
      <c r="R574" s="412"/>
      <c r="S574" s="412"/>
      <c r="T574" s="412"/>
      <c r="U574" s="412"/>
      <c r="V574" s="412"/>
      <c r="W574" s="412"/>
      <c r="X574" s="412"/>
      <c r="Y574" s="412"/>
      <c r="Z574" s="412"/>
      <c r="AA574" s="66"/>
      <c r="AB574" s="66"/>
      <c r="AC574" s="80"/>
    </row>
    <row r="575" spans="1:68" ht="14.25" customHeight="1" x14ac:dyDescent="0.25">
      <c r="A575" s="398" t="s">
        <v>124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67"/>
      <c r="AB575" s="67"/>
      <c r="AC575" s="81"/>
    </row>
    <row r="576" spans="1:68" ht="27" customHeight="1" x14ac:dyDescent="0.25">
      <c r="A576" s="64" t="s">
        <v>734</v>
      </c>
      <c r="B576" s="64" t="s">
        <v>735</v>
      </c>
      <c r="C576" s="37">
        <v>4301011951</v>
      </c>
      <c r="D576" s="399">
        <v>4640242180045</v>
      </c>
      <c r="E576" s="399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128</v>
      </c>
      <c r="L576" s="38"/>
      <c r="M576" s="39" t="s">
        <v>127</v>
      </c>
      <c r="N576" s="39"/>
      <c r="O576" s="38">
        <v>55</v>
      </c>
      <c r="P576" s="413" t="s">
        <v>736</v>
      </c>
      <c r="Q576" s="401"/>
      <c r="R576" s="401"/>
      <c r="S576" s="401"/>
      <c r="T576" s="402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737</v>
      </c>
      <c r="B577" s="64" t="s">
        <v>738</v>
      </c>
      <c r="C577" s="37">
        <v>4301011950</v>
      </c>
      <c r="D577" s="399">
        <v>4640242180601</v>
      </c>
      <c r="E577" s="399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128</v>
      </c>
      <c r="L577" s="38"/>
      <c r="M577" s="39" t="s">
        <v>127</v>
      </c>
      <c r="N577" s="39"/>
      <c r="O577" s="38">
        <v>55</v>
      </c>
      <c r="P577" s="414" t="s">
        <v>739</v>
      </c>
      <c r="Q577" s="401"/>
      <c r="R577" s="401"/>
      <c r="S577" s="401"/>
      <c r="T577" s="402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6"/>
      <c r="P578" s="403" t="s">
        <v>43</v>
      </c>
      <c r="Q578" s="404"/>
      <c r="R578" s="404"/>
      <c r="S578" s="404"/>
      <c r="T578" s="404"/>
      <c r="U578" s="404"/>
      <c r="V578" s="405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06"/>
      <c r="P579" s="403" t="s">
        <v>43</v>
      </c>
      <c r="Q579" s="404"/>
      <c r="R579" s="404"/>
      <c r="S579" s="404"/>
      <c r="T579" s="404"/>
      <c r="U579" s="404"/>
      <c r="V579" s="405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398" t="s">
        <v>160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67"/>
      <c r="AB580" s="67"/>
      <c r="AC580" s="81"/>
    </row>
    <row r="581" spans="1:68" ht="27" customHeight="1" x14ac:dyDescent="0.25">
      <c r="A581" s="64" t="s">
        <v>740</v>
      </c>
      <c r="B581" s="64" t="s">
        <v>741</v>
      </c>
      <c r="C581" s="37">
        <v>4301020314</v>
      </c>
      <c r="D581" s="399">
        <v>4640242180090</v>
      </c>
      <c r="E581" s="399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128</v>
      </c>
      <c r="L581" s="38"/>
      <c r="M581" s="39" t="s">
        <v>127</v>
      </c>
      <c r="N581" s="39"/>
      <c r="O581" s="38">
        <v>50</v>
      </c>
      <c r="P581" s="400" t="s">
        <v>742</v>
      </c>
      <c r="Q581" s="401"/>
      <c r="R581" s="401"/>
      <c r="S581" s="401"/>
      <c r="T581" s="402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06"/>
      <c r="P582" s="403" t="s">
        <v>43</v>
      </c>
      <c r="Q582" s="404"/>
      <c r="R582" s="404"/>
      <c r="S582" s="404"/>
      <c r="T582" s="404"/>
      <c r="U582" s="404"/>
      <c r="V582" s="405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06"/>
      <c r="P583" s="403" t="s">
        <v>43</v>
      </c>
      <c r="Q583" s="404"/>
      <c r="R583" s="404"/>
      <c r="S583" s="404"/>
      <c r="T583" s="404"/>
      <c r="U583" s="404"/>
      <c r="V583" s="405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customHeight="1" x14ac:dyDescent="0.25">
      <c r="A584" s="398" t="s">
        <v>81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67"/>
      <c r="AB584" s="67"/>
      <c r="AC584" s="81"/>
    </row>
    <row r="585" spans="1:68" ht="27" customHeight="1" x14ac:dyDescent="0.25">
      <c r="A585" s="64" t="s">
        <v>743</v>
      </c>
      <c r="B585" s="64" t="s">
        <v>744</v>
      </c>
      <c r="C585" s="37">
        <v>4301031321</v>
      </c>
      <c r="D585" s="399">
        <v>4640242180076</v>
      </c>
      <c r="E585" s="399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90</v>
      </c>
      <c r="L585" s="38"/>
      <c r="M585" s="39" t="s">
        <v>84</v>
      </c>
      <c r="N585" s="39"/>
      <c r="O585" s="38">
        <v>40</v>
      </c>
      <c r="P585" s="407" t="s">
        <v>745</v>
      </c>
      <c r="Q585" s="401"/>
      <c r="R585" s="401"/>
      <c r="S585" s="401"/>
      <c r="T585" s="402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x14ac:dyDescent="0.2">
      <c r="A586" s="393"/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406"/>
      <c r="P586" s="403" t="s">
        <v>43</v>
      </c>
      <c r="Q586" s="404"/>
      <c r="R586" s="404"/>
      <c r="S586" s="404"/>
      <c r="T586" s="404"/>
      <c r="U586" s="404"/>
      <c r="V586" s="405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x14ac:dyDescent="0.2">
      <c r="A587" s="393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06"/>
      <c r="P587" s="403" t="s">
        <v>43</v>
      </c>
      <c r="Q587" s="404"/>
      <c r="R587" s="404"/>
      <c r="S587" s="404"/>
      <c r="T587" s="404"/>
      <c r="U587" s="404"/>
      <c r="V587" s="405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customHeight="1" x14ac:dyDescent="0.25">
      <c r="A588" s="398" t="s">
        <v>86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67"/>
      <c r="AB588" s="67"/>
      <c r="AC588" s="81"/>
    </row>
    <row r="589" spans="1:68" ht="27" customHeight="1" x14ac:dyDescent="0.25">
      <c r="A589" s="64" t="s">
        <v>746</v>
      </c>
      <c r="B589" s="64" t="s">
        <v>747</v>
      </c>
      <c r="C589" s="37">
        <v>4301051780</v>
      </c>
      <c r="D589" s="399">
        <v>4640242180106</v>
      </c>
      <c r="E589" s="399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128</v>
      </c>
      <c r="L589" s="38"/>
      <c r="M589" s="39" t="s">
        <v>84</v>
      </c>
      <c r="N589" s="39"/>
      <c r="O589" s="38">
        <v>45</v>
      </c>
      <c r="P589" s="408" t="s">
        <v>748</v>
      </c>
      <c r="Q589" s="401"/>
      <c r="R589" s="401"/>
      <c r="S589" s="401"/>
      <c r="T589" s="402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06"/>
      <c r="P590" s="403" t="s">
        <v>43</v>
      </c>
      <c r="Q590" s="404"/>
      <c r="R590" s="404"/>
      <c r="S590" s="404"/>
      <c r="T590" s="404"/>
      <c r="U590" s="404"/>
      <c r="V590" s="405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06"/>
      <c r="P591" s="403" t="s">
        <v>43</v>
      </c>
      <c r="Q591" s="404"/>
      <c r="R591" s="404"/>
      <c r="S591" s="404"/>
      <c r="T591" s="404"/>
      <c r="U591" s="404"/>
      <c r="V591" s="405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90" t="s">
        <v>36</v>
      </c>
      <c r="Q592" s="391"/>
      <c r="R592" s="391"/>
      <c r="S592" s="391"/>
      <c r="T592" s="391"/>
      <c r="U592" s="391"/>
      <c r="V592" s="392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4000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4014.6</v>
      </c>
      <c r="Z592" s="43"/>
      <c r="AA592" s="68"/>
      <c r="AB592" s="68"/>
      <c r="AC592" s="68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90" t="s">
        <v>37</v>
      </c>
      <c r="Q593" s="391"/>
      <c r="R593" s="391"/>
      <c r="S593" s="391"/>
      <c r="T593" s="391"/>
      <c r="U593" s="391"/>
      <c r="V593" s="392"/>
      <c r="W593" s="43" t="s">
        <v>0</v>
      </c>
      <c r="X593" s="44">
        <f>IFERROR(SUM(BM22:BM589),"0")</f>
        <v>4207.0769230769238</v>
      </c>
      <c r="Y593" s="44">
        <f>IFERROR(SUM(BN22:BN589),"0")</f>
        <v>4222.326</v>
      </c>
      <c r="Z593" s="43"/>
      <c r="AA593" s="68"/>
      <c r="AB593" s="68"/>
      <c r="AC593" s="68"/>
    </row>
    <row r="594" spans="1:32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4"/>
      <c r="P594" s="390" t="s">
        <v>38</v>
      </c>
      <c r="Q594" s="391"/>
      <c r="R594" s="391"/>
      <c r="S594" s="391"/>
      <c r="T594" s="391"/>
      <c r="U594" s="391"/>
      <c r="V594" s="392"/>
      <c r="W594" s="43" t="s">
        <v>23</v>
      </c>
      <c r="X594" s="45">
        <f>ROUNDUP(SUM(BO22:BO589),0)</f>
        <v>8</v>
      </c>
      <c r="Y594" s="45">
        <f>ROUNDUP(SUM(BP22:BP589),0)</f>
        <v>8</v>
      </c>
      <c r="Z594" s="43"/>
      <c r="AA594" s="68"/>
      <c r="AB594" s="68"/>
      <c r="AC594" s="68"/>
    </row>
    <row r="595" spans="1:32" x14ac:dyDescent="0.2">
      <c r="A595" s="393"/>
      <c r="B595" s="393"/>
      <c r="C595" s="393"/>
      <c r="D595" s="393"/>
      <c r="E595" s="393"/>
      <c r="F595" s="393"/>
      <c r="G595" s="393"/>
      <c r="H595" s="393"/>
      <c r="I595" s="393"/>
      <c r="J595" s="393"/>
      <c r="K595" s="393"/>
      <c r="L595" s="393"/>
      <c r="M595" s="393"/>
      <c r="N595" s="393"/>
      <c r="O595" s="394"/>
      <c r="P595" s="390" t="s">
        <v>39</v>
      </c>
      <c r="Q595" s="391"/>
      <c r="R595" s="391"/>
      <c r="S595" s="391"/>
      <c r="T595" s="391"/>
      <c r="U595" s="391"/>
      <c r="V595" s="392"/>
      <c r="W595" s="43" t="s">
        <v>0</v>
      </c>
      <c r="X595" s="44">
        <f>GrossWeightTotal+PalletQtyTotal*25</f>
        <v>4407.0769230769238</v>
      </c>
      <c r="Y595" s="44">
        <f>GrossWeightTotalR+PalletQtyTotalR*25</f>
        <v>4422.326</v>
      </c>
      <c r="Z595" s="43"/>
      <c r="AA595" s="68"/>
      <c r="AB595" s="68"/>
      <c r="AC595" s="68"/>
    </row>
    <row r="596" spans="1:32" x14ac:dyDescent="0.2">
      <c r="A596" s="393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90" t="s">
        <v>40</v>
      </c>
      <c r="Q596" s="391"/>
      <c r="R596" s="391"/>
      <c r="S596" s="391"/>
      <c r="T596" s="391"/>
      <c r="U596" s="391"/>
      <c r="V596" s="392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389.74358974358978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391</v>
      </c>
      <c r="Z596" s="43"/>
      <c r="AA596" s="68"/>
      <c r="AB596" s="68"/>
      <c r="AC596" s="68"/>
    </row>
    <row r="597" spans="1:32" ht="14.25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90" t="s">
        <v>41</v>
      </c>
      <c r="Q597" s="391"/>
      <c r="R597" s="391"/>
      <c r="S597" s="391"/>
      <c r="T597" s="391"/>
      <c r="U597" s="391"/>
      <c r="V597" s="392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8.504249999999999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80</v>
      </c>
      <c r="C599" s="389" t="s">
        <v>122</v>
      </c>
      <c r="D599" s="389" t="s">
        <v>122</v>
      </c>
      <c r="E599" s="389" t="s">
        <v>122</v>
      </c>
      <c r="F599" s="389" t="s">
        <v>122</v>
      </c>
      <c r="G599" s="389" t="s">
        <v>122</v>
      </c>
      <c r="H599" s="389" t="s">
        <v>122</v>
      </c>
      <c r="I599" s="389" t="s">
        <v>270</v>
      </c>
      <c r="J599" s="389" t="s">
        <v>270</v>
      </c>
      <c r="K599" s="389" t="s">
        <v>270</v>
      </c>
      <c r="L599" s="395"/>
      <c r="M599" s="389" t="s">
        <v>270</v>
      </c>
      <c r="N599" s="395"/>
      <c r="O599" s="389" t="s">
        <v>270</v>
      </c>
      <c r="P599" s="389" t="s">
        <v>270</v>
      </c>
      <c r="Q599" s="389" t="s">
        <v>270</v>
      </c>
      <c r="R599" s="389" t="s">
        <v>270</v>
      </c>
      <c r="S599" s="389" t="s">
        <v>270</v>
      </c>
      <c r="T599" s="389" t="s">
        <v>270</v>
      </c>
      <c r="U599" s="389" t="s">
        <v>270</v>
      </c>
      <c r="V599" s="389" t="s">
        <v>270</v>
      </c>
      <c r="W599" s="389" t="s">
        <v>490</v>
      </c>
      <c r="X599" s="389" t="s">
        <v>490</v>
      </c>
      <c r="Y599" s="389" t="s">
        <v>544</v>
      </c>
      <c r="Z599" s="389" t="s">
        <v>544</v>
      </c>
      <c r="AA599" s="389" t="s">
        <v>544</v>
      </c>
      <c r="AB599" s="389" t="s">
        <v>544</v>
      </c>
      <c r="AC599" s="83" t="s">
        <v>615</v>
      </c>
      <c r="AD599" s="389" t="s">
        <v>656</v>
      </c>
      <c r="AE599" s="389" t="s">
        <v>656</v>
      </c>
      <c r="AF599" s="1"/>
    </row>
    <row r="600" spans="1:32" ht="14.25" customHeight="1" thickTop="1" x14ac:dyDescent="0.2">
      <c r="A600" s="396" t="s">
        <v>10</v>
      </c>
      <c r="B600" s="389" t="s">
        <v>80</v>
      </c>
      <c r="C600" s="389" t="s">
        <v>123</v>
      </c>
      <c r="D600" s="389" t="s">
        <v>143</v>
      </c>
      <c r="E600" s="389" t="s">
        <v>187</v>
      </c>
      <c r="F600" s="389" t="s">
        <v>203</v>
      </c>
      <c r="G600" s="389" t="s">
        <v>238</v>
      </c>
      <c r="H600" s="389" t="s">
        <v>122</v>
      </c>
      <c r="I600" s="389" t="s">
        <v>271</v>
      </c>
      <c r="J600" s="389" t="s">
        <v>288</v>
      </c>
      <c r="K600" s="389" t="s">
        <v>344</v>
      </c>
      <c r="L600" s="1"/>
      <c r="M600" s="389" t="s">
        <v>359</v>
      </c>
      <c r="N600" s="1"/>
      <c r="O600" s="389" t="s">
        <v>375</v>
      </c>
      <c r="P600" s="389" t="s">
        <v>388</v>
      </c>
      <c r="Q600" s="389" t="s">
        <v>391</v>
      </c>
      <c r="R600" s="389" t="s">
        <v>398</v>
      </c>
      <c r="S600" s="389" t="s">
        <v>409</v>
      </c>
      <c r="T600" s="389" t="s">
        <v>412</v>
      </c>
      <c r="U600" s="389" t="s">
        <v>419</v>
      </c>
      <c r="V600" s="389" t="s">
        <v>481</v>
      </c>
      <c r="W600" s="389" t="s">
        <v>491</v>
      </c>
      <c r="X600" s="389" t="s">
        <v>519</v>
      </c>
      <c r="Y600" s="389" t="s">
        <v>545</v>
      </c>
      <c r="Z600" s="389" t="s">
        <v>590</v>
      </c>
      <c r="AA600" s="389" t="s">
        <v>605</v>
      </c>
      <c r="AB600" s="389" t="s">
        <v>612</v>
      </c>
      <c r="AC600" s="389" t="s">
        <v>615</v>
      </c>
      <c r="AD600" s="389" t="s">
        <v>656</v>
      </c>
      <c r="AE600" s="389" t="s">
        <v>733</v>
      </c>
      <c r="AF600" s="1"/>
    </row>
    <row r="601" spans="1:32" ht="13.5" thickBot="1" x14ac:dyDescent="0.25">
      <c r="A601" s="397"/>
      <c r="B601" s="389"/>
      <c r="C601" s="389"/>
      <c r="D601" s="389"/>
      <c r="E601" s="389"/>
      <c r="F601" s="389"/>
      <c r="G601" s="389"/>
      <c r="H601" s="389"/>
      <c r="I601" s="389"/>
      <c r="J601" s="389"/>
      <c r="K601" s="389"/>
      <c r="L601" s="1"/>
      <c r="M601" s="389"/>
      <c r="N601" s="1"/>
      <c r="O601" s="389"/>
      <c r="P601" s="389"/>
      <c r="Q601" s="389"/>
      <c r="R601" s="389"/>
      <c r="S601" s="389"/>
      <c r="T601" s="389"/>
      <c r="U601" s="389"/>
      <c r="V601" s="389"/>
      <c r="W601" s="389"/>
      <c r="X601" s="389"/>
      <c r="Y601" s="389"/>
      <c r="Z601" s="389"/>
      <c r="AA601" s="389"/>
      <c r="AB601" s="389"/>
      <c r="AC601" s="389"/>
      <c r="AD601" s="389"/>
      <c r="AE601" s="389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2010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4" t="s">
        <v>750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752</v>
      </c>
      <c r="D6" s="54" t="s">
        <v>753</v>
      </c>
      <c r="E6" s="54" t="s">
        <v>48</v>
      </c>
    </row>
    <row r="8" spans="2:8" x14ac:dyDescent="0.2">
      <c r="B8" s="54" t="s">
        <v>79</v>
      </c>
      <c r="C8" s="54" t="s">
        <v>752</v>
      </c>
      <c r="D8" s="54" t="s">
        <v>48</v>
      </c>
      <c r="E8" s="54" t="s">
        <v>48</v>
      </c>
    </row>
    <row r="10" spans="2:8" x14ac:dyDescent="0.2">
      <c r="B10" s="54" t="s">
        <v>754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