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967FFF5-2A68-4F0E-ACEC-CD24F2BC99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Y596" i="1" s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Y588" i="1" s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P577" i="1" s="1"/>
  <c r="BO576" i="1"/>
  <c r="BM576" i="1"/>
  <c r="Y576" i="1"/>
  <c r="BP576" i="1" s="1"/>
  <c r="BO575" i="1"/>
  <c r="BM575" i="1"/>
  <c r="Y575" i="1"/>
  <c r="BP575" i="1" s="1"/>
  <c r="BO574" i="1"/>
  <c r="BM574" i="1"/>
  <c r="Y574" i="1"/>
  <c r="Y578" i="1" s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P563" i="1" s="1"/>
  <c r="BO562" i="1"/>
  <c r="BM562" i="1"/>
  <c r="Y562" i="1"/>
  <c r="BP562" i="1" s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Z542" i="1"/>
  <c r="Y542" i="1"/>
  <c r="BP542" i="1" s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X536" i="1"/>
  <c r="X535" i="1"/>
  <c r="BO534" i="1"/>
  <c r="BM534" i="1"/>
  <c r="Y534" i="1"/>
  <c r="BP534" i="1" s="1"/>
  <c r="P534" i="1"/>
  <c r="BO533" i="1"/>
  <c r="BM533" i="1"/>
  <c r="Y533" i="1"/>
  <c r="Y536" i="1" s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Y531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P519" i="1"/>
  <c r="BO519" i="1"/>
  <c r="BN519" i="1"/>
  <c r="BM519" i="1"/>
  <c r="Z519" i="1"/>
  <c r="Y519" i="1"/>
  <c r="P519" i="1"/>
  <c r="BO518" i="1"/>
  <c r="BM518" i="1"/>
  <c r="Y518" i="1"/>
  <c r="Y525" i="1" s="1"/>
  <c r="P518" i="1"/>
  <c r="X516" i="1"/>
  <c r="X515" i="1"/>
  <c r="BO514" i="1"/>
  <c r="BM514" i="1"/>
  <c r="Y514" i="1"/>
  <c r="BP514" i="1" s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BP508" i="1" s="1"/>
  <c r="P508" i="1"/>
  <c r="BP507" i="1"/>
  <c r="BO507" i="1"/>
  <c r="BN507" i="1"/>
  <c r="BM507" i="1"/>
  <c r="Z507" i="1"/>
  <c r="Y507" i="1"/>
  <c r="P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AC608" i="1" s="1"/>
  <c r="P502" i="1"/>
  <c r="X498" i="1"/>
  <c r="X497" i="1"/>
  <c r="BO496" i="1"/>
  <c r="BM496" i="1"/>
  <c r="Y496" i="1"/>
  <c r="AB608" i="1" s="1"/>
  <c r="P496" i="1"/>
  <c r="X493" i="1"/>
  <c r="X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AA608" i="1" s="1"/>
  <c r="P489" i="1"/>
  <c r="X486" i="1"/>
  <c r="X485" i="1"/>
  <c r="BO484" i="1"/>
  <c r="BM484" i="1"/>
  <c r="Y484" i="1"/>
  <c r="Y485" i="1" s="1"/>
  <c r="P484" i="1"/>
  <c r="X482" i="1"/>
  <c r="X481" i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Y481" i="1" s="1"/>
  <c r="P475" i="1"/>
  <c r="X473" i="1"/>
  <c r="Y472" i="1"/>
  <c r="X472" i="1"/>
  <c r="BP471" i="1"/>
  <c r="BO471" i="1"/>
  <c r="BN471" i="1"/>
  <c r="BM471" i="1"/>
  <c r="Z471" i="1"/>
  <c r="Z472" i="1" s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Y464" i="1" s="1"/>
  <c r="P461" i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Y458" i="1" s="1"/>
  <c r="P437" i="1"/>
  <c r="X435" i="1"/>
  <c r="Y434" i="1"/>
  <c r="X434" i="1"/>
  <c r="BP433" i="1"/>
  <c r="BO433" i="1"/>
  <c r="BN433" i="1"/>
  <c r="BM433" i="1"/>
  <c r="Z433" i="1"/>
  <c r="Z434" i="1" s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Y425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7" i="1" s="1"/>
  <c r="P414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Y399" i="1" s="1"/>
  <c r="P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X374" i="1"/>
  <c r="X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Y373" i="1" s="1"/>
  <c r="P370" i="1"/>
  <c r="X368" i="1"/>
  <c r="X367" i="1"/>
  <c r="BO366" i="1"/>
  <c r="BM366" i="1"/>
  <c r="Y366" i="1"/>
  <c r="V608" i="1" s="1"/>
  <c r="P366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Y363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BO352" i="1"/>
  <c r="BM352" i="1"/>
  <c r="Y352" i="1"/>
  <c r="Y357" i="1" s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49" i="1" s="1"/>
  <c r="P347" i="1"/>
  <c r="BP346" i="1"/>
  <c r="BO346" i="1"/>
  <c r="BN346" i="1"/>
  <c r="BM346" i="1"/>
  <c r="Z346" i="1"/>
  <c r="Y346" i="1"/>
  <c r="Y350" i="1" s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Y343" i="1" s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Y335" i="1" s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P320" i="1"/>
  <c r="BP319" i="1"/>
  <c r="BO319" i="1"/>
  <c r="BN319" i="1"/>
  <c r="BM319" i="1"/>
  <c r="Z319" i="1"/>
  <c r="Y319" i="1"/>
  <c r="P319" i="1"/>
  <c r="X316" i="1"/>
  <c r="Y315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Y300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Y279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M608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Y258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BP132" i="1" s="1"/>
  <c r="P132" i="1"/>
  <c r="BP131" i="1"/>
  <c r="BO131" i="1"/>
  <c r="BN131" i="1"/>
  <c r="BM131" i="1"/>
  <c r="Z131" i="1"/>
  <c r="Y131" i="1"/>
  <c r="Y136" i="1" s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Y137" i="1"/>
  <c r="Y146" i="1"/>
  <c r="Y152" i="1"/>
  <c r="Y157" i="1"/>
  <c r="Y163" i="1"/>
  <c r="Y167" i="1"/>
  <c r="Y174" i="1"/>
  <c r="Y182" i="1"/>
  <c r="Y188" i="1"/>
  <c r="Y202" i="1"/>
  <c r="Y207" i="1"/>
  <c r="Y213" i="1"/>
  <c r="Y223" i="1"/>
  <c r="Y237" i="1"/>
  <c r="Y245" i="1"/>
  <c r="Y269" i="1"/>
  <c r="Y291" i="1"/>
  <c r="BP320" i="1"/>
  <c r="BN320" i="1"/>
  <c r="Z320" i="1"/>
  <c r="Z327" i="1" s="1"/>
  <c r="F9" i="1"/>
  <c r="J9" i="1"/>
  <c r="Z22" i="1"/>
  <c r="Z23" i="1" s="1"/>
  <c r="BN22" i="1"/>
  <c r="BP22" i="1"/>
  <c r="Y23" i="1"/>
  <c r="X598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5" i="1" s="1"/>
  <c r="BN68" i="1"/>
  <c r="BP68" i="1"/>
  <c r="Z70" i="1"/>
  <c r="BN70" i="1"/>
  <c r="Z73" i="1"/>
  <c r="BN73" i="1"/>
  <c r="Y76" i="1"/>
  <c r="Z80" i="1"/>
  <c r="Z81" i="1" s="1"/>
  <c r="BN80" i="1"/>
  <c r="Z84" i="1"/>
  <c r="Z90" i="1" s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Z104" i="1" s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2" i="1"/>
  <c r="Z136" i="1" s="1"/>
  <c r="BN132" i="1"/>
  <c r="Z133" i="1"/>
  <c r="BN133" i="1"/>
  <c r="Z135" i="1"/>
  <c r="BN135" i="1"/>
  <c r="Z139" i="1"/>
  <c r="Z146" i="1" s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08" i="1"/>
  <c r="Z172" i="1"/>
  <c r="Z174" i="1" s="1"/>
  <c r="BN172" i="1"/>
  <c r="Y175" i="1"/>
  <c r="Z178" i="1"/>
  <c r="Z182" i="1" s="1"/>
  <c r="BN178" i="1"/>
  <c r="Z180" i="1"/>
  <c r="BN180" i="1"/>
  <c r="Z186" i="1"/>
  <c r="Z188" i="1" s="1"/>
  <c r="BN186" i="1"/>
  <c r="I608" i="1"/>
  <c r="Z194" i="1"/>
  <c r="Z201" i="1" s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5" i="1" s="1"/>
  <c r="BN241" i="1"/>
  <c r="Z243" i="1"/>
  <c r="BN243" i="1"/>
  <c r="K608" i="1"/>
  <c r="Z250" i="1"/>
  <c r="Z257" i="1" s="1"/>
  <c r="BN250" i="1"/>
  <c r="Z252" i="1"/>
  <c r="BN252" i="1"/>
  <c r="Z254" i="1"/>
  <c r="BN254" i="1"/>
  <c r="Z256" i="1"/>
  <c r="BN256" i="1"/>
  <c r="Y257" i="1"/>
  <c r="Z261" i="1"/>
  <c r="Z269" i="1" s="1"/>
  <c r="BN261" i="1"/>
  <c r="BP261" i="1"/>
  <c r="Z263" i="1"/>
  <c r="BN263" i="1"/>
  <c r="Z265" i="1"/>
  <c r="BN265" i="1"/>
  <c r="Z267" i="1"/>
  <c r="BN267" i="1"/>
  <c r="Y270" i="1"/>
  <c r="O608" i="1"/>
  <c r="Z275" i="1"/>
  <c r="Z279" i="1" s="1"/>
  <c r="BN275" i="1"/>
  <c r="Z277" i="1"/>
  <c r="BN277" i="1"/>
  <c r="Y280" i="1"/>
  <c r="Y285" i="1"/>
  <c r="Q608" i="1"/>
  <c r="Z289" i="1"/>
  <c r="Z291" i="1" s="1"/>
  <c r="BN289" i="1"/>
  <c r="Y292" i="1"/>
  <c r="R608" i="1"/>
  <c r="Z296" i="1"/>
  <c r="Z300" i="1" s="1"/>
  <c r="BN296" i="1"/>
  <c r="Z298" i="1"/>
  <c r="BN298" i="1"/>
  <c r="Y301" i="1"/>
  <c r="S608" i="1"/>
  <c r="Y305" i="1"/>
  <c r="BP304" i="1"/>
  <c r="BN304" i="1"/>
  <c r="Z304" i="1"/>
  <c r="Z305" i="1" s="1"/>
  <c r="Y306" i="1"/>
  <c r="T608" i="1"/>
  <c r="Y310" i="1"/>
  <c r="BP309" i="1"/>
  <c r="BN309" i="1"/>
  <c r="Z309" i="1"/>
  <c r="Z310" i="1" s="1"/>
  <c r="Y311" i="1"/>
  <c r="Y316" i="1"/>
  <c r="BP313" i="1"/>
  <c r="BN313" i="1"/>
  <c r="Z313" i="1"/>
  <c r="Z315" i="1" s="1"/>
  <c r="U608" i="1"/>
  <c r="Z321" i="1"/>
  <c r="BN321" i="1"/>
  <c r="Z323" i="1"/>
  <c r="BN323" i="1"/>
  <c r="Z325" i="1"/>
  <c r="BN325" i="1"/>
  <c r="Y328" i="1"/>
  <c r="Z331" i="1"/>
  <c r="BN331" i="1"/>
  <c r="BP331" i="1"/>
  <c r="Z333" i="1"/>
  <c r="Z334" i="1" s="1"/>
  <c r="BN333" i="1"/>
  <c r="Z337" i="1"/>
  <c r="Z343" i="1" s="1"/>
  <c r="BN337" i="1"/>
  <c r="BP337" i="1"/>
  <c r="Z339" i="1"/>
  <c r="BN339" i="1"/>
  <c r="Z341" i="1"/>
  <c r="BN341" i="1"/>
  <c r="Y344" i="1"/>
  <c r="Z347" i="1"/>
  <c r="Z349" i="1" s="1"/>
  <c r="BN347" i="1"/>
  <c r="BP347" i="1"/>
  <c r="Z352" i="1"/>
  <c r="BN352" i="1"/>
  <c r="BP352" i="1"/>
  <c r="Z353" i="1"/>
  <c r="BN353" i="1"/>
  <c r="Z355" i="1"/>
  <c r="BN355" i="1"/>
  <c r="Y356" i="1"/>
  <c r="Z359" i="1"/>
  <c r="BN359" i="1"/>
  <c r="BP359" i="1"/>
  <c r="Z361" i="1"/>
  <c r="BN361" i="1"/>
  <c r="Y362" i="1"/>
  <c r="Z366" i="1"/>
  <c r="Z367" i="1" s="1"/>
  <c r="BN366" i="1"/>
  <c r="BP366" i="1"/>
  <c r="Y367" i="1"/>
  <c r="Z370" i="1"/>
  <c r="BN370" i="1"/>
  <c r="BP370" i="1"/>
  <c r="BP380" i="1"/>
  <c r="BN380" i="1"/>
  <c r="Z380" i="1"/>
  <c r="BP384" i="1"/>
  <c r="BN384" i="1"/>
  <c r="Z384" i="1"/>
  <c r="Z398" i="1"/>
  <c r="BP396" i="1"/>
  <c r="BN396" i="1"/>
  <c r="Z396" i="1"/>
  <c r="Y398" i="1"/>
  <c r="Z411" i="1"/>
  <c r="Y327" i="1"/>
  <c r="Y368" i="1"/>
  <c r="BP372" i="1"/>
  <c r="BN372" i="1"/>
  <c r="Z372" i="1"/>
  <c r="Y374" i="1"/>
  <c r="W608" i="1"/>
  <c r="Y387" i="1"/>
  <c r="BP378" i="1"/>
  <c r="BN378" i="1"/>
  <c r="Z378" i="1"/>
  <c r="BP382" i="1"/>
  <c r="BN382" i="1"/>
  <c r="Z382" i="1"/>
  <c r="BP386" i="1"/>
  <c r="BN386" i="1"/>
  <c r="Z386" i="1"/>
  <c r="Y388" i="1"/>
  <c r="Y393" i="1"/>
  <c r="BP390" i="1"/>
  <c r="BN390" i="1"/>
  <c r="Z390" i="1"/>
  <c r="Z392" i="1" s="1"/>
  <c r="Z424" i="1"/>
  <c r="Y404" i="1"/>
  <c r="Y412" i="1"/>
  <c r="Y416" i="1"/>
  <c r="Y424" i="1"/>
  <c r="Y459" i="1"/>
  <c r="Y463" i="1"/>
  <c r="Y482" i="1"/>
  <c r="Y486" i="1"/>
  <c r="Y493" i="1"/>
  <c r="Y498" i="1"/>
  <c r="Y510" i="1"/>
  <c r="Y516" i="1"/>
  <c r="Y524" i="1"/>
  <c r="Y530" i="1"/>
  <c r="Z534" i="1"/>
  <c r="BN534" i="1"/>
  <c r="Y535" i="1"/>
  <c r="Y547" i="1"/>
  <c r="AD608" i="1"/>
  <c r="BP544" i="1"/>
  <c r="BN544" i="1"/>
  <c r="Z544" i="1"/>
  <c r="BP546" i="1"/>
  <c r="BN546" i="1"/>
  <c r="Z546" i="1"/>
  <c r="Y548" i="1"/>
  <c r="Y564" i="1"/>
  <c r="BP557" i="1"/>
  <c r="BN557" i="1"/>
  <c r="Z557" i="1"/>
  <c r="Y565" i="1"/>
  <c r="BP559" i="1"/>
  <c r="BN559" i="1"/>
  <c r="Z559" i="1"/>
  <c r="BP561" i="1"/>
  <c r="BN561" i="1"/>
  <c r="Z561" i="1"/>
  <c r="Z402" i="1"/>
  <c r="Z403" i="1" s="1"/>
  <c r="BN402" i="1"/>
  <c r="X608" i="1"/>
  <c r="Z408" i="1"/>
  <c r="BN408" i="1"/>
  <c r="Z410" i="1"/>
  <c r="BN410" i="1"/>
  <c r="Y411" i="1"/>
  <c r="Z414" i="1"/>
  <c r="Z416" i="1" s="1"/>
  <c r="BN414" i="1"/>
  <c r="BP414" i="1"/>
  <c r="Z420" i="1"/>
  <c r="BN420" i="1"/>
  <c r="Z422" i="1"/>
  <c r="BN422" i="1"/>
  <c r="Y608" i="1"/>
  <c r="Y435" i="1"/>
  <c r="Z438" i="1"/>
  <c r="Z458" i="1" s="1"/>
  <c r="BN438" i="1"/>
  <c r="Z440" i="1"/>
  <c r="BN440" i="1"/>
  <c r="Z442" i="1"/>
  <c r="BN442" i="1"/>
  <c r="Z444" i="1"/>
  <c r="BN444" i="1"/>
  <c r="Z446" i="1"/>
  <c r="BN446" i="1"/>
  <c r="Z448" i="1"/>
  <c r="BN448" i="1"/>
  <c r="Z449" i="1"/>
  <c r="BN449" i="1"/>
  <c r="Z451" i="1"/>
  <c r="BN451" i="1"/>
  <c r="Z453" i="1"/>
  <c r="BN453" i="1"/>
  <c r="Z455" i="1"/>
  <c r="BN455" i="1"/>
  <c r="Z457" i="1"/>
  <c r="BN457" i="1"/>
  <c r="Z461" i="1"/>
  <c r="Z463" i="1" s="1"/>
  <c r="BN461" i="1"/>
  <c r="BP461" i="1"/>
  <c r="Z608" i="1"/>
  <c r="Y473" i="1"/>
  <c r="Z476" i="1"/>
  <c r="Z481" i="1" s="1"/>
  <c r="BN476" i="1"/>
  <c r="Z478" i="1"/>
  <c r="BN478" i="1"/>
  <c r="Z480" i="1"/>
  <c r="BN480" i="1"/>
  <c r="Z484" i="1"/>
  <c r="Z485" i="1" s="1"/>
  <c r="BN484" i="1"/>
  <c r="BP484" i="1"/>
  <c r="Z489" i="1"/>
  <c r="BN489" i="1"/>
  <c r="BP489" i="1"/>
  <c r="Z491" i="1"/>
  <c r="BN491" i="1"/>
  <c r="Y492" i="1"/>
  <c r="Z496" i="1"/>
  <c r="Z497" i="1" s="1"/>
  <c r="BN496" i="1"/>
  <c r="BP496" i="1"/>
  <c r="Y497" i="1"/>
  <c r="Z502" i="1"/>
  <c r="BN502" i="1"/>
  <c r="BP502" i="1"/>
  <c r="Z504" i="1"/>
  <c r="BN504" i="1"/>
  <c r="Z506" i="1"/>
  <c r="BN506" i="1"/>
  <c r="Z508" i="1"/>
  <c r="BN508" i="1"/>
  <c r="Y511" i="1"/>
  <c r="Z514" i="1"/>
  <c r="Z515" i="1" s="1"/>
  <c r="BN514" i="1"/>
  <c r="Z518" i="1"/>
  <c r="BN518" i="1"/>
  <c r="BP518" i="1"/>
  <c r="Z520" i="1"/>
  <c r="BN520" i="1"/>
  <c r="Z522" i="1"/>
  <c r="BN522" i="1"/>
  <c r="Z528" i="1"/>
  <c r="Z530" i="1" s="1"/>
  <c r="BN528" i="1"/>
  <c r="Z533" i="1"/>
  <c r="Z535" i="1" s="1"/>
  <c r="BN533" i="1"/>
  <c r="BP533" i="1"/>
  <c r="BN542" i="1"/>
  <c r="BP543" i="1"/>
  <c r="BN543" i="1"/>
  <c r="Z543" i="1"/>
  <c r="Z547" i="1" s="1"/>
  <c r="BP545" i="1"/>
  <c r="BN545" i="1"/>
  <c r="Z545" i="1"/>
  <c r="BP558" i="1"/>
  <c r="BN558" i="1"/>
  <c r="Z558" i="1"/>
  <c r="BP560" i="1"/>
  <c r="BN560" i="1"/>
  <c r="Z560" i="1"/>
  <c r="Y579" i="1"/>
  <c r="Y589" i="1"/>
  <c r="Y597" i="1"/>
  <c r="Z562" i="1"/>
  <c r="BN562" i="1"/>
  <c r="Z563" i="1"/>
  <c r="BN563" i="1"/>
  <c r="Z574" i="1"/>
  <c r="BN574" i="1"/>
  <c r="BP574" i="1"/>
  <c r="Z575" i="1"/>
  <c r="BN575" i="1"/>
  <c r="Z576" i="1"/>
  <c r="BN576" i="1"/>
  <c r="Z577" i="1"/>
  <c r="BN577" i="1"/>
  <c r="Y585" i="1"/>
  <c r="Z587" i="1"/>
  <c r="Z588" i="1" s="1"/>
  <c r="BN587" i="1"/>
  <c r="BP587" i="1"/>
  <c r="Z595" i="1"/>
  <c r="Z596" i="1" s="1"/>
  <c r="BN595" i="1"/>
  <c r="BP595" i="1"/>
  <c r="Z578" i="1" l="1"/>
  <c r="Z524" i="1"/>
  <c r="Z510" i="1"/>
  <c r="Z492" i="1"/>
  <c r="Z373" i="1"/>
  <c r="Z362" i="1"/>
  <c r="Z356" i="1"/>
  <c r="Z119" i="1"/>
  <c r="Z111" i="1"/>
  <c r="Z98" i="1"/>
  <c r="Y602" i="1"/>
  <c r="Y599" i="1"/>
  <c r="Y598" i="1"/>
  <c r="Z564" i="1"/>
  <c r="Z387" i="1"/>
  <c r="Z223" i="1"/>
  <c r="Y600" i="1"/>
  <c r="Z603" i="1"/>
  <c r="Y601" i="1" l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<sst xmlns="http://schemas.openxmlformats.org/spreadsheetml/2006/main" count="2493" uniqueCount="797">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</sst>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93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0</v>
      </c>
      <c r="Y146" s="388">
        <f>IFERROR(Y139/H139,"0")+IFERROR(Y140/H140,"0")+IFERROR(Y141/H141,"0")+IFERROR(Y142/H142,"0")+IFERROR(Y143/H143,"0")+IFERROR(Y144/H144,"0")+IFERROR(Y145/H145,"0")</f>
        <v>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0</v>
      </c>
      <c r="Y147" s="388">
        <f>IFERROR(SUM(Y139:Y145),"0")</f>
        <v>0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300</v>
      </c>
      <c r="Y346" s="387">
        <f>IFERROR(IF(X346="",0,CEILING((X346/$H346),1)*$H346),"")</f>
        <v>302.40000000000003</v>
      </c>
      <c r="Z346" s="36">
        <f>IFERROR(IF(Y346=0,"",ROUNDUP(Y346/H346,0)*0.02175),"")</f>
        <v>0.78299999999999992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320.14285714285717</v>
      </c>
      <c r="BN346" s="64">
        <f>IFERROR(Y346*I346/H346,"0")</f>
        <v>322.70400000000006</v>
      </c>
      <c r="BO346" s="64">
        <f>IFERROR(1/J346*(X346/H346),"0")</f>
        <v>0.63775510204081631</v>
      </c>
      <c r="BP346" s="64">
        <f>IFERROR(1/J346*(Y346/H346),"0")</f>
        <v>0.64285714285714279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35.714285714285715</v>
      </c>
      <c r="Y349" s="388">
        <f>IFERROR(Y346/H346,"0")+IFERROR(Y347/H347,"0")+IFERROR(Y348/H348,"0")</f>
        <v>36</v>
      </c>
      <c r="Z349" s="388">
        <f>IFERROR(IF(Z346="",0,Z346),"0")+IFERROR(IF(Z347="",0,Z347),"0")+IFERROR(IF(Z348="",0,Z348),"0")</f>
        <v>0.78299999999999992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300</v>
      </c>
      <c r="Y350" s="388">
        <f>IFERROR(SUM(Y346:Y348),"0")</f>
        <v>302.40000000000003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4500</v>
      </c>
      <c r="Y379" s="387">
        <f t="shared" si="67"/>
        <v>4500</v>
      </c>
      <c r="Z379" s="36">
        <f>IFERROR(IF(Y379=0,"",ROUNDUP(Y379/H379,0)*0.02175),"")</f>
        <v>6.5249999999999995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4644</v>
      </c>
      <c r="BN379" s="64">
        <f t="shared" si="69"/>
        <v>4644</v>
      </c>
      <c r="BO379" s="64">
        <f t="shared" si="70"/>
        <v>6.25</v>
      </c>
      <c r="BP379" s="64">
        <f t="shared" si="71"/>
        <v>6.25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500</v>
      </c>
      <c r="Y381" s="387">
        <f t="shared" si="67"/>
        <v>510</v>
      </c>
      <c r="Z381" s="36">
        <f>IFERROR(IF(Y381=0,"",ROUNDUP(Y381/H381,0)*0.02175),"")</f>
        <v>0.73949999999999994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516</v>
      </c>
      <c r="BN381" s="64">
        <f t="shared" si="69"/>
        <v>526.32000000000005</v>
      </c>
      <c r="BO381" s="64">
        <f t="shared" si="70"/>
        <v>0.69444444444444442</v>
      </c>
      <c r="BP381" s="64">
        <f t="shared" si="71"/>
        <v>0.70833333333333326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4500</v>
      </c>
      <c r="Y383" s="387">
        <f t="shared" si="67"/>
        <v>4500</v>
      </c>
      <c r="Z383" s="36">
        <f>IFERROR(IF(Y383=0,"",ROUNDUP(Y383/H383,0)*0.02175),"")</f>
        <v>6.5249999999999995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4644</v>
      </c>
      <c r="BN383" s="64">
        <f t="shared" si="69"/>
        <v>4644</v>
      </c>
      <c r="BO383" s="64">
        <f t="shared" si="70"/>
        <v>6.25</v>
      </c>
      <c r="BP383" s="64">
        <f t="shared" si="71"/>
        <v>6.25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633.33333333333326</v>
      </c>
      <c r="Y387" s="388">
        <f>IFERROR(Y378/H378,"0")+IFERROR(Y379/H379,"0")+IFERROR(Y380/H380,"0")+IFERROR(Y381/H381,"0")+IFERROR(Y382/H382,"0")+IFERROR(Y383/H383,"0")+IFERROR(Y384/H384,"0")+IFERROR(Y385/H385,"0")+IFERROR(Y386/H386,"0")</f>
        <v>634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13.789499999999999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9500</v>
      </c>
      <c r="Y388" s="388">
        <f>IFERROR(SUM(Y378:Y386),"0")</f>
        <v>9510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1000</v>
      </c>
      <c r="Y390" s="387">
        <f>IFERROR(IF(X390="",0,CEILING((X390/$H390),1)*$H390),"")</f>
        <v>1005</v>
      </c>
      <c r="Z390" s="36">
        <f>IFERROR(IF(Y390=0,"",ROUNDUP(Y390/H390,0)*0.02175),"")</f>
        <v>1.4572499999999999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1032</v>
      </c>
      <c r="BN390" s="64">
        <f>IFERROR(Y390*I390/H390,"0")</f>
        <v>1037.1600000000001</v>
      </c>
      <c r="BO390" s="64">
        <f>IFERROR(1/J390*(X390/H390),"0")</f>
        <v>1.3888888888888888</v>
      </c>
      <c r="BP390" s="64">
        <f>IFERROR(1/J390*(Y390/H390),"0")</f>
        <v>1.3958333333333333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66.666666666666671</v>
      </c>
      <c r="Y392" s="388">
        <f>IFERROR(Y390/H390,"0")+IFERROR(Y391/H391,"0")</f>
        <v>67</v>
      </c>
      <c r="Z392" s="388">
        <f>IFERROR(IF(Z390="",0,Z390),"0")+IFERROR(IF(Z391="",0,Z391),"0")</f>
        <v>1.4572499999999999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1000</v>
      </c>
      <c r="Y393" s="388">
        <f>IFERROR(SUM(Y390:Y391),"0")</f>
        <v>1005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350</v>
      </c>
      <c r="Y401" s="387">
        <f>IFERROR(IF(X401="",0,CEILING((X401/$H401),1)*$H401),"")</f>
        <v>351</v>
      </c>
      <c r="Z401" s="36">
        <f>IFERROR(IF(Y401=0,"",ROUNDUP(Y401/H401,0)*0.02175),"")</f>
        <v>0.9787499999999999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375.30769230769232</v>
      </c>
      <c r="BN401" s="64">
        <f>IFERROR(Y401*I401/H401,"0")</f>
        <v>376.38000000000005</v>
      </c>
      <c r="BO401" s="64">
        <f>IFERROR(1/J401*(X401/H401),"0")</f>
        <v>0.80128205128205132</v>
      </c>
      <c r="BP401" s="64">
        <f>IFERROR(1/J401*(Y401/H401),"0")</f>
        <v>0.80357142857142849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44.871794871794876</v>
      </c>
      <c r="Y403" s="388">
        <f>IFERROR(Y401/H401,"0")+IFERROR(Y402/H402,"0")</f>
        <v>45</v>
      </c>
      <c r="Z403" s="388">
        <f>IFERROR(IF(Z401="",0,Z401),"0")+IFERROR(IF(Z402="",0,Z402),"0")</f>
        <v>0.9787499999999999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350</v>
      </c>
      <c r="Y404" s="388">
        <f>IFERROR(SUM(Y401:Y402),"0")</f>
        <v>351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150</v>
      </c>
      <c r="Y414" s="387">
        <f>IFERROR(IF(X414="",0,CEILING((X414/$H414),1)*$H414),"")</f>
        <v>153.29999999999998</v>
      </c>
      <c r="Z414" s="36">
        <f>IFERROR(IF(Y414=0,"",ROUNDUP(Y414/H414,0)*0.00753),"")</f>
        <v>0.26355000000000001</v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158.9041095890411</v>
      </c>
      <c r="BN414" s="64">
        <f>IFERROR(Y414*I414/H414,"0")</f>
        <v>162.39999999999998</v>
      </c>
      <c r="BO414" s="64">
        <f>IFERROR(1/J414*(X414/H414),"0")</f>
        <v>0.2195293291183702</v>
      </c>
      <c r="BP414" s="64">
        <f>IFERROR(1/J414*(Y414/H414),"0")</f>
        <v>0.22435897435897434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34.246575342465754</v>
      </c>
      <c r="Y416" s="388">
        <f>IFERROR(Y414/H414,"0")+IFERROR(Y415/H415,"0")</f>
        <v>35</v>
      </c>
      <c r="Z416" s="388">
        <f>IFERROR(IF(Z414="",0,Z414),"0")+IFERROR(IF(Z415="",0,Z415),"0")</f>
        <v>0.26355000000000001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150</v>
      </c>
      <c r="Y417" s="388">
        <f>IFERROR(SUM(Y414:Y415),"0")</f>
        <v>153.29999999999998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200</v>
      </c>
      <c r="Y558" s="387">
        <f t="shared" si="99"/>
        <v>201.60000000000002</v>
      </c>
      <c r="Z558" s="36">
        <f>IFERROR(IF(Y558=0,"",ROUNDUP(Y558/H558,0)*0.00753),"")</f>
        <v>0.36143999999999998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212.38095238095238</v>
      </c>
      <c r="BN558" s="64">
        <f t="shared" si="101"/>
        <v>214.08</v>
      </c>
      <c r="BO558" s="64">
        <f t="shared" si="102"/>
        <v>0.30525030525030528</v>
      </c>
      <c r="BP558" s="64">
        <f t="shared" si="103"/>
        <v>0.30769230769230771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47.61904761904762</v>
      </c>
      <c r="Y564" s="388">
        <f>IFERROR(Y557/H557,"0")+IFERROR(Y558/H558,"0")+IFERROR(Y559/H559,"0")+IFERROR(Y560/H560,"0")+IFERROR(Y561/H561,"0")+IFERROR(Y562/H562,"0")+IFERROR(Y563/H563,"0")</f>
        <v>48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0.36143999999999998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200</v>
      </c>
      <c r="Y565" s="388">
        <f>IFERROR(SUM(Y557:Y563),"0")</f>
        <v>201.60000000000002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11500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11523.3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11902.735611420541</v>
      </c>
      <c r="Y599" s="388">
        <f>IFERROR(SUM(BN22:BN595),"0")</f>
        <v>11927.043999999998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17</v>
      </c>
      <c r="Y600" s="38">
        <f>ROUNDUP(SUM(BP22:BP595),0)</f>
        <v>17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12327.735611420541</v>
      </c>
      <c r="Y601" s="388">
        <f>GrossWeightTotalR+PalletQtyTotalR*25</f>
        <v>12352.043999999998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862.45170354759387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865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17.633489999999995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302.40000000000003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10866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153.29999999999998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201.60000000000002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2024-09-27T07:15:22Z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