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1D6539-0485-42B0-BA90-9494BDD833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X314" i="1" s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D7" i="1"/>
  <c r="P6" i="1"/>
  <c r="O2" i="1"/>
  <c r="Y33" i="1" l="1"/>
  <c r="Y280" i="1"/>
  <c r="Y304" i="1"/>
  <c r="Y320" i="1"/>
  <c r="X341" i="1"/>
  <c r="Y380" i="1"/>
  <c r="Y381" i="1" s="1"/>
  <c r="X381" i="1"/>
  <c r="V538" i="1"/>
  <c r="X513" i="1"/>
  <c r="A10" i="1"/>
  <c r="J9" i="1"/>
  <c r="Y52" i="1"/>
  <c r="F10" i="1"/>
  <c r="F9" i="1"/>
  <c r="Y93" i="1"/>
  <c r="Y251" i="1"/>
  <c r="Y365" i="1"/>
  <c r="Y479" i="1"/>
  <c r="C538" i="1"/>
  <c r="W532" i="1"/>
  <c r="Y170" i="1"/>
  <c r="Y172" i="1" s="1"/>
  <c r="X200" i="1"/>
  <c r="Y202" i="1"/>
  <c r="Y206" i="1" s="1"/>
  <c r="X221" i="1"/>
  <c r="X293" i="1"/>
  <c r="X292" i="1"/>
  <c r="Y313" i="1"/>
  <c r="Y314" i="1" s="1"/>
  <c r="Y323" i="1"/>
  <c r="Y324" i="1" s="1"/>
  <c r="X324" i="1"/>
  <c r="Y327" i="1"/>
  <c r="Y328" i="1" s="1"/>
  <c r="X328" i="1"/>
  <c r="Y333" i="1"/>
  <c r="Y341" i="1" s="1"/>
  <c r="X437" i="1"/>
  <c r="Y494" i="1"/>
  <c r="Y499" i="1" s="1"/>
  <c r="X499" i="1"/>
  <c r="Y508" i="1"/>
  <c r="Y513" i="1" s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<sst xmlns="http://schemas.openxmlformats.org/spreadsheetml/2006/main" count="2267" uniqueCount="745">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</sst>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45407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0.54166666666666663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22.5</v>
      </c>
      <c r="X51" s="366">
        <f>IFERROR(IF(W51="",0,CEILING((W51/$H51),1)*$H51),"")</f>
        <v>24.3</v>
      </c>
      <c r="Y51" s="36">
        <f>IFERROR(IF(X51=0,"",ROUNDUP(X51/H51,0)*0.00753),"")</f>
        <v>6.7769999999999997E-2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15.740740740740739</v>
      </c>
      <c r="X52" s="367">
        <f>IFERROR(X50/H50,"0")+IFERROR(X51/H51,"0")</f>
        <v>17</v>
      </c>
      <c r="Y52" s="367">
        <f>IFERROR(IF(Y50="",0,Y50),"0")+IFERROR(IF(Y51="",0,Y51),"0")</f>
        <v>0.24176999999999998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102.5</v>
      </c>
      <c r="X53" s="367">
        <f>IFERROR(SUM(X50:X51),"0")</f>
        <v>110.7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200</v>
      </c>
      <c r="X56" s="366">
        <f>IFERROR(IF(W56="",0,CEILING((W56/$H56),1)*$H56),"")</f>
        <v>205.20000000000002</v>
      </c>
      <c r="Y56" s="36">
        <f>IFERROR(IF(X56=0,"",ROUNDUP(X56/H56,0)*0.02175),"")</f>
        <v>0.41324999999999995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22.5</v>
      </c>
      <c r="X58" s="366">
        <f>IFERROR(IF(W58="",0,CEILING((W58/$H58),1)*$H58),"")</f>
        <v>22.5</v>
      </c>
      <c r="Y58" s="36">
        <f>IFERROR(IF(X58=0,"",ROUNDUP(X58/H58,0)*0.00937),"")</f>
        <v>4.6850000000000003E-2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23.518518518518519</v>
      </c>
      <c r="X60" s="367">
        <f>IFERROR(X56/H56,"0")+IFERROR(X57/H57,"0")+IFERROR(X58/H58,"0")+IFERROR(X59/H59,"0")</f>
        <v>24</v>
      </c>
      <c r="Y60" s="367">
        <f>IFERROR(IF(Y56="",0,Y56),"0")+IFERROR(IF(Y57="",0,Y57),"0")+IFERROR(IF(Y58="",0,Y58),"0")+IFERROR(IF(Y59="",0,Y59),"0")</f>
        <v>0.46009999999999995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222.5</v>
      </c>
      <c r="X61" s="367">
        <f>IFERROR(SUM(X56:X59),"0")</f>
        <v>227.70000000000002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25</v>
      </c>
      <c r="X64" s="366">
        <f t="shared" ref="X64:X85" si="2">IFERROR(IF(W64="",0,CEILING((W64/$H64),1)*$H64),"")</f>
        <v>33.599999999999994</v>
      </c>
      <c r="Y64" s="36">
        <f t="shared" ref="Y64:Y70" si="3">IFERROR(IF(X64=0,"",ROUNDUP(X64/H64,0)*0.02175),"")</f>
        <v>6.5250000000000002E-2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150</v>
      </c>
      <c r="X66" s="366">
        <f t="shared" si="2"/>
        <v>156.79999999999998</v>
      </c>
      <c r="Y66" s="36">
        <f t="shared" si="3"/>
        <v>0.30449999999999999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15.625000000000002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0.36975000000000002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175</v>
      </c>
      <c r="X87" s="367">
        <f>IFERROR(SUM(X64:X85),"0")</f>
        <v>190.39999999999998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15</v>
      </c>
      <c r="X97" s="366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15</v>
      </c>
      <c r="X98" s="366">
        <f t="shared" si="5"/>
        <v>18</v>
      </c>
      <c r="Y98" s="36">
        <f>IFERROR(IF(X98=0,"",ROUNDUP(X98/H98,0)*0.02175),"")</f>
        <v>4.3499999999999997E-2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17.5</v>
      </c>
      <c r="X103" s="366">
        <f t="shared" si="5"/>
        <v>19.599999999999998</v>
      </c>
      <c r="Y103" s="36">
        <f>IFERROR(IF(X103=0,"",ROUNDUP(X103/H103,0)*0.00753),"")</f>
        <v>5.271E-2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11.488095238095237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0.13369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47.5</v>
      </c>
      <c r="X105" s="367">
        <f>IFERROR(SUM(X96:X103),"0")</f>
        <v>54.399999999999991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60</v>
      </c>
      <c r="X110" s="366">
        <f t="shared" si="6"/>
        <v>67.2</v>
      </c>
      <c r="Y110" s="36">
        <f>IFERROR(IF(X110=0,"",ROUNDUP(X110/H110,0)*0.02175),"")</f>
        <v>0.17399999999999999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9</v>
      </c>
      <c r="X116" s="366">
        <f t="shared" si="6"/>
        <v>10.8</v>
      </c>
      <c r="Y116" s="36">
        <f>IFERROR(IF(X116=0,"",ROUNDUP(X116/H116,0)*0.00753),"")</f>
        <v>3.0120000000000001E-2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10.476190476190474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12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0.20412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69</v>
      </c>
      <c r="X122" s="367">
        <f>IFERROR(SUM(X107:X120),"0")</f>
        <v>78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60</v>
      </c>
      <c r="X136" s="366">
        <f>IFERROR(IF(W136="",0,CEILING((W136/$H136),1)*$H136),"")</f>
        <v>67.2</v>
      </c>
      <c r="Y136" s="36">
        <f>IFERROR(IF(X136=0,"",ROUNDUP(X136/H136,0)*0.02175),"")</f>
        <v>0.17399999999999999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9</v>
      </c>
      <c r="X138" s="366">
        <f>IFERROR(IF(W138="",0,CEILING((W138/$H138),1)*$H138),"")</f>
        <v>10.8</v>
      </c>
      <c r="Y138" s="36">
        <f>IFERROR(IF(X138=0,"",ROUNDUP(X138/H138,0)*0.00753),"")</f>
        <v>3.0120000000000001E-2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10.476190476190474</v>
      </c>
      <c r="X140" s="367">
        <f>IFERROR(X135/H135,"0")+IFERROR(X136/H136,"0")+IFERROR(X137/H137,"0")+IFERROR(X138/H138,"0")+IFERROR(X139/H139,"0")</f>
        <v>12</v>
      </c>
      <c r="Y140" s="367">
        <f>IFERROR(IF(Y135="",0,Y135),"0")+IFERROR(IF(Y136="",0,Y136),"0")+IFERROR(IF(Y137="",0,Y137),"0")+IFERROR(IF(Y138="",0,Y138),"0")+IFERROR(IF(Y139="",0,Y139),"0")</f>
        <v>0.20412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69</v>
      </c>
      <c r="X141" s="367">
        <f>IFERROR(SUM(X135:X139),"0")</f>
        <v>78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</v>
      </c>
      <c r="X155" s="366">
        <f t="shared" si="8"/>
        <v>8.4</v>
      </c>
      <c r="Y155" s="36">
        <f>IFERROR(IF(X155=0,"",ROUNDUP(X155/H155,0)*0.00502),"")</f>
        <v>2.0080000000000001E-2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3.333333333333333</v>
      </c>
      <c r="X161" s="367">
        <f>IFERROR(X152/H152,"0")+IFERROR(X153/H153,"0")+IFERROR(X154/H154,"0")+IFERROR(X155/H155,"0")+IFERROR(X156/H156,"0")+IFERROR(X157/H157,"0")+IFERROR(X158/H158,"0")+IFERROR(X159/H159,"0")+IFERROR(X160/H160,"0")</f>
        <v>4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2.0080000000000001E-2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7</v>
      </c>
      <c r="X162" s="367">
        <f>IFERROR(SUM(X152:X160),"0")</f>
        <v>8.4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10.5</v>
      </c>
      <c r="X219" s="366">
        <f>IFERROR(IF(W219="",0,CEILING((W219/$H219),1)*$H219),"")</f>
        <v>10.5</v>
      </c>
      <c r="Y219" s="36">
        <f>IFERROR(IF(X219=0,"",ROUNDUP(X219/H219,0)*0.00502),"")</f>
        <v>2.5100000000000001E-2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5</v>
      </c>
      <c r="X221" s="367">
        <f>IFERROR(X219/H219,"0")+IFERROR(X220/H220,"0")</f>
        <v>5</v>
      </c>
      <c r="Y221" s="367">
        <f>IFERROR(IF(Y219="",0,Y219),"0")+IFERROR(IF(Y220="",0,Y220),"0")</f>
        <v>2.5100000000000001E-2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10.5</v>
      </c>
      <c r="X222" s="367">
        <f>IFERROR(SUM(X219:X220),"0")</f>
        <v>10.5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40</v>
      </c>
      <c r="X235" s="366">
        <f t="shared" ref="X235:X250" si="13">IFERROR(IF(W235="",0,CEILING((W235/$H235),1)*$H235),"")</f>
        <v>45</v>
      </c>
      <c r="Y235" s="36">
        <f>IFERROR(IF(X235=0,"",ROUNDUP(X235/H235,0)*0.02175),"")</f>
        <v>0.10874999999999999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4.4444444444444446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5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0.10874999999999999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40</v>
      </c>
      <c r="X252" s="367">
        <f>IFERROR(SUM(X235:X250),"0")</f>
        <v>45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7</v>
      </c>
      <c r="X260" s="366">
        <f>IFERROR(IF(W260="",0,CEILING((W260/$H260),1)*$H260),"")</f>
        <v>8.4</v>
      </c>
      <c r="Y260" s="36">
        <f>IFERROR(IF(X260=0,"",ROUNDUP(X260/H260,0)*0.00502),"")</f>
        <v>2.0080000000000001E-2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8.0952380952380949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5.7730000000000004E-2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27</v>
      </c>
      <c r="X263" s="367">
        <f>IFERROR(SUM(X258:X261),"0")</f>
        <v>29.4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100</v>
      </c>
      <c r="X265" s="366">
        <f t="shared" ref="X265:X273" si="15">IFERROR(IF(W265="",0,CEILING((W265/$H265),1)*$H265),"")</f>
        <v>101.39999999999999</v>
      </c>
      <c r="Y265" s="36">
        <f>IFERROR(IF(X265=0,"",ROUNDUP(X265/H265,0)*0.02175),"")</f>
        <v>0.28275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12.820512820512821</v>
      </c>
      <c r="X274" s="367">
        <f>IFERROR(X265/H265,"0")+IFERROR(X266/H266,"0")+IFERROR(X267/H267,"0")+IFERROR(X268/H268,"0")+IFERROR(X269/H269,"0")+IFERROR(X270/H270,"0")+IFERROR(X271/H271,"0")+IFERROR(X272/H272,"0")+IFERROR(X273/H273,"0")</f>
        <v>13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0.28275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100</v>
      </c>
      <c r="X275" s="367">
        <f>IFERROR(SUM(X265:X273),"0")</f>
        <v>101.39999999999999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10.5</v>
      </c>
      <c r="X319" s="366">
        <f>IFERROR(IF(W319="",0,CEILING((W319/$H319),1)*$H319),"")</f>
        <v>10.5</v>
      </c>
      <c r="Y319" s="36">
        <f>IFERROR(IF(X319=0,"",ROUNDUP(X319/H319,0)*0.00753),"")</f>
        <v>3.7650000000000003E-2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5</v>
      </c>
      <c r="X320" s="367">
        <f>IFERROR(X317/H317,"0")+IFERROR(X318/H318,"0")+IFERROR(X319/H319,"0")</f>
        <v>5</v>
      </c>
      <c r="Y320" s="367">
        <f>IFERROR(IF(Y317="",0,Y317),"0")+IFERROR(IF(Y318="",0,Y318),"0")+IFERROR(IF(Y319="",0,Y319),"0")</f>
        <v>3.7650000000000003E-2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10.5</v>
      </c>
      <c r="X321" s="367">
        <f>IFERROR(SUM(X317:X319),"0")</f>
        <v>10.5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350</v>
      </c>
      <c r="X334" s="366">
        <f t="shared" si="17"/>
        <v>360</v>
      </c>
      <c r="Y334" s="36">
        <f>IFERROR(IF(X334=0,"",ROUNDUP(X334/H334,0)*0.02175),"")</f>
        <v>0.52200000000000002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150</v>
      </c>
      <c r="X337" s="366">
        <f t="shared" si="17"/>
        <v>150</v>
      </c>
      <c r="Y337" s="36">
        <f>IFERROR(IF(X337=0,"",ROUNDUP(X337/H337,0)*0.02175),"")</f>
        <v>0.21749999999999997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33.333333333333329</v>
      </c>
      <c r="X341" s="367">
        <f>IFERROR(X333/H333,"0")+IFERROR(X334/H334,"0")+IFERROR(X335/H335,"0")+IFERROR(X336/H336,"0")+IFERROR(X337/H337,"0")+IFERROR(X338/H338,"0")+IFERROR(X339/H339,"0")+IFERROR(X340/H340,"0")</f>
        <v>34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0.73950000000000005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500</v>
      </c>
      <c r="X342" s="367">
        <f>IFERROR(SUM(X333:X340),"0")</f>
        <v>510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250</v>
      </c>
      <c r="X344" s="366">
        <f>IFERROR(IF(W344="",0,CEILING((W344/$H344),1)*$H344),"")</f>
        <v>255</v>
      </c>
      <c r="Y344" s="36">
        <f>IFERROR(IF(X344=0,"",ROUNDUP(X344/H344,0)*0.02175),"")</f>
        <v>0.36974999999999997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16.666666666666668</v>
      </c>
      <c r="X347" s="367">
        <f>IFERROR(X344/H344,"0")+IFERROR(X345/H345,"0")+IFERROR(X346/H346,"0")</f>
        <v>17</v>
      </c>
      <c r="Y347" s="367">
        <f>IFERROR(IF(Y344="",0,Y344),"0")+IFERROR(IF(Y345="",0,Y345),"0")+IFERROR(IF(Y346="",0,Y346),"0")</f>
        <v>0.36974999999999997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250</v>
      </c>
      <c r="X348" s="367">
        <f>IFERROR(SUM(X344:X346),"0")</f>
        <v>255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200</v>
      </c>
      <c r="X360" s="366">
        <f>IFERROR(IF(W360="",0,CEILING((W360/$H360),1)*$H360),"")</f>
        <v>204</v>
      </c>
      <c r="Y360" s="36">
        <f>IFERROR(IF(X360=0,"",ROUNDUP(X360/H360,0)*0.02175),"")</f>
        <v>0.36974999999999997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150</v>
      </c>
      <c r="X361" s="366">
        <f>IFERROR(IF(W361="",0,CEILING((W361/$H361),1)*$H361),"")</f>
        <v>151.20000000000002</v>
      </c>
      <c r="Y361" s="36">
        <f>IFERROR(IF(X361=0,"",ROUNDUP(X361/H361,0)*0.02175),"")</f>
        <v>0.30449999999999999</v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48</v>
      </c>
      <c r="X364" s="366">
        <f>IFERROR(IF(W364="",0,CEILING((W364/$H364),1)*$H364),"")</f>
        <v>48</v>
      </c>
      <c r="Y364" s="36">
        <f>IFERROR(IF(X364=0,"",ROUNDUP(X364/H364,0)*0.00937),"")</f>
        <v>0.11244</v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42.555555555555557</v>
      </c>
      <c r="X365" s="367">
        <f>IFERROR(X360/H360,"0")+IFERROR(X361/H361,"0")+IFERROR(X362/H362,"0")+IFERROR(X363/H363,"0")+IFERROR(X364/H364,"0")</f>
        <v>43</v>
      </c>
      <c r="Y365" s="367">
        <f>IFERROR(IF(Y360="",0,Y360),"0")+IFERROR(IF(Y361="",0,Y361),"0")+IFERROR(IF(Y362="",0,Y362),"0")+IFERROR(IF(Y363="",0,Y363),"0")+IFERROR(IF(Y364="",0,Y364),"0")</f>
        <v>0.78669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398</v>
      </c>
      <c r="X366" s="367">
        <f>IFERROR(SUM(X360:X364),"0")</f>
        <v>403.20000000000005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20</v>
      </c>
      <c r="X368" s="366">
        <f>IFERROR(IF(W368="",0,CEILING((W368/$H368),1)*$H368),"")</f>
        <v>21.9</v>
      </c>
      <c r="Y368" s="36">
        <f>IFERROR(IF(X368=0,"",ROUNDUP(X368/H368,0)*0.00753),"")</f>
        <v>3.7650000000000003E-2</v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4.5662100456621006</v>
      </c>
      <c r="X370" s="367">
        <f>IFERROR(X368/H368,"0")+IFERROR(X369/H369,"0")</f>
        <v>5</v>
      </c>
      <c r="Y370" s="367">
        <f>IFERROR(IF(Y368="",0,Y368),"0")+IFERROR(IF(Y369="",0,Y369),"0")</f>
        <v>3.7650000000000003E-2</v>
      </c>
      <c r="Z370" s="368"/>
      <c r="AA370" s="368"/>
    </row>
    <row r="371" spans="1:54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20</v>
      </c>
      <c r="X371" s="367">
        <f>IFERROR(SUM(X368:X369),"0")</f>
        <v>21.9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280</v>
      </c>
      <c r="X373" s="366">
        <f>IFERROR(IF(W373="",0,CEILING((W373/$H373),1)*$H373),"")</f>
        <v>280.8</v>
      </c>
      <c r="Y373" s="36">
        <f>IFERROR(IF(X373=0,"",ROUNDUP(X373/H373,0)*0.02175),"")</f>
        <v>0.78299999999999992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60</v>
      </c>
      <c r="X375" s="366">
        <f>IFERROR(IF(W375="",0,CEILING((W375/$H375),1)*$H375),"")</f>
        <v>60</v>
      </c>
      <c r="Y375" s="36">
        <f>IFERROR(IF(X375=0,"",ROUNDUP(X375/H375,0)*0.00753),"")</f>
        <v>0.18825</v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60.897435897435898</v>
      </c>
      <c r="X377" s="367">
        <f>IFERROR(X373/H373,"0")+IFERROR(X374/H374,"0")+IFERROR(X375/H375,"0")+IFERROR(X376/H376,"0")</f>
        <v>61</v>
      </c>
      <c r="Y377" s="367">
        <f>IFERROR(IF(Y373="",0,Y373),"0")+IFERROR(IF(Y374="",0,Y374),"0")+IFERROR(IF(Y375="",0,Y375),"0")+IFERROR(IF(Y376="",0,Y376),"0")</f>
        <v>0.97124999999999995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340</v>
      </c>
      <c r="X378" s="367">
        <f>IFERROR(SUM(X373:X376),"0")</f>
        <v>340.8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20</v>
      </c>
      <c r="X393" s="366">
        <f t="shared" si="18"/>
        <v>21</v>
      </c>
      <c r="Y393" s="36">
        <f>IFERROR(IF(X393=0,"",ROUNDUP(X393/H393,0)*0.00753),"")</f>
        <v>3.7650000000000003E-2</v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4.7619047619047619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3.7650000000000003E-2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20</v>
      </c>
      <c r="X405" s="367">
        <f>IFERROR(SUM(X391:X403),"0")</f>
        <v>21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14</v>
      </c>
      <c r="X429" s="366">
        <f t="shared" ref="X429:X435" si="20">IFERROR(IF(W429="",0,CEILING((W429/$H429),1)*$H429),"")</f>
        <v>16.8</v>
      </c>
      <c r="Y429" s="36">
        <f>IFERROR(IF(X429=0,"",ROUNDUP(X429/H429,0)*0.00753),"")</f>
        <v>3.0120000000000001E-2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3.333333333333333</v>
      </c>
      <c r="X436" s="367">
        <f>IFERROR(X429/H429,"0")+IFERROR(X430/H430,"0")+IFERROR(X431/H431,"0")+IFERROR(X432/H432,"0")+IFERROR(X433/H433,"0")+IFERROR(X434/H434,"0")+IFERROR(X435/H435,"0")</f>
        <v>4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3.0120000000000001E-2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14</v>
      </c>
      <c r="X437" s="367">
        <f>IFERROR(SUM(X429:X435),"0")</f>
        <v>16.8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30</v>
      </c>
      <c r="X455" s="366">
        <f t="shared" si="21"/>
        <v>31.68</v>
      </c>
      <c r="Y455" s="36">
        <f t="shared" si="22"/>
        <v>7.1760000000000004E-2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5.6818181818181817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7.1760000000000004E-2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30</v>
      </c>
      <c r="X466" s="367">
        <f>IFERROR(SUM(X454:X464),"0")</f>
        <v>31.68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20</v>
      </c>
      <c r="X468" s="366">
        <f>IFERROR(IF(W468="",0,CEILING((W468/$H468),1)*$H468),"")</f>
        <v>21.12</v>
      </c>
      <c r="Y468" s="36">
        <f>IFERROR(IF(X468=0,"",ROUNDUP(X468/H468,0)*0.01196),"")</f>
        <v>4.7840000000000001E-2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3.7878787878787876</v>
      </c>
      <c r="X470" s="367">
        <f>IFERROR(X468/H468,"0")+IFERROR(X469/H469,"0")</f>
        <v>4</v>
      </c>
      <c r="Y470" s="367">
        <f>IFERROR(IF(Y468="",0,Y468),"0")+IFERROR(IF(Y469="",0,Y469),"0")</f>
        <v>4.7840000000000001E-2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20</v>
      </c>
      <c r="X471" s="367">
        <f>IFERROR(SUM(X468:X469),"0")</f>
        <v>21.12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9.4696969696969688</v>
      </c>
      <c r="X479" s="367">
        <f>IFERROR(X473/H473,"0")+IFERROR(X474/H474,"0")+IFERROR(X475/H475,"0")+IFERROR(X476/H476,"0")+IFERROR(X477/H477,"0")+IFERROR(X478/H478,"0")</f>
        <v>10</v>
      </c>
      <c r="Y479" s="367">
        <f>IFERROR(IF(Y473="",0,Y473),"0")+IFERROR(IF(Y474="",0,Y474),"0")+IFERROR(IF(Y475="",0,Y475),"0")+IFERROR(IF(Y476="",0,Y476),"0")+IFERROR(IF(Y477="",0,Y477),"0")+IFERROR(IF(Y478="",0,Y478),"0")</f>
        <v>0.11960000000000001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50</v>
      </c>
      <c r="X480" s="367">
        <f>IFERROR(SUM(X473:X478),"0")</f>
        <v>52.8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2522.5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2618.7000000000003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2651.0449158908059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2752.5459999999998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5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5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2776.0449158908059</v>
      </c>
      <c r="X531" s="367">
        <f>GrossWeightTotalR+PalletQtyTotalR*25</f>
        <v>2877.5459999999998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311.07209767654979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325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5.3574200000000003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110.7</v>
      </c>
      <c r="D538" s="46">
        <f>IFERROR(X56*1,"0")+IFERROR(X57*1,"0")+IFERROR(X58*1,"0")+IFERROR(X59*1,"0")</f>
        <v>227.70000000000002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322.8</v>
      </c>
      <c r="F538" s="46">
        <f>IFERROR(X135*1,"0")+IFERROR(X136*1,"0")+IFERROR(X137*1,"0")+IFERROR(X138*1,"0")+IFERROR(X139*1,"0")</f>
        <v>78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8.4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10.5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175.8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175.8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10.5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765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765.90000000000009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21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16.8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105.6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48"/>
        <filter val="10,50"/>
        <filter val="100,00"/>
        <filter val="102,50"/>
        <filter val="11,49"/>
        <filter val="12,82"/>
        <filter val="14,00"/>
        <filter val="15,00"/>
        <filter val="15,63"/>
        <filter val="15,74"/>
        <filter val="150,00"/>
        <filter val="16,67"/>
        <filter val="17,50"/>
        <filter val="175,00"/>
        <filter val="2 522,50"/>
        <filter val="2 651,04"/>
        <filter val="2 776,04"/>
        <filter val="20,00"/>
        <filter val="200,00"/>
        <filter val="22,50"/>
        <filter val="222,50"/>
        <filter val="23,52"/>
        <filter val="25,00"/>
        <filter val="250,00"/>
        <filter val="27,00"/>
        <filter val="280,00"/>
        <filter val="3,33"/>
        <filter val="3,79"/>
        <filter val="30,00"/>
        <filter val="311,07"/>
        <filter val="33,33"/>
        <filter val="340,00"/>
        <filter val="350,00"/>
        <filter val="398,00"/>
        <filter val="4,44"/>
        <filter val="4,57"/>
        <filter val="4,76"/>
        <filter val="40,00"/>
        <filter val="42,56"/>
        <filter val="47,50"/>
        <filter val="48,00"/>
        <filter val="5"/>
        <filter val="5,00"/>
        <filter val="5,68"/>
        <filter val="50,00"/>
        <filter val="500,00"/>
        <filter val="60,00"/>
        <filter val="60,90"/>
        <filter val="69,00"/>
        <filter val="7,00"/>
        <filter val="8,10"/>
        <filter val="80,00"/>
        <filter val="9,00"/>
        <filter val="9,47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