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1B980B-609F-4D2C-A89C-AD40A53274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X357" i="1"/>
  <c r="Y357" i="1" s="1"/>
  <c r="O357" i="1"/>
  <c r="W354" i="1"/>
  <c r="W353" i="1"/>
  <c r="X352" i="1"/>
  <c r="X354" i="1" s="1"/>
  <c r="O352" i="1"/>
  <c r="W350" i="1"/>
  <c r="W349" i="1"/>
  <c r="X348" i="1"/>
  <c r="Y348" i="1" s="1"/>
  <c r="O348" i="1"/>
  <c r="X347" i="1"/>
  <c r="X349" i="1" s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Y334" i="1"/>
  <c r="X334" i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W326" i="1"/>
  <c r="W325" i="1"/>
  <c r="X324" i="1"/>
  <c r="X326" i="1" s="1"/>
  <c r="O324" i="1"/>
  <c r="W322" i="1"/>
  <c r="W321" i="1"/>
  <c r="X320" i="1"/>
  <c r="X322" i="1" s="1"/>
  <c r="O320" i="1"/>
  <c r="W318" i="1"/>
  <c r="W317" i="1"/>
  <c r="X316" i="1"/>
  <c r="Y316" i="1" s="1"/>
  <c r="O316" i="1"/>
  <c r="X315" i="1"/>
  <c r="Y315" i="1" s="1"/>
  <c r="O315" i="1"/>
  <c r="X314" i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X299" i="1"/>
  <c r="Y299" i="1" s="1"/>
  <c r="O299" i="1"/>
  <c r="X298" i="1"/>
  <c r="Y298" i="1" s="1"/>
  <c r="O298" i="1"/>
  <c r="Y297" i="1"/>
  <c r="X297" i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X286" i="1"/>
  <c r="Y286" i="1" s="1"/>
  <c r="Y289" i="1" s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O256" i="1"/>
  <c r="X255" i="1"/>
  <c r="Y255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Y241" i="1"/>
  <c r="X241" i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O232" i="1"/>
  <c r="W229" i="1"/>
  <c r="W228" i="1"/>
  <c r="X227" i="1"/>
  <c r="Y227" i="1" s="1"/>
  <c r="O227" i="1"/>
  <c r="X226" i="1"/>
  <c r="Y226" i="1" s="1"/>
  <c r="O226" i="1"/>
  <c r="X225" i="1"/>
  <c r="Y225" i="1" s="1"/>
  <c r="O225" i="1"/>
  <c r="X224" i="1"/>
  <c r="Y224" i="1" s="1"/>
  <c r="O224" i="1"/>
  <c r="X223" i="1"/>
  <c r="O223" i="1"/>
  <c r="X222" i="1"/>
  <c r="O222" i="1"/>
  <c r="W219" i="1"/>
  <c r="W218" i="1"/>
  <c r="Y217" i="1"/>
  <c r="X217" i="1"/>
  <c r="O217" i="1"/>
  <c r="X216" i="1"/>
  <c r="X218" i="1" s="1"/>
  <c r="O216" i="1"/>
  <c r="W214" i="1"/>
  <c r="W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X208" i="1"/>
  <c r="O208" i="1"/>
  <c r="X207" i="1"/>
  <c r="Y207" i="1" s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X203" i="1" s="1"/>
  <c r="O199" i="1"/>
  <c r="W197" i="1"/>
  <c r="W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O179" i="1"/>
  <c r="W177" i="1"/>
  <c r="W176" i="1"/>
  <c r="X175" i="1"/>
  <c r="Y175" i="1" s="1"/>
  <c r="O175" i="1"/>
  <c r="X174" i="1"/>
  <c r="Y174" i="1" s="1"/>
  <c r="O174" i="1"/>
  <c r="X173" i="1"/>
  <c r="O173" i="1"/>
  <c r="X172" i="1"/>
  <c r="O172" i="1"/>
  <c r="W170" i="1"/>
  <c r="W169" i="1"/>
  <c r="Y168" i="1"/>
  <c r="X168" i="1"/>
  <c r="O168" i="1"/>
  <c r="X167" i="1"/>
  <c r="X169" i="1" s="1"/>
  <c r="O167" i="1"/>
  <c r="W165" i="1"/>
  <c r="W164" i="1"/>
  <c r="X163" i="1"/>
  <c r="O163" i="1"/>
  <c r="X162" i="1"/>
  <c r="Y162" i="1" s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O150" i="1"/>
  <c r="X149" i="1"/>
  <c r="Y149" i="1" s="1"/>
  <c r="O149" i="1"/>
  <c r="W146" i="1"/>
  <c r="W145" i="1"/>
  <c r="X144" i="1"/>
  <c r="Y144" i="1" s="1"/>
  <c r="O144" i="1"/>
  <c r="X143" i="1"/>
  <c r="X145" i="1" s="1"/>
  <c r="O143" i="1"/>
  <c r="Y142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O133" i="1"/>
  <c r="X132" i="1"/>
  <c r="Y132" i="1" s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O122" i="1"/>
  <c r="X121" i="1"/>
  <c r="O121" i="1"/>
  <c r="W119" i="1"/>
  <c r="W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Y95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O51" i="1"/>
  <c r="X50" i="1"/>
  <c r="Y50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X26" i="1"/>
  <c r="Y26" i="1" s="1"/>
  <c r="O26" i="1"/>
  <c r="W24" i="1"/>
  <c r="W23" i="1"/>
  <c r="X22" i="1"/>
  <c r="X23" i="1" s="1"/>
  <c r="O22" i="1"/>
  <c r="H10" i="1"/>
  <c r="F10" i="1"/>
  <c r="F9" i="1"/>
  <c r="A9" i="1"/>
  <c r="A10" i="1" s="1"/>
  <c r="D7" i="1"/>
  <c r="P6" i="1"/>
  <c r="O2" i="1"/>
  <c r="E535" i="1" l="1"/>
  <c r="Y251" i="1"/>
  <c r="Y252" i="1" s="1"/>
  <c r="X252" i="1"/>
  <c r="X260" i="1"/>
  <c r="Y352" i="1"/>
  <c r="Y353" i="1" s="1"/>
  <c r="X353" i="1"/>
  <c r="Y22" i="1"/>
  <c r="Y23" i="1" s="1"/>
  <c r="X33" i="1"/>
  <c r="Y36" i="1"/>
  <c r="Y37" i="1" s="1"/>
  <c r="X37" i="1"/>
  <c r="Y40" i="1"/>
  <c r="Y41" i="1" s="1"/>
  <c r="X41" i="1"/>
  <c r="Y44" i="1"/>
  <c r="Y45" i="1" s="1"/>
  <c r="X45" i="1"/>
  <c r="X53" i="1"/>
  <c r="D535" i="1"/>
  <c r="X158" i="1"/>
  <c r="X197" i="1"/>
  <c r="Y320" i="1"/>
  <c r="Y321" i="1" s="1"/>
  <c r="X321" i="1"/>
  <c r="Y324" i="1"/>
  <c r="Y325" i="1" s="1"/>
  <c r="X325" i="1"/>
  <c r="Y377" i="1"/>
  <c r="Y378" i="1" s="1"/>
  <c r="X378" i="1"/>
  <c r="Y301" i="1"/>
  <c r="X311" i="1"/>
  <c r="Y310" i="1"/>
  <c r="Y311" i="1" s="1"/>
  <c r="X318" i="1"/>
  <c r="Y314" i="1"/>
  <c r="Y317" i="1" s="1"/>
  <c r="J9" i="1"/>
  <c r="W529" i="1"/>
  <c r="W525" i="1"/>
  <c r="X34" i="1"/>
  <c r="C535" i="1"/>
  <c r="X104" i="1"/>
  <c r="X119" i="1"/>
  <c r="Y106" i="1"/>
  <c r="X129" i="1"/>
  <c r="Y121" i="1"/>
  <c r="X176" i="1"/>
  <c r="Y172" i="1"/>
  <c r="X228" i="1"/>
  <c r="Y222" i="1"/>
  <c r="X317" i="1"/>
  <c r="Y338" i="1"/>
  <c r="X367" i="1"/>
  <c r="Y365" i="1"/>
  <c r="Y367" i="1" s="1"/>
  <c r="Y476" i="1"/>
  <c r="V535" i="1"/>
  <c r="X496" i="1"/>
  <c r="Y491" i="1"/>
  <c r="Y496" i="1" s="1"/>
  <c r="X510" i="1"/>
  <c r="Y505" i="1"/>
  <c r="Y510" i="1" s="1"/>
  <c r="X92" i="1"/>
  <c r="X103" i="1"/>
  <c r="X118" i="1"/>
  <c r="X128" i="1"/>
  <c r="X137" i="1"/>
  <c r="G535" i="1"/>
  <c r="X165" i="1"/>
  <c r="X177" i="1"/>
  <c r="X214" i="1"/>
  <c r="X229" i="1"/>
  <c r="N535" i="1"/>
  <c r="X259" i="1"/>
  <c r="X272" i="1"/>
  <c r="X278" i="1"/>
  <c r="X277" i="1"/>
  <c r="O535" i="1"/>
  <c r="X434" i="1"/>
  <c r="H9" i="1"/>
  <c r="B535" i="1"/>
  <c r="X527" i="1"/>
  <c r="X526" i="1"/>
  <c r="X24" i="1"/>
  <c r="Y27" i="1"/>
  <c r="Y33" i="1" s="1"/>
  <c r="Y51" i="1"/>
  <c r="Y52" i="1" s="1"/>
  <c r="X52" i="1"/>
  <c r="Y56" i="1"/>
  <c r="Y60" i="1" s="1"/>
  <c r="X60" i="1"/>
  <c r="Y64" i="1"/>
  <c r="Y85" i="1" s="1"/>
  <c r="X85" i="1"/>
  <c r="Y88" i="1"/>
  <c r="Y92" i="1" s="1"/>
  <c r="X93" i="1"/>
  <c r="Y96" i="1"/>
  <c r="Y103" i="1" s="1"/>
  <c r="Y108" i="1"/>
  <c r="Y122" i="1"/>
  <c r="Y128" i="1" s="1"/>
  <c r="F535" i="1"/>
  <c r="Y133" i="1"/>
  <c r="Y137" i="1" s="1"/>
  <c r="X138" i="1"/>
  <c r="Y143" i="1"/>
  <c r="Y145" i="1" s="1"/>
  <c r="X146" i="1"/>
  <c r="H535" i="1"/>
  <c r="Y150" i="1"/>
  <c r="Y158" i="1" s="1"/>
  <c r="X159" i="1"/>
  <c r="I535" i="1"/>
  <c r="Y163" i="1"/>
  <c r="Y164" i="1" s="1"/>
  <c r="X164" i="1"/>
  <c r="Y167" i="1"/>
  <c r="Y169" i="1" s="1"/>
  <c r="X170" i="1"/>
  <c r="Y173" i="1"/>
  <c r="Y176" i="1" s="1"/>
  <c r="Y179" i="1"/>
  <c r="Y196" i="1" s="1"/>
  <c r="X196" i="1"/>
  <c r="Y199" i="1"/>
  <c r="Y203" i="1" s="1"/>
  <c r="X204" i="1"/>
  <c r="J535" i="1"/>
  <c r="Y208" i="1"/>
  <c r="Y213" i="1" s="1"/>
  <c r="X213" i="1"/>
  <c r="Y216" i="1"/>
  <c r="Y218" i="1" s="1"/>
  <c r="X219" i="1"/>
  <c r="Y223" i="1"/>
  <c r="Y228" i="1" s="1"/>
  <c r="Y232" i="1"/>
  <c r="Y248" i="1" s="1"/>
  <c r="X249" i="1"/>
  <c r="Y256" i="1"/>
  <c r="Y259" i="1" s="1"/>
  <c r="Y262" i="1"/>
  <c r="Y271" i="1" s="1"/>
  <c r="X271" i="1"/>
  <c r="Y277" i="1"/>
  <c r="X290" i="1"/>
  <c r="X289" i="1"/>
  <c r="X338" i="1"/>
  <c r="X339" i="1"/>
  <c r="X344" i="1"/>
  <c r="Y341" i="1"/>
  <c r="Y344" i="1" s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W528" i="1"/>
  <c r="Q535" i="1"/>
  <c r="X61" i="1"/>
  <c r="X86" i="1"/>
  <c r="X248" i="1"/>
  <c r="X284" i="1"/>
  <c r="Y280" i="1"/>
  <c r="Y283" i="1" s="1"/>
  <c r="X283" i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118" i="1" l="1"/>
  <c r="X529" i="1"/>
  <c r="Y530" i="1"/>
  <c r="X525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<sst xmlns="http://schemas.openxmlformats.org/spreadsheetml/2006/main" count="2243" uniqueCount="735">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</sst>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113" sqref="AA113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/>
      <c r="I5" s="413"/>
      <c r="J5" s="413"/>
      <c r="K5" s="413"/>
      <c r="L5" s="414"/>
      <c r="M5" s="59"/>
      <c r="O5" s="24" t="s">
        <v>9</v>
      </c>
      <c r="P5" s="725">
        <v>45412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Вторник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0.41666666666666669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68</v>
      </c>
      <c r="X113" s="363">
        <f t="shared" si="6"/>
        <v>70.2</v>
      </c>
      <c r="Y113" s="36">
        <f>IFERROR(IF(X113=0,"",ROUNDUP(X113/H113,0)*0.00753),"")</f>
        <v>0.19578000000000001</v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25.185185185185183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26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0.19578000000000001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68</v>
      </c>
      <c r="X119" s="364">
        <f>IFERROR(SUM(X106:X117),"0")</f>
        <v>70.2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200</v>
      </c>
      <c r="X133" s="363">
        <f>IFERROR(IF(W133="",0,CEILING((W133/$H133),1)*$H133),"")</f>
        <v>201.60000000000002</v>
      </c>
      <c r="Y133" s="36">
        <f>IFERROR(IF(X133=0,"",ROUNDUP(X133/H133,0)*0.02175),"")</f>
        <v>0.52200000000000002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135</v>
      </c>
      <c r="X135" s="363">
        <f>IFERROR(IF(W135="",0,CEILING((W135/$H135),1)*$H135),"")</f>
        <v>135</v>
      </c>
      <c r="Y135" s="36">
        <f>IFERROR(IF(X135=0,"",ROUNDUP(X135/H135,0)*0.00753),"")</f>
        <v>0.3765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73.80952380952381</v>
      </c>
      <c r="X137" s="364">
        <f>IFERROR(X132/H132,"0")+IFERROR(X133/H133,"0")+IFERROR(X134/H134,"0")+IFERROR(X135/H135,"0")+IFERROR(X136/H136,"0")</f>
        <v>74</v>
      </c>
      <c r="Y137" s="364">
        <f>IFERROR(IF(Y132="",0,Y132),"0")+IFERROR(IF(Y133="",0,Y133),"0")+IFERROR(IF(Y134="",0,Y134),"0")+IFERROR(IF(Y135="",0,Y135),"0")+IFERROR(IF(Y136="",0,Y136),"0")</f>
        <v>0.89850000000000008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335</v>
      </c>
      <c r="X138" s="364">
        <f>IFERROR(SUM(X132:X136),"0")</f>
        <v>336.6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280</v>
      </c>
      <c r="X187" s="363">
        <f t="shared" si="9"/>
        <v>280.8</v>
      </c>
      <c r="Y187" s="36">
        <f>IFERROR(IF(X187=0,"",ROUNDUP(X187/H187,0)*0.00753),"")</f>
        <v>0.88101000000000007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80</v>
      </c>
      <c r="X189" s="363">
        <f t="shared" si="9"/>
        <v>81.599999999999994</v>
      </c>
      <c r="Y189" s="36">
        <f t="shared" ref="Y189:Y195" si="10">IFERROR(IF(X189=0,"",ROUNDUP(X189/H189,0)*0.00753),"")</f>
        <v>0.25602000000000003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160</v>
      </c>
      <c r="X191" s="363">
        <f t="shared" si="9"/>
        <v>160.79999999999998</v>
      </c>
      <c r="Y191" s="36">
        <f t="shared" si="10"/>
        <v>0.50451000000000001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40</v>
      </c>
      <c r="X195" s="363">
        <f t="shared" si="9"/>
        <v>40.799999999999997</v>
      </c>
      <c r="Y195" s="36">
        <f t="shared" si="10"/>
        <v>0.12801000000000001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233.33333333333334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235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1.7695500000000002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560</v>
      </c>
      <c r="X197" s="364">
        <f>IFERROR(SUM(X179:X195),"0")</f>
        <v>563.99999999999989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80</v>
      </c>
      <c r="X202" s="363">
        <f>IFERROR(IF(W202="",0,CEILING((W202/$H202),1)*$H202),"")</f>
        <v>81.599999999999994</v>
      </c>
      <c r="Y202" s="36">
        <f>IFERROR(IF(X202=0,"",ROUNDUP(X202/H202,0)*0.00753),"")</f>
        <v>0.25602000000000003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33.333333333333336</v>
      </c>
      <c r="X203" s="364">
        <f>IFERROR(X199/H199,"0")+IFERROR(X200/H200,"0")+IFERROR(X201/H201,"0")+IFERROR(X202/H202,"0")</f>
        <v>34</v>
      </c>
      <c r="Y203" s="364">
        <f>IFERROR(IF(Y199="",0,Y199),"0")+IFERROR(IF(Y200="",0,Y200),"0")+IFERROR(IF(Y201="",0,Y201),"0")+IFERROR(IF(Y202="",0,Y202),"0")</f>
        <v>0.25602000000000003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80</v>
      </c>
      <c r="X204" s="364">
        <f>IFERROR(SUM(X199:X202),"0")</f>
        <v>81.599999999999994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3900</v>
      </c>
      <c r="X331" s="363">
        <f t="shared" si="17"/>
        <v>3900</v>
      </c>
      <c r="Y331" s="36">
        <f>IFERROR(IF(X331=0,"",ROUNDUP(X331/H331,0)*0.02175),"")</f>
        <v>5.6549999999999994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3000</v>
      </c>
      <c r="X332" s="363">
        <f t="shared" si="17"/>
        <v>3000</v>
      </c>
      <c r="Y332" s="36">
        <f>IFERROR(IF(X332=0,"",ROUNDUP(X332/H332,0)*0.02175),"")</f>
        <v>4.3499999999999996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700</v>
      </c>
      <c r="X334" s="363">
        <f t="shared" si="17"/>
        <v>705</v>
      </c>
      <c r="Y334" s="36">
        <f>IFERROR(IF(X334=0,"",ROUNDUP(X334/H334,0)*0.02175),"")</f>
        <v>1.0222499999999999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506.66666666666669</v>
      </c>
      <c r="X338" s="364">
        <f>IFERROR(X330/H330,"0")+IFERROR(X331/H331,"0")+IFERROR(X332/H332,"0")+IFERROR(X333/H333,"0")+IFERROR(X334/H334,"0")+IFERROR(X335/H335,"0")+IFERROR(X336/H336,"0")+IFERROR(X337/H337,"0")</f>
        <v>507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11.027249999999999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7600</v>
      </c>
      <c r="X339" s="364">
        <f>IFERROR(SUM(X330:X337),"0")</f>
        <v>7605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3000</v>
      </c>
      <c r="X341" s="363">
        <f>IFERROR(IF(W341="",0,CEILING((W341/$H341),1)*$H341),"")</f>
        <v>3000</v>
      </c>
      <c r="Y341" s="36">
        <f>IFERROR(IF(X341=0,"",ROUNDUP(X341/H341,0)*0.02175),"")</f>
        <v>4.3499999999999996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200</v>
      </c>
      <c r="X344" s="364">
        <f>IFERROR(X341/H341,"0")+IFERROR(X342/H342,"0")+IFERROR(X343/H343,"0")</f>
        <v>200</v>
      </c>
      <c r="Y344" s="364">
        <f>IFERROR(IF(Y341="",0,Y341),"0")+IFERROR(IF(Y342="",0,Y342),"0")+IFERROR(IF(Y343="",0,Y343),"0")</f>
        <v>4.3499999999999996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3000</v>
      </c>
      <c r="X345" s="364">
        <f>IFERROR(SUM(X341:X343),"0")</f>
        <v>3000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1000</v>
      </c>
      <c r="X370" s="363">
        <f>IFERROR(IF(W370="",0,CEILING((W370/$H370),1)*$H370),"")</f>
        <v>1006.1999999999999</v>
      </c>
      <c r="Y370" s="36">
        <f>IFERROR(IF(X370=0,"",ROUNDUP(X370/H370,0)*0.02175),"")</f>
        <v>2.8057499999999997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128.2051282051282</v>
      </c>
      <c r="X374" s="364">
        <f>IFERROR(X370/H370,"0")+IFERROR(X371/H371,"0")+IFERROR(X372/H372,"0")+IFERROR(X373/H373,"0")</f>
        <v>129</v>
      </c>
      <c r="Y374" s="364">
        <f>IFERROR(IF(Y370="",0,Y370),"0")+IFERROR(IF(Y371="",0,Y371),"0")+IFERROR(IF(Y372="",0,Y372),"0")+IFERROR(IF(Y373="",0,Y373),"0")</f>
        <v>2.8057499999999997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1000</v>
      </c>
      <c r="X375" s="364">
        <f>IFERROR(SUM(X370:X373),"0")</f>
        <v>1006.1999999999999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1200</v>
      </c>
      <c r="X452" s="363">
        <f t="shared" si="21"/>
        <v>1203.8400000000001</v>
      </c>
      <c r="Y452" s="36">
        <f t="shared" si="22"/>
        <v>2.72688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1200</v>
      </c>
      <c r="X455" s="363">
        <f t="shared" si="21"/>
        <v>1203.8400000000001</v>
      </c>
      <c r="Y455" s="36">
        <f t="shared" si="22"/>
        <v>2.72688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454.5454545454545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456.00000000000006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5.4537599999999999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2400</v>
      </c>
      <c r="X463" s="364">
        <f>IFERROR(SUM(X451:X461),"0")</f>
        <v>2407.6800000000003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900</v>
      </c>
      <c r="X465" s="363">
        <f>IFERROR(IF(W465="",0,CEILING((W465/$H465),1)*$H465),"")</f>
        <v>902.88</v>
      </c>
      <c r="Y465" s="36">
        <f>IFERROR(IF(X465=0,"",ROUNDUP(X465/H465,0)*0.01196),"")</f>
        <v>2.0451600000000001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170.45454545454544</v>
      </c>
      <c r="X467" s="364">
        <f>IFERROR(X465/H465,"0")+IFERROR(X466/H466,"0")</f>
        <v>171</v>
      </c>
      <c r="Y467" s="364">
        <f>IFERROR(IF(Y465="",0,Y465),"0")+IFERROR(IF(Y466="",0,Y466),"0")</f>
        <v>2.0451600000000001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900</v>
      </c>
      <c r="X468" s="364">
        <f>IFERROR(SUM(X465:X466),"0")</f>
        <v>902.88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500</v>
      </c>
      <c r="X471" s="363">
        <f t="shared" si="23"/>
        <v>501.6</v>
      </c>
      <c r="Y471" s="36">
        <f>IFERROR(IF(X471=0,"",ROUNDUP(X471/H471,0)*0.01196),"")</f>
        <v>1.1362000000000001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600</v>
      </c>
      <c r="X472" s="363">
        <f t="shared" si="23"/>
        <v>601.92000000000007</v>
      </c>
      <c r="Y472" s="36">
        <f>IFERROR(IF(X472=0,"",ROUNDUP(X472/H472,0)*0.01196),"")</f>
        <v>1.36344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208.33333333333331</v>
      </c>
      <c r="X476" s="364">
        <f>IFERROR(X470/H470,"0")+IFERROR(X471/H471,"0")+IFERROR(X472/H472,"0")+IFERROR(X473/H473,"0")+IFERROR(X474/H474,"0")+IFERROR(X475/H475,"0")</f>
        <v>209</v>
      </c>
      <c r="Y476" s="364">
        <f>IFERROR(IF(Y470="",0,Y470),"0")+IFERROR(IF(Y471="",0,Y471),"0")+IFERROR(IF(Y472="",0,Y472),"0")+IFERROR(IF(Y473="",0,Y473),"0")+IFERROR(IF(Y474="",0,Y474),"0")+IFERROR(IF(Y475="",0,Y475),"0")</f>
        <v>2.4996400000000003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1100</v>
      </c>
      <c r="X477" s="364">
        <f>IFERROR(SUM(X470:X475),"0")</f>
        <v>1103.52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17043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17077.68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17853.077110297112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17890.277999999998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28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28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18553.077110297112</v>
      </c>
      <c r="X528" s="364">
        <f>GrossWeightTotalR+PalletQtyTotalR*25</f>
        <v>18590.277999999998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2033.8665038665038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2041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31.301409999999994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70.2</v>
      </c>
      <c r="F535" s="46">
        <f>IFERROR(X132*1,"0")+IFERROR(X133*1,"0")+IFERROR(X134*1,"0")+IFERROR(X135*1,"0")+IFERROR(X136*1,"0")</f>
        <v>336.6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645.59999999999991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10605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1006.1999999999999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4414.08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200,00"/>
        <filter val="128,21"/>
        <filter val="135,00"/>
        <filter val="160,00"/>
        <filter val="17 043,00"/>
        <filter val="17 853,08"/>
        <filter val="170,45"/>
        <filter val="18 553,08"/>
        <filter val="2 033,87"/>
        <filter val="2 400,00"/>
        <filter val="200,00"/>
        <filter val="208,33"/>
        <filter val="233,33"/>
        <filter val="25,19"/>
        <filter val="28"/>
        <filter val="280,00"/>
        <filter val="3 000,00"/>
        <filter val="3 900,00"/>
        <filter val="33,33"/>
        <filter val="335,00"/>
        <filter val="40,00"/>
        <filter val="454,55"/>
        <filter val="500,00"/>
        <filter val="506,67"/>
        <filter val="560,00"/>
        <filter val="600,00"/>
        <filter val="68,00"/>
        <filter val="7 600,00"/>
        <filter val="700,00"/>
        <filter val="73,81"/>
        <filter val="80,00"/>
        <filter val="900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