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8,04,24 ПОКОМ КИ филиалы\"/>
    </mc:Choice>
  </mc:AlternateContent>
  <xr:revisionPtr revIDLastSave="0" documentId="13_ncr:1_{B106AE73-6B35-4A49-BEEB-FDEC88055C5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Sheet!$A$3:$AE$103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6" i="1" l="1"/>
  <c r="S40" i="1"/>
  <c r="AE71" i="1" l="1"/>
  <c r="AE55" i="1"/>
  <c r="AE51" i="1"/>
  <c r="AE21" i="1"/>
  <c r="AE10" i="1"/>
  <c r="AE12" i="1"/>
  <c r="AE13" i="1"/>
  <c r="AE14" i="1"/>
  <c r="AE15" i="1"/>
  <c r="AE16" i="1"/>
  <c r="AE18" i="1"/>
  <c r="AE23" i="1"/>
  <c r="AE33" i="1"/>
  <c r="AE37" i="1"/>
  <c r="AE45" i="1"/>
  <c r="AE46" i="1"/>
  <c r="AE48" i="1"/>
  <c r="AE49" i="1"/>
  <c r="AE50" i="1"/>
  <c r="AE57" i="1"/>
  <c r="AE58" i="1"/>
  <c r="AE64" i="1"/>
  <c r="AE65" i="1"/>
  <c r="AE66" i="1"/>
  <c r="AE67" i="1"/>
  <c r="AE68" i="1"/>
  <c r="AE70" i="1"/>
  <c r="AE72" i="1"/>
  <c r="AE74" i="1"/>
  <c r="AE77" i="1"/>
  <c r="AE81" i="1"/>
  <c r="AE82" i="1"/>
  <c r="AE83" i="1"/>
  <c r="AE84" i="1"/>
  <c r="AE85" i="1"/>
  <c r="AE86" i="1"/>
  <c r="AE87" i="1"/>
  <c r="AE88" i="1"/>
  <c r="AE89" i="1"/>
  <c r="AE90" i="1"/>
  <c r="AE91" i="1"/>
  <c r="AE93" i="1"/>
  <c r="AE94" i="1"/>
  <c r="AE95" i="1"/>
  <c r="AE96" i="1"/>
  <c r="AE97" i="1"/>
  <c r="AE101" i="1"/>
  <c r="AE103" i="1"/>
  <c r="L7" i="1"/>
  <c r="R7" i="1" s="1"/>
  <c r="L8" i="1"/>
  <c r="R8" i="1" s="1"/>
  <c r="L9" i="1"/>
  <c r="R9" i="1" s="1"/>
  <c r="L10" i="1"/>
  <c r="R10" i="1" s="1"/>
  <c r="V10" i="1" s="1"/>
  <c r="L11" i="1"/>
  <c r="R11" i="1" s="1"/>
  <c r="AE11" i="1" s="1"/>
  <c r="L12" i="1"/>
  <c r="R12" i="1" s="1"/>
  <c r="V12" i="1" s="1"/>
  <c r="L13" i="1"/>
  <c r="R13" i="1" s="1"/>
  <c r="V13" i="1" s="1"/>
  <c r="L14" i="1"/>
  <c r="R14" i="1" s="1"/>
  <c r="V14" i="1" s="1"/>
  <c r="L15" i="1"/>
  <c r="R15" i="1" s="1"/>
  <c r="V15" i="1" s="1"/>
  <c r="L16" i="1"/>
  <c r="R16" i="1" s="1"/>
  <c r="V16" i="1" s="1"/>
  <c r="L17" i="1"/>
  <c r="R17" i="1" s="1"/>
  <c r="L18" i="1"/>
  <c r="R18" i="1" s="1"/>
  <c r="V18" i="1" s="1"/>
  <c r="L19" i="1"/>
  <c r="R19" i="1" s="1"/>
  <c r="AE19" i="1" s="1"/>
  <c r="L20" i="1"/>
  <c r="R20" i="1" s="1"/>
  <c r="L21" i="1"/>
  <c r="R21" i="1" s="1"/>
  <c r="L22" i="1"/>
  <c r="R22" i="1" s="1"/>
  <c r="L23" i="1"/>
  <c r="R23" i="1" s="1"/>
  <c r="V23" i="1" s="1"/>
  <c r="L24" i="1"/>
  <c r="R24" i="1" s="1"/>
  <c r="L25" i="1"/>
  <c r="R25" i="1" s="1"/>
  <c r="L26" i="1"/>
  <c r="R26" i="1" s="1"/>
  <c r="L27" i="1"/>
  <c r="R27" i="1" s="1"/>
  <c r="L28" i="1"/>
  <c r="R28" i="1" s="1"/>
  <c r="L29" i="1"/>
  <c r="R29" i="1" s="1"/>
  <c r="L30" i="1"/>
  <c r="R30" i="1" s="1"/>
  <c r="L31" i="1"/>
  <c r="R31" i="1" s="1"/>
  <c r="L32" i="1"/>
  <c r="R32" i="1" s="1"/>
  <c r="L33" i="1"/>
  <c r="R33" i="1" s="1"/>
  <c r="V33" i="1" s="1"/>
  <c r="L34" i="1"/>
  <c r="R34" i="1" s="1"/>
  <c r="L35" i="1"/>
  <c r="R35" i="1" s="1"/>
  <c r="S35" i="1" s="1"/>
  <c r="L36" i="1"/>
  <c r="R36" i="1" s="1"/>
  <c r="L37" i="1"/>
  <c r="R37" i="1" s="1"/>
  <c r="V37" i="1" s="1"/>
  <c r="L38" i="1"/>
  <c r="R38" i="1" s="1"/>
  <c r="L39" i="1"/>
  <c r="R39" i="1" s="1"/>
  <c r="S39" i="1" s="1"/>
  <c r="L40" i="1"/>
  <c r="R40" i="1" s="1"/>
  <c r="L41" i="1"/>
  <c r="R41" i="1" s="1"/>
  <c r="S41" i="1" s="1"/>
  <c r="L42" i="1"/>
  <c r="R42" i="1" s="1"/>
  <c r="L43" i="1"/>
  <c r="R43" i="1" s="1"/>
  <c r="L44" i="1"/>
  <c r="R44" i="1" s="1"/>
  <c r="L45" i="1"/>
  <c r="R45" i="1" s="1"/>
  <c r="V45" i="1" s="1"/>
  <c r="L46" i="1"/>
  <c r="R46" i="1" s="1"/>
  <c r="V46" i="1" s="1"/>
  <c r="L47" i="1"/>
  <c r="R47" i="1" s="1"/>
  <c r="L48" i="1"/>
  <c r="R48" i="1" s="1"/>
  <c r="V48" i="1" s="1"/>
  <c r="L49" i="1"/>
  <c r="R49" i="1" s="1"/>
  <c r="V49" i="1" s="1"/>
  <c r="L50" i="1"/>
  <c r="R50" i="1" s="1"/>
  <c r="V50" i="1" s="1"/>
  <c r="L51" i="1"/>
  <c r="R51" i="1" s="1"/>
  <c r="L52" i="1"/>
  <c r="R52" i="1" s="1"/>
  <c r="L53" i="1"/>
  <c r="R53" i="1" s="1"/>
  <c r="S53" i="1" s="1"/>
  <c r="AE53" i="1" s="1"/>
  <c r="L54" i="1"/>
  <c r="R54" i="1" s="1"/>
  <c r="L55" i="1"/>
  <c r="R55" i="1" s="1"/>
  <c r="L56" i="1"/>
  <c r="R56" i="1" s="1"/>
  <c r="L57" i="1"/>
  <c r="R57" i="1" s="1"/>
  <c r="V57" i="1" s="1"/>
  <c r="L58" i="1"/>
  <c r="R58" i="1" s="1"/>
  <c r="V58" i="1" s="1"/>
  <c r="L59" i="1"/>
  <c r="R59" i="1" s="1"/>
  <c r="S59" i="1" s="1"/>
  <c r="AE59" i="1" s="1"/>
  <c r="L60" i="1"/>
  <c r="R60" i="1" s="1"/>
  <c r="L61" i="1"/>
  <c r="R61" i="1" s="1"/>
  <c r="S61" i="1" s="1"/>
  <c r="AE61" i="1" s="1"/>
  <c r="L62" i="1"/>
  <c r="R62" i="1" s="1"/>
  <c r="L63" i="1"/>
  <c r="R63" i="1" s="1"/>
  <c r="S63" i="1" s="1"/>
  <c r="AE63" i="1" s="1"/>
  <c r="L64" i="1"/>
  <c r="R64" i="1" s="1"/>
  <c r="V64" i="1" s="1"/>
  <c r="L65" i="1"/>
  <c r="R65" i="1" s="1"/>
  <c r="V65" i="1" s="1"/>
  <c r="L66" i="1"/>
  <c r="R66" i="1" s="1"/>
  <c r="V66" i="1" s="1"/>
  <c r="L67" i="1"/>
  <c r="R67" i="1" s="1"/>
  <c r="V67" i="1" s="1"/>
  <c r="L68" i="1"/>
  <c r="R68" i="1" s="1"/>
  <c r="V68" i="1" s="1"/>
  <c r="L69" i="1"/>
  <c r="R69" i="1" s="1"/>
  <c r="L70" i="1"/>
  <c r="R70" i="1" s="1"/>
  <c r="V70" i="1" s="1"/>
  <c r="L71" i="1"/>
  <c r="R71" i="1" s="1"/>
  <c r="L72" i="1"/>
  <c r="R72" i="1" s="1"/>
  <c r="V72" i="1" s="1"/>
  <c r="L73" i="1"/>
  <c r="R73" i="1" s="1"/>
  <c r="L74" i="1"/>
  <c r="R74" i="1" s="1"/>
  <c r="V74" i="1" s="1"/>
  <c r="L75" i="1"/>
  <c r="R75" i="1" s="1"/>
  <c r="S75" i="1" s="1"/>
  <c r="AE75" i="1" s="1"/>
  <c r="L76" i="1"/>
  <c r="R76" i="1" s="1"/>
  <c r="L77" i="1"/>
  <c r="R77" i="1" s="1"/>
  <c r="V77" i="1" s="1"/>
  <c r="L78" i="1"/>
  <c r="R78" i="1" s="1"/>
  <c r="L79" i="1"/>
  <c r="R79" i="1" s="1"/>
  <c r="L80" i="1"/>
  <c r="R80" i="1" s="1"/>
  <c r="L81" i="1"/>
  <c r="R81" i="1" s="1"/>
  <c r="V81" i="1" s="1"/>
  <c r="L82" i="1"/>
  <c r="R82" i="1" s="1"/>
  <c r="V82" i="1" s="1"/>
  <c r="L83" i="1"/>
  <c r="R83" i="1" s="1"/>
  <c r="V83" i="1" s="1"/>
  <c r="L84" i="1"/>
  <c r="R84" i="1" s="1"/>
  <c r="V84" i="1" s="1"/>
  <c r="L85" i="1"/>
  <c r="R85" i="1" s="1"/>
  <c r="V85" i="1" s="1"/>
  <c r="L86" i="1"/>
  <c r="R86" i="1" s="1"/>
  <c r="V86" i="1" s="1"/>
  <c r="L87" i="1"/>
  <c r="R87" i="1" s="1"/>
  <c r="V87" i="1" s="1"/>
  <c r="L88" i="1"/>
  <c r="R88" i="1" s="1"/>
  <c r="V88" i="1" s="1"/>
  <c r="L89" i="1"/>
  <c r="R89" i="1" s="1"/>
  <c r="V89" i="1" s="1"/>
  <c r="L90" i="1"/>
  <c r="R90" i="1" s="1"/>
  <c r="V90" i="1" s="1"/>
  <c r="L91" i="1"/>
  <c r="R91" i="1" s="1"/>
  <c r="V91" i="1" s="1"/>
  <c r="L92" i="1"/>
  <c r="R92" i="1" s="1"/>
  <c r="L93" i="1"/>
  <c r="R93" i="1" s="1"/>
  <c r="W93" i="1" s="1"/>
  <c r="L94" i="1"/>
  <c r="R94" i="1" s="1"/>
  <c r="W94" i="1" s="1"/>
  <c r="L95" i="1"/>
  <c r="R95" i="1" s="1"/>
  <c r="W95" i="1" s="1"/>
  <c r="L96" i="1"/>
  <c r="R96" i="1" s="1"/>
  <c r="W96" i="1" s="1"/>
  <c r="L97" i="1"/>
  <c r="R97" i="1" s="1"/>
  <c r="W97" i="1" s="1"/>
  <c r="L98" i="1"/>
  <c r="R98" i="1" s="1"/>
  <c r="L99" i="1"/>
  <c r="R99" i="1" s="1"/>
  <c r="W99" i="1" s="1"/>
  <c r="L100" i="1"/>
  <c r="R100" i="1" s="1"/>
  <c r="L101" i="1"/>
  <c r="R101" i="1" s="1"/>
  <c r="W101" i="1" s="1"/>
  <c r="L102" i="1"/>
  <c r="R102" i="1" s="1"/>
  <c r="L103" i="1"/>
  <c r="R103" i="1" s="1"/>
  <c r="W103" i="1" s="1"/>
  <c r="L6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C5" i="1"/>
  <c r="AB5" i="1"/>
  <c r="AA5" i="1"/>
  <c r="Z5" i="1"/>
  <c r="Y5" i="1"/>
  <c r="X5" i="1"/>
  <c r="T5" i="1"/>
  <c r="Q5" i="1"/>
  <c r="P5" i="1"/>
  <c r="O5" i="1"/>
  <c r="N5" i="1"/>
  <c r="M5" i="1"/>
  <c r="J5" i="1"/>
  <c r="F5" i="1"/>
  <c r="E5" i="1"/>
  <c r="AE35" i="1" l="1"/>
  <c r="W102" i="1"/>
  <c r="AE102" i="1"/>
  <c r="W100" i="1"/>
  <c r="S100" i="1"/>
  <c r="AE100" i="1" s="1"/>
  <c r="W98" i="1"/>
  <c r="S98" i="1"/>
  <c r="AE98" i="1" s="1"/>
  <c r="W92" i="1"/>
  <c r="AE92" i="1"/>
  <c r="AE80" i="1"/>
  <c r="S78" i="1"/>
  <c r="AE78" i="1" s="1"/>
  <c r="S76" i="1"/>
  <c r="AE76" i="1" s="1"/>
  <c r="S62" i="1"/>
  <c r="AE62" i="1" s="1"/>
  <c r="S60" i="1"/>
  <c r="AE60" i="1" s="1"/>
  <c r="S56" i="1"/>
  <c r="AE56" i="1" s="1"/>
  <c r="S54" i="1"/>
  <c r="AE54" i="1" s="1"/>
  <c r="S52" i="1"/>
  <c r="AE52" i="1" s="1"/>
  <c r="S44" i="1"/>
  <c r="AE44" i="1" s="1"/>
  <c r="S42" i="1"/>
  <c r="AE42" i="1" s="1"/>
  <c r="AE40" i="1"/>
  <c r="S38" i="1"/>
  <c r="AE38" i="1" s="1"/>
  <c r="AE36" i="1"/>
  <c r="AE34" i="1"/>
  <c r="AE32" i="1"/>
  <c r="AE30" i="1"/>
  <c r="AE28" i="1"/>
  <c r="S26" i="1"/>
  <c r="AE26" i="1" s="1"/>
  <c r="AE24" i="1"/>
  <c r="S22" i="1"/>
  <c r="AE22" i="1" s="1"/>
  <c r="S20" i="1"/>
  <c r="AE20" i="1" s="1"/>
  <c r="S8" i="1"/>
  <c r="AE8" i="1" s="1"/>
  <c r="V73" i="1"/>
  <c r="V27" i="1"/>
  <c r="V17" i="1"/>
  <c r="V7" i="1"/>
  <c r="AE7" i="1"/>
  <c r="S9" i="1"/>
  <c r="AE9" i="1" s="1"/>
  <c r="AE17" i="1"/>
  <c r="AE25" i="1"/>
  <c r="AE27" i="1"/>
  <c r="S29" i="1"/>
  <c r="AE29" i="1" s="1"/>
  <c r="S31" i="1"/>
  <c r="AE31" i="1" s="1"/>
  <c r="AE39" i="1"/>
  <c r="AE41" i="1"/>
  <c r="S43" i="1"/>
  <c r="AE43" i="1" s="1"/>
  <c r="S47" i="1"/>
  <c r="AE47" i="1" s="1"/>
  <c r="S69" i="1"/>
  <c r="AE69" i="1" s="1"/>
  <c r="AE73" i="1"/>
  <c r="S79" i="1"/>
  <c r="AE79" i="1" s="1"/>
  <c r="S99" i="1"/>
  <c r="AE99" i="1" s="1"/>
  <c r="V75" i="1"/>
  <c r="V71" i="1"/>
  <c r="V63" i="1"/>
  <c r="V61" i="1"/>
  <c r="V59" i="1"/>
  <c r="V55" i="1"/>
  <c r="V53" i="1"/>
  <c r="V51" i="1"/>
  <c r="V35" i="1"/>
  <c r="V21" i="1"/>
  <c r="V19" i="1"/>
  <c r="V11" i="1"/>
  <c r="V102" i="1"/>
  <c r="V94" i="1"/>
  <c r="W90" i="1"/>
  <c r="W86" i="1"/>
  <c r="W82" i="1"/>
  <c r="W78" i="1"/>
  <c r="W74" i="1"/>
  <c r="W70" i="1"/>
  <c r="W66" i="1"/>
  <c r="W62" i="1"/>
  <c r="W58" i="1"/>
  <c r="W54" i="1"/>
  <c r="W50" i="1"/>
  <c r="W46" i="1"/>
  <c r="W42" i="1"/>
  <c r="W38" i="1"/>
  <c r="W34" i="1"/>
  <c r="W30" i="1"/>
  <c r="W26" i="1"/>
  <c r="W22" i="1"/>
  <c r="W18" i="1"/>
  <c r="W14" i="1"/>
  <c r="W10" i="1"/>
  <c r="K5" i="1"/>
  <c r="V96" i="1"/>
  <c r="W88" i="1"/>
  <c r="W84" i="1"/>
  <c r="W80" i="1"/>
  <c r="W76" i="1"/>
  <c r="W72" i="1"/>
  <c r="W68" i="1"/>
  <c r="W64" i="1"/>
  <c r="W60" i="1"/>
  <c r="W56" i="1"/>
  <c r="W52" i="1"/>
  <c r="W48" i="1"/>
  <c r="W44" i="1"/>
  <c r="W40" i="1"/>
  <c r="W36" i="1"/>
  <c r="W32" i="1"/>
  <c r="W28" i="1"/>
  <c r="W24" i="1"/>
  <c r="W20" i="1"/>
  <c r="W16" i="1"/>
  <c r="W12" i="1"/>
  <c r="W8" i="1"/>
  <c r="V103" i="1"/>
  <c r="V101" i="1"/>
  <c r="V97" i="1"/>
  <c r="V95" i="1"/>
  <c r="V93" i="1"/>
  <c r="W91" i="1"/>
  <c r="W89" i="1"/>
  <c r="W87" i="1"/>
  <c r="W85" i="1"/>
  <c r="W83" i="1"/>
  <c r="W81" i="1"/>
  <c r="W79" i="1"/>
  <c r="W77" i="1"/>
  <c r="W75" i="1"/>
  <c r="W73" i="1"/>
  <c r="W71" i="1"/>
  <c r="W69" i="1"/>
  <c r="W67" i="1"/>
  <c r="W65" i="1"/>
  <c r="W63" i="1"/>
  <c r="W61" i="1"/>
  <c r="W59" i="1"/>
  <c r="W57" i="1"/>
  <c r="W55" i="1"/>
  <c r="W53" i="1"/>
  <c r="W51" i="1"/>
  <c r="W49" i="1"/>
  <c r="W47" i="1"/>
  <c r="W45" i="1"/>
  <c r="W43" i="1"/>
  <c r="W41" i="1"/>
  <c r="W39" i="1"/>
  <c r="W37" i="1"/>
  <c r="W35" i="1"/>
  <c r="W33" i="1"/>
  <c r="W31" i="1"/>
  <c r="W29" i="1"/>
  <c r="W27" i="1"/>
  <c r="W25" i="1"/>
  <c r="W23" i="1"/>
  <c r="W21" i="1"/>
  <c r="W19" i="1"/>
  <c r="W17" i="1"/>
  <c r="W15" i="1"/>
  <c r="W13" i="1"/>
  <c r="W11" i="1"/>
  <c r="W9" i="1"/>
  <c r="W7" i="1"/>
  <c r="L5" i="1"/>
  <c r="R6" i="1"/>
  <c r="V41" i="1" l="1"/>
  <c r="V99" i="1"/>
  <c r="V31" i="1"/>
  <c r="V47" i="1"/>
  <c r="AE6" i="1"/>
  <c r="AE5" i="1" s="1"/>
  <c r="S5" i="1"/>
  <c r="V92" i="1"/>
  <c r="V100" i="1"/>
  <c r="V98" i="1"/>
  <c r="V9" i="1"/>
  <c r="V25" i="1"/>
  <c r="V29" i="1"/>
  <c r="V39" i="1"/>
  <c r="V43" i="1"/>
  <c r="V69" i="1"/>
  <c r="V79" i="1"/>
  <c r="V8" i="1"/>
  <c r="V20" i="1"/>
  <c r="V22" i="1"/>
  <c r="V24" i="1"/>
  <c r="V26" i="1"/>
  <c r="V28" i="1"/>
  <c r="V30" i="1"/>
  <c r="V32" i="1"/>
  <c r="V34" i="1"/>
  <c r="V36" i="1"/>
  <c r="V38" i="1"/>
  <c r="V40" i="1"/>
  <c r="V42" i="1"/>
  <c r="V44" i="1"/>
  <c r="V52" i="1"/>
  <c r="V54" i="1"/>
  <c r="V56" i="1"/>
  <c r="V60" i="1"/>
  <c r="V62" i="1"/>
  <c r="V76" i="1"/>
  <c r="V78" i="1"/>
  <c r="V80" i="1"/>
  <c r="R5" i="1"/>
  <c r="V6" i="1"/>
  <c r="W6" i="1"/>
</calcChain>
</file>

<file path=xl/sharedStrings.xml><?xml version="1.0" encoding="utf-8"?>
<sst xmlns="http://schemas.openxmlformats.org/spreadsheetml/2006/main" count="384" uniqueCount="150">
  <si>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</si>
  <si>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</si>
  <si>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</si>
  <si>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</si>
  <si>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</si>
  <si>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</si>
  <si>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</si>
  <si>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</si>
  <si>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</si>
  <si>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</si>
  <si>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</si>
  <si>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</si>
  <si>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</si>
  <si>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</si>
  <si>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</si>
  <si>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</si>
  <si>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</si>
  <si>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</si>
  <si>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</si>
  <si>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</si>
  <si>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</si>
  <si>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</si>
  <si>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15,04,</t>
  </si>
  <si>
    <t>20,04,(1)</t>
  </si>
  <si>
    <t>20,04,(2)</t>
  </si>
  <si>
    <t>20,04,(3)</t>
  </si>
  <si>
    <t>18,04,</t>
  </si>
  <si>
    <t>17,04,</t>
  </si>
  <si>
    <t>11,04,</t>
  </si>
  <si>
    <t>10,04,</t>
  </si>
  <si>
    <t>04,04,</t>
  </si>
  <si>
    <t>03,04,</t>
  </si>
  <si>
    <t>28,03,</t>
  </si>
  <si>
    <t>005  Колбаса Докторская ГОСТ, Вязанка вектор,ВЕС. ПОКОМ</t>
  </si>
  <si>
    <t>кг</t>
  </si>
  <si>
    <t>в матрице</t>
  </si>
  <si>
    <t>016  Сосиски Вязанка Молочные, Вязанка вискофан  ВЕС.ПОКОМ</t>
  </si>
  <si>
    <t>017  Сосиски Вязанка Сливочные, Вязанка амицел ВЕС.ПОКОМ</t>
  </si>
  <si>
    <t>018  Сосиски Рубленые, Вязанка вискофан  ВЕС.ПОКОМ</t>
  </si>
  <si>
    <t>030  Сосиски Вязанка Молочные, Вязанка вискофан МГС, 0.45кг, ПОКОМ</t>
  </si>
  <si>
    <t>шт</t>
  </si>
  <si>
    <t>нет потребности</t>
  </si>
  <si>
    <t>032  Сосиски Вязанка Сливочные, Вязанка амицел МГС, 0.45кг, ПОКОМ</t>
  </si>
  <si>
    <t>047  Кол Баварская, белков.обол. в термоусад. пакете 0.17 кг, ТМ Стародворье  ПОКОМ</t>
  </si>
  <si>
    <t>055  Колбаса вареная Филейбургская, 0,45 кг, БАВАРУШКА ПОКОМ</t>
  </si>
  <si>
    <t>058  Колбаса Докторская Особая ТМ Особый рецепт,  0,5кг, ПОКОМ</t>
  </si>
  <si>
    <t>не в матрице</t>
  </si>
  <si>
    <t>062  Колбаса Кракушка пряная с сальцем, 0.3кг в/у п/к, БАВАРУШКА ПОКОМ</t>
  </si>
  <si>
    <t>064  Колбаса Молочная Дугушка, вектор 0,4 кг, ТМ Стародворье  ПОКОМ</t>
  </si>
  <si>
    <t>083  Колбаса Швейцарская 0,17 кг., ШТ., сырокопченая   ПОКОМ</t>
  </si>
  <si>
    <t>117  Колбаса Сервелат Филейбургский с ароматными пряностями, в/у 0,35 кг срез, БАВАРУШКА ПОКОМ</t>
  </si>
  <si>
    <t>вывести Петраш 20,03,24</t>
  </si>
  <si>
    <t>118  Колбаса Сервелат Филейбургский с филе сочного окорока, в/у 0,35 кг срез, БАВАРУШКА ПОКОМ</t>
  </si>
  <si>
    <t>200  Ветчина Дугушка ТМ Стародворье, вектор в/у    ПОКОМ</t>
  </si>
  <si>
    <t>201  Ветчина Нежная ТМ Особый рецепт, (2,5кг), ПОКОМ</t>
  </si>
  <si>
    <t>217  Колбаса Докторская Дугушка, ВЕС, НЕ ГОСТ, ТМ Стародворье ПОКОМ</t>
  </si>
  <si>
    <t>218  Колбаса Докторская оригинальная ТМ Особый рецепт БОЛЬШОЙ БАТОН, п/а ВЕС, ТМ Стародворье ПОКОМ</t>
  </si>
  <si>
    <t>нет потребности / введено для Луганска</t>
  </si>
  <si>
    <t>219  Колбаса Докторская Особая ТМ Особый рецепт, ВЕС  ПОКОМ</t>
  </si>
  <si>
    <t>225  Колбаса Дугушка со шпиком, ВЕС, ТМ Стародворье  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</si>
  <si>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</si>
  <si>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</si>
  <si>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235  Колбаса Особая ТМ Особый рецепт, ВЕС, ТМ Стародворье ПОКОМ</t>
  </si>
  <si>
    <t>236  Колбаса Рубленая ЗАПЕЧ. Дугушка ТМ Стародворье, вектор, в/к    ПОКОМ</t>
  </si>
  <si>
    <t>239  Колбаса Салями запеч Дугушка, оболочка вектор, ВЕС, ТМ Стародворье  ПОКОМ</t>
  </si>
  <si>
    <t>242  Колбаса Сервелат ЗАПЕЧ.Дугушка ТМ Стародворье, вектор, в/к     ПОКОМ</t>
  </si>
  <si>
    <t>243  Колбаса Сервелат Зернистый, ВЕС.  ПОКОМ</t>
  </si>
  <si>
    <t>244  Колбаса Сервелат Кремлевский, ВЕС. ПОКОМ</t>
  </si>
  <si>
    <t>21,03,24 Фомин на вывод</t>
  </si>
  <si>
    <t>247  Сардельки Нежные, ВЕС.  ПОКОМ</t>
  </si>
  <si>
    <t>248  Сардельки Сочные ТМ Особый рецепт,   ПОКОМ</t>
  </si>
  <si>
    <t>250  Сардельки стародворские с говядиной в обол. NDX, ВЕС. ПОКОМ</t>
  </si>
  <si>
    <t>251  Сосиски Баварские, ВЕС.  ПОКОМ</t>
  </si>
  <si>
    <t>255  Сосиски Молочные для завтрака ТМ Особый рецепт, п/а МГС, ВЕС, ТМ Стародворье  ПОКОМ</t>
  </si>
  <si>
    <t>то же что и 326, 256</t>
  </si>
  <si>
    <t>257  Сосиски Молочные оригинальные ТМ Особый рецепт, ВЕС.   ПОКОМ</t>
  </si>
  <si>
    <t>259  Сосиски Сливочные Дугушка, ВЕС.   ПОКОМ</t>
  </si>
  <si>
    <t>263  Шпикачки Стародворские, ВЕС.  ПОКОМ</t>
  </si>
  <si>
    <t>265  Колбаса Балыкбургская, ВЕС, ТМ Баварушка  ПОКОМ</t>
  </si>
  <si>
    <t>266  Колбаса Филейбургская с сочным окороком, ВЕС, ТМ Баварушка  ПОКОМ</t>
  </si>
  <si>
    <t>267  Колбаса Салями Филейбургская зернистая, оболочка фиброуз, ВЕС, ТМ Баварушка  ПОКОМ</t>
  </si>
  <si>
    <t>268  Сосиски Филейбургские с филе сочного окорока, ВЕС, ТМ Баварушка  ПОКОМ</t>
  </si>
  <si>
    <t>271  Колбаса Сервелат Левантский ТМ Особый Рецепт, ВЕС. ПОКОМ</t>
  </si>
  <si>
    <t>273  Сосиски Сочинки с сочной грудинкой, МГС 0.4кг,   ПОКОМ</t>
  </si>
  <si>
    <t>276  Колбаса Сливушка ТМ Вязанка в оболочке полиамид 0,45 кг  ПОКОМ</t>
  </si>
  <si>
    <t>283  Сосиски Сочинки, ВЕС, ТМ Стародворье ПОКОМ</t>
  </si>
  <si>
    <t>296  Колбаса Мясорубская с рубленой грудинкой 0,35кг срез ТМ Стародворье  ПОКОМ</t>
  </si>
  <si>
    <t>297  Колбаса Мясорубская с рубленой грудинкой ВЕС ТМ Стародворье  ПОКОМ</t>
  </si>
  <si>
    <t>301  Сосиски Сочинки по-баварски с сыром,  0.4кг, ТМ Стародворье  ПОКОМ</t>
  </si>
  <si>
    <t>302  Сосиски Сочинки по-баварски,  0.4кг, ТМ Стародворье  ПОКОМ</t>
  </si>
  <si>
    <t>309  Сосиски Сочинки с сыром 0,4 кг ТМ Стародворье  ПОКОМ</t>
  </si>
  <si>
    <t>312  Ветчина Филейская ТМ Вязанка ТС Столичная ВЕС  ПОКОМ</t>
  </si>
  <si>
    <t>313 Колбаса вареная Молокуша ТМ Вязанка в оболочке полиамид. ВЕС  ПОКОМ</t>
  </si>
  <si>
    <t>314 Колбаса вареная Филейская ТМ Вязанка ТС Классическая в оболочке полиамид.  ПОКОМ</t>
  </si>
  <si>
    <t>315 Колбаса Нежная ТМ Зареченские ТС Зареченские продукты в оболочкНТУ.  изделие вар  ПОКОМ</t>
  </si>
  <si>
    <t>нужно увеличить продажи</t>
  </si>
  <si>
    <t>316 Колбаса варенокоиз мяса птицы Сервелат Пражский ТМ Зареченские ТС Зареченские  ПОКОМ</t>
  </si>
  <si>
    <t>то же что и 212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</si>
  <si>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</si>
  <si>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</si>
  <si>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то же что и 254</t>
  </si>
  <si>
    <t>320  Сосиски Сочинки с сочным окороком 0,4 кг ТМ Стародворье  ПОКОМ</t>
  </si>
  <si>
    <t>322 Сосиски Сочинки с сыром ТМ Стародворье в оболочке  ПОКОМ</t>
  </si>
  <si>
    <t>323 Колбаса варенокопченая Балыкбургская рубленая ТМ Баварушка срез 0,35 кг   ПОКОМ</t>
  </si>
  <si>
    <t>325 Колбаса Сервелат Мясорубский ТМ Стародворье с мелкорубленным окороком 0,35 кг  ПОКОМ</t>
  </si>
  <si>
    <t>339  Колбаса вареная Филейская ТМ Вязанка ТС Классическая, 0,40 кг.  ПОКОМ</t>
  </si>
  <si>
    <t>346 Колбаса Сервелат Филейбургский с копченой грудинкой ТМ Баварушка в оболов/у 0,35 кг срез  ПОКОМ</t>
  </si>
  <si>
    <t>350 Сосиски Молокуши миникушай ТМ Вязанка в оболочке амицел в модифиц газовой среде 0,45 кг  Поком</t>
  </si>
  <si>
    <t>352  Сардельки Сочинки с сыром 0,4 кг ТМ Стародворье   ПОКОМ</t>
  </si>
  <si>
    <t>358 Колбаса Сервелат Мясорубский ТМ Стародворье с мелкорубленным окороком в вак упак  ПОКОМ</t>
  </si>
  <si>
    <t>363 Сардельки Филейские Вязанка ТМ Вязанка в обол NDX  ПОКОМ</t>
  </si>
  <si>
    <t>367 Вареные колбасы Молокуша Вязанка Фикс.вес 0,45 п/а Вязанка  ПОКОМ</t>
  </si>
  <si>
    <t>369 Колбаса Сливушка ТМ Вязанка в оболочке полиамид вес.  ПОКОМ</t>
  </si>
  <si>
    <t>370 Ветчина Сливушка с индейкой ТМ Вязанка в оболочке полиамид.</t>
  </si>
  <si>
    <t>371  Сосиски Сочинки Молочные 0,4 кг ТМ Стародворье  ПОКОМ</t>
  </si>
  <si>
    <t>372  Сосиски Сочинки Сливочные 0,4 кг ТМ Стародворье  ПОКОМ</t>
  </si>
  <si>
    <t>373 Ветчины «Филейская» Фикс.вес 0,45 Вектор ТМ «Вязанка»  Поком</t>
  </si>
  <si>
    <t>381  Сардельки Сочинки 0,4кг ТМ Стародворье  ПОКОМ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</si>
  <si>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</si>
  <si>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</si>
  <si>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391 Вареные колбасы «Докторская ГОСТ» Фикс.вес 0,37 п/а ТМ «Вязанка»  Поком</t>
  </si>
  <si>
    <t>392 Вареные колбасы «Докторская ГОСТ» Фикс.вес 0,6 Вектор ТМ «Дугушка»  Поком</t>
  </si>
  <si>
    <t>393 Ветчины Сливушка с индейкой Вязанка Фикс.вес 0,4 П/а Вязанка  Поком</t>
  </si>
  <si>
    <t>394 Ветчина Сочинка с сочным окороком ТМ Стародворье полиамид ф/в 0,35 кг  Поком</t>
  </si>
  <si>
    <t>395 Ветчины «Дугушка» Фикс.вес 0,6 П/а ТМ «Дугушка»  Поком</t>
  </si>
  <si>
    <t>396 Сардельки «Филейские» Фикс.вес 0,4 NDX мгс ТМ «Вязанка»</t>
  </si>
  <si>
    <t>397 Сосиски Сливочные по-стародворски Бордо Фикс.вес 0,45 П/а мгс Стародворье  Поком</t>
  </si>
  <si>
    <t>398 Сосиски Молочные Дугушки Дугушка Весовые П/а мгс Дугушка  Поком</t>
  </si>
  <si>
    <t>417 П/к колбасы «Сочинка рубленая с сочным окороком» Весовой фиброуз ТМ «Стародворье»  Поком</t>
  </si>
  <si>
    <t>445 Сосиски Стародворье Сочинки Молочные п/а вес  Поком</t>
  </si>
  <si>
    <t>446 Сосиски Баварские с сыром 0,35 кг. ТМ Стародворье в оболочке айпил в модифи газовой среде  Поком</t>
  </si>
  <si>
    <t>451 Сосиски «Баварские» Фикс.вес 0,35 П/а ТМ «Стародворье»  Поком</t>
  </si>
  <si>
    <t>452 Колбаса Сочинка зернистая с сочной грудинкой  ТМ Стародворье в оболочке ф  Поком</t>
  </si>
  <si>
    <t>455 Колбаса Салями Мясорубская ТМ Стародворье с рубленым шпиком в оболочке фиброуз в ваку  Поком</t>
  </si>
  <si>
    <t>456 Колбаса вареная Сочинка ТМ Стародворье в оболочке полиамид 0,45 кг.Мясной продукт.  Поком</t>
  </si>
  <si>
    <t>459 Сосиски Сочинки ТМ Стародворье с сочной грудиной в оболочке полиамид в мо  0,3 кг.  Поком</t>
  </si>
  <si>
    <t>470 Колбаса Любительская ТМ Вязанка в оболочке полиамид.Мясной продукт категории А.  Поком</t>
  </si>
  <si>
    <t>479 Колбаса Филедворская ТМ Стародворье в оболочке полиамид.  Поком</t>
  </si>
  <si>
    <t>480 Колбаса Молочная Стародворская ТМ Стародворье с молоком в оболочке полиамид  Поком</t>
  </si>
  <si>
    <t>484 Колбаса Филедворская ТМ Стародворье в оболочке полиамид 0,4 кг.  Поком</t>
  </si>
  <si>
    <t>486 Колбаса Стародворская ТМ Стародворье со шпиком в оболочке полиамид. ВЕС  Поком</t>
  </si>
  <si>
    <t>перемещение</t>
  </si>
  <si>
    <t>488 Колбаса Молочная Стародворская ТМ Стародворье с молоком в оболочке полиамид 0,4кг.  Поком</t>
  </si>
  <si>
    <t>Сосиски Ганноверские Бордо Весовые П/а мгс Баварушка</t>
  </si>
  <si>
    <t>нет потребности (Петраш 18,04,24)</t>
  </si>
  <si>
    <t>нет потребности (Петраш 18,04,24) / то же что и 460</t>
  </si>
  <si>
    <t>уменьшить</t>
  </si>
  <si>
    <t>уменьшить / нужно увеличить продажи</t>
  </si>
  <si>
    <t>заказ</t>
  </si>
  <si>
    <t>22,04,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</si>
</sst>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5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0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4" fillId="6" borderId="1" xfId="1" applyNumberFormat="1" applyFont="1" applyFill="1"/>
    <xf numFmtId="164" fontId="4" fillId="7" borderId="1" xfId="1" applyNumberFormat="1" applyFont="1" applyFill="1"/>
    <xf numFmtId="164" fontId="4" fillId="0" borderId="1" xfId="1" applyNumberFormat="1" applyFont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500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U27" sqref="U27"/>
    </sheetView>
  </sheetViews>
  <sheetFormatPr defaultRowHeight="15" x14ac:dyDescent="0.25"/>
  <cols>
    <col min="1" max="1" width="60" customWidth="1"/>
    <col min="2" max="2" width="4" customWidth="1"/>
    <col min="3" max="6" width="6.7109375" customWidth="1"/>
    <col min="7" max="7" width="5" style="8" customWidth="1"/>
    <col min="8" max="8" width="5" customWidth="1"/>
    <col min="9" max="9" width="12.5703125" customWidth="1"/>
    <col min="10" max="20" width="7" customWidth="1"/>
    <col min="21" max="21" width="22" customWidth="1"/>
    <col min="22" max="23" width="5.28515625" customWidth="1"/>
    <col min="24" max="29" width="6" customWidth="1"/>
    <col min="30" max="30" width="27.28515625" customWidth="1"/>
    <col min="31" max="51" width="8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13</v>
      </c>
      <c r="Q3" s="2" t="s">
        <v>13</v>
      </c>
      <c r="R3" s="2" t="s">
        <v>14</v>
      </c>
      <c r="S3" s="3" t="s">
        <v>148</v>
      </c>
      <c r="T3" s="9" t="s">
        <v>15</v>
      </c>
      <c r="U3" s="9" t="s">
        <v>16</v>
      </c>
      <c r="V3" s="2" t="s">
        <v>17</v>
      </c>
      <c r="W3" s="2" t="s">
        <v>18</v>
      </c>
      <c r="X3" s="2" t="s">
        <v>19</v>
      </c>
      <c r="Y3" s="2" t="s">
        <v>19</v>
      </c>
      <c r="Z3" s="2" t="s">
        <v>19</v>
      </c>
      <c r="AA3" s="2" t="s">
        <v>19</v>
      </c>
      <c r="AB3" s="2" t="s">
        <v>19</v>
      </c>
      <c r="AC3" s="2" t="s">
        <v>19</v>
      </c>
      <c r="AD3" s="2" t="s">
        <v>20</v>
      </c>
      <c r="AE3" s="2" t="s">
        <v>21</v>
      </c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22</v>
      </c>
      <c r="O4" s="1" t="s">
        <v>23</v>
      </c>
      <c r="P4" s="1" t="s">
        <v>24</v>
      </c>
      <c r="Q4" s="1" t="s">
        <v>25</v>
      </c>
      <c r="R4" s="1" t="s">
        <v>26</v>
      </c>
      <c r="S4" s="1" t="s">
        <v>149</v>
      </c>
      <c r="T4" s="1"/>
      <c r="U4" s="1"/>
      <c r="V4" s="1"/>
      <c r="W4" s="1"/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SUM(E6:E500)</f>
        <v>44375.016999999993</v>
      </c>
      <c r="F5" s="4">
        <f>SUM(F6:F500)</f>
        <v>25691.914000000001</v>
      </c>
      <c r="G5" s="6"/>
      <c r="H5" s="1"/>
      <c r="I5" s="1"/>
      <c r="J5" s="4">
        <f t="shared" ref="J5:T5" si="0">SUM(J6:J500)</f>
        <v>44317.584999999992</v>
      </c>
      <c r="K5" s="4">
        <f t="shared" si="0"/>
        <v>57.432000000000741</v>
      </c>
      <c r="L5" s="4">
        <f t="shared" si="0"/>
        <v>21207.435000000001</v>
      </c>
      <c r="M5" s="4">
        <f t="shared" si="0"/>
        <v>23167.581999999995</v>
      </c>
      <c r="N5" s="4">
        <f t="shared" si="0"/>
        <v>6894.7773000000043</v>
      </c>
      <c r="O5" s="4">
        <f t="shared" si="0"/>
        <v>2600</v>
      </c>
      <c r="P5" s="4">
        <f t="shared" si="0"/>
        <v>1400</v>
      </c>
      <c r="Q5" s="4">
        <f t="shared" si="0"/>
        <v>12253.932700000001</v>
      </c>
      <c r="R5" s="4">
        <f t="shared" si="0"/>
        <v>4241.4869999999992</v>
      </c>
      <c r="S5" s="4">
        <f t="shared" si="0"/>
        <v>4295.0231999999996</v>
      </c>
      <c r="T5" s="4">
        <f t="shared" si="0"/>
        <v>0</v>
      </c>
      <c r="U5" s="1"/>
      <c r="V5" s="1"/>
      <c r="W5" s="1"/>
      <c r="X5" s="4">
        <f t="shared" ref="X5:AC5" si="1">SUM(X6:X500)</f>
        <v>4244.3644000000004</v>
      </c>
      <c r="Y5" s="4">
        <f t="shared" si="1"/>
        <v>4340.2511999999988</v>
      </c>
      <c r="Z5" s="4">
        <f t="shared" si="1"/>
        <v>4502.7744000000002</v>
      </c>
      <c r="AA5" s="4">
        <f t="shared" si="1"/>
        <v>4197.4943999999987</v>
      </c>
      <c r="AB5" s="4">
        <f t="shared" si="1"/>
        <v>4012.8702000000003</v>
      </c>
      <c r="AC5" s="4">
        <f t="shared" si="1"/>
        <v>4155.7137999999995</v>
      </c>
      <c r="AD5" s="1"/>
      <c r="AE5" s="4">
        <f>SUM(AE6:AE500)</f>
        <v>3309</v>
      </c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33</v>
      </c>
      <c r="B6" s="1" t="s">
        <v>34</v>
      </c>
      <c r="C6" s="1">
        <v>32.06</v>
      </c>
      <c r="D6" s="1">
        <v>188.779</v>
      </c>
      <c r="E6" s="1">
        <v>85.373000000000005</v>
      </c>
      <c r="F6" s="1">
        <v>135.46600000000001</v>
      </c>
      <c r="G6" s="6">
        <v>1</v>
      </c>
      <c r="H6" s="1">
        <v>50</v>
      </c>
      <c r="I6" s="1" t="s">
        <v>35</v>
      </c>
      <c r="J6" s="1">
        <v>83.9</v>
      </c>
      <c r="K6" s="1">
        <f t="shared" ref="K6:K37" si="2">E6-J6</f>
        <v>1.472999999999999</v>
      </c>
      <c r="L6" s="1">
        <f>E6-M6</f>
        <v>85.373000000000005</v>
      </c>
      <c r="M6" s="1"/>
      <c r="N6" s="1"/>
      <c r="O6" s="1"/>
      <c r="P6" s="1"/>
      <c r="Q6" s="1">
        <v>0</v>
      </c>
      <c r="R6" s="1">
        <f>L6/5</f>
        <v>17.0746</v>
      </c>
      <c r="S6" s="5">
        <f>10*R6-Q6-P6-O6-N6-F6</f>
        <v>35.28</v>
      </c>
      <c r="T6" s="5"/>
      <c r="U6" s="1"/>
      <c r="V6" s="1">
        <f>(F6+N6+O6+P6+Q6+S6)/R6</f>
        <v>10</v>
      </c>
      <c r="W6" s="1">
        <f>(F6+N6+O6+P6+Q6)/R6</f>
        <v>7.933772972719713</v>
      </c>
      <c r="X6" s="1">
        <v>12.429</v>
      </c>
      <c r="Y6" s="1">
        <v>11.0068</v>
      </c>
      <c r="Z6" s="1">
        <v>18.0578</v>
      </c>
      <c r="AA6" s="1">
        <v>13.8348</v>
      </c>
      <c r="AB6" s="1">
        <v>10.576599999999999</v>
      </c>
      <c r="AC6" s="1">
        <v>9.4340000000000011</v>
      </c>
      <c r="AD6" s="19" t="s">
        <v>146</v>
      </c>
      <c r="AE6" s="1">
        <f>ROUND(S6*G6,0)</f>
        <v>35</v>
      </c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36</v>
      </c>
      <c r="B7" s="1" t="s">
        <v>34</v>
      </c>
      <c r="C7" s="1">
        <v>144.63999999999999</v>
      </c>
      <c r="D7" s="1">
        <v>948.05</v>
      </c>
      <c r="E7" s="1">
        <v>370.59699999999998</v>
      </c>
      <c r="F7" s="1">
        <v>661.02</v>
      </c>
      <c r="G7" s="6">
        <v>1</v>
      </c>
      <c r="H7" s="1">
        <v>45</v>
      </c>
      <c r="I7" s="1" t="s">
        <v>35</v>
      </c>
      <c r="J7" s="1">
        <v>370.92200000000003</v>
      </c>
      <c r="K7" s="1">
        <f t="shared" si="2"/>
        <v>-0.32500000000004547</v>
      </c>
      <c r="L7" s="1">
        <f t="shared" ref="L7:L70" si="3">E7-M7</f>
        <v>263.875</v>
      </c>
      <c r="M7" s="1">
        <v>106.72199999999999</v>
      </c>
      <c r="N7" s="1">
        <v>91.008600000000115</v>
      </c>
      <c r="O7" s="1"/>
      <c r="P7" s="1"/>
      <c r="Q7" s="1">
        <v>0</v>
      </c>
      <c r="R7" s="1">
        <f t="shared" ref="R7:R70" si="4">L7/5</f>
        <v>52.774999999999999</v>
      </c>
      <c r="S7" s="5"/>
      <c r="T7" s="5"/>
      <c r="U7" s="1"/>
      <c r="V7" s="1">
        <f t="shared" ref="V7:V70" si="5">(F7+N7+O7+P7+Q7+S7)/R7</f>
        <v>14.249712932259595</v>
      </c>
      <c r="W7" s="1">
        <f t="shared" ref="W7:W70" si="6">(F7+N7+O7+P7+Q7)/R7</f>
        <v>14.249712932259595</v>
      </c>
      <c r="X7" s="1">
        <v>51.758200000000002</v>
      </c>
      <c r="Y7" s="1">
        <v>83.743200000000002</v>
      </c>
      <c r="Z7" s="1">
        <v>87.955799999999996</v>
      </c>
      <c r="AA7" s="1">
        <v>57.514000000000003</v>
      </c>
      <c r="AB7" s="1">
        <v>50.961199999999998</v>
      </c>
      <c r="AC7" s="1">
        <v>51.373399999999997</v>
      </c>
      <c r="AD7" s="1"/>
      <c r="AE7" s="1">
        <f t="shared" ref="AE7:AE70" si="7">ROUND(S7*G7,0)</f>
        <v>0</v>
      </c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37</v>
      </c>
      <c r="B8" s="1" t="s">
        <v>34</v>
      </c>
      <c r="C8" s="1">
        <v>405.22</v>
      </c>
      <c r="D8" s="1">
        <v>750.47799999999995</v>
      </c>
      <c r="E8" s="1">
        <v>429.66500000000002</v>
      </c>
      <c r="F8" s="1">
        <v>630.62800000000004</v>
      </c>
      <c r="G8" s="6">
        <v>1</v>
      </c>
      <c r="H8" s="1">
        <v>45</v>
      </c>
      <c r="I8" s="1" t="s">
        <v>35</v>
      </c>
      <c r="J8" s="1">
        <v>390.48399999999998</v>
      </c>
      <c r="K8" s="1">
        <f t="shared" si="2"/>
        <v>39.18100000000004</v>
      </c>
      <c r="L8" s="1">
        <f t="shared" si="3"/>
        <v>376.18100000000004</v>
      </c>
      <c r="M8" s="1">
        <v>53.484000000000002</v>
      </c>
      <c r="N8" s="1">
        <v>203.31740000000011</v>
      </c>
      <c r="O8" s="1"/>
      <c r="P8" s="1"/>
      <c r="Q8" s="1">
        <v>0</v>
      </c>
      <c r="R8" s="1">
        <f t="shared" si="4"/>
        <v>75.236200000000011</v>
      </c>
      <c r="S8" s="5">
        <f t="shared" ref="S8:S9" si="8">12*R8-Q8-P8-O8-N8-F8</f>
        <v>68.88900000000001</v>
      </c>
      <c r="T8" s="5"/>
      <c r="U8" s="1"/>
      <c r="V8" s="1">
        <f t="shared" si="5"/>
        <v>12</v>
      </c>
      <c r="W8" s="1">
        <f t="shared" si="6"/>
        <v>11.084363644096859</v>
      </c>
      <c r="X8" s="1">
        <v>73.518600000000006</v>
      </c>
      <c r="Y8" s="1">
        <v>101.0682</v>
      </c>
      <c r="Z8" s="1">
        <v>98.527000000000001</v>
      </c>
      <c r="AA8" s="1">
        <v>75.584400000000002</v>
      </c>
      <c r="AB8" s="1">
        <v>79.44980000000001</v>
      </c>
      <c r="AC8" s="1">
        <v>73.808199999999999</v>
      </c>
      <c r="AD8" s="1"/>
      <c r="AE8" s="1">
        <f t="shared" si="7"/>
        <v>69</v>
      </c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38</v>
      </c>
      <c r="B9" s="1" t="s">
        <v>34</v>
      </c>
      <c r="C9" s="1">
        <v>198.87799999999999</v>
      </c>
      <c r="D9" s="1">
        <v>109.408</v>
      </c>
      <c r="E9" s="1">
        <v>174.40299999999999</v>
      </c>
      <c r="F9" s="1">
        <v>117.235</v>
      </c>
      <c r="G9" s="6">
        <v>1</v>
      </c>
      <c r="H9" s="1">
        <v>40</v>
      </c>
      <c r="I9" s="1" t="s">
        <v>35</v>
      </c>
      <c r="J9" s="1">
        <v>170.321</v>
      </c>
      <c r="K9" s="1">
        <f t="shared" si="2"/>
        <v>4.0819999999999936</v>
      </c>
      <c r="L9" s="1">
        <f t="shared" si="3"/>
        <v>120.88199999999999</v>
      </c>
      <c r="M9" s="1">
        <v>53.521000000000001</v>
      </c>
      <c r="N9" s="1">
        <v>13.56239999999994</v>
      </c>
      <c r="O9" s="1"/>
      <c r="P9" s="1"/>
      <c r="Q9" s="1">
        <v>118.5586</v>
      </c>
      <c r="R9" s="1">
        <f t="shared" si="4"/>
        <v>24.176399999999997</v>
      </c>
      <c r="S9" s="5">
        <f t="shared" si="8"/>
        <v>40.760800000000003</v>
      </c>
      <c r="T9" s="5"/>
      <c r="U9" s="1"/>
      <c r="V9" s="1">
        <f t="shared" si="5"/>
        <v>12</v>
      </c>
      <c r="W9" s="1">
        <f t="shared" si="6"/>
        <v>10.314025247762279</v>
      </c>
      <c r="X9" s="1">
        <v>24.093</v>
      </c>
      <c r="Y9" s="1">
        <v>19.061800000000002</v>
      </c>
      <c r="Z9" s="1">
        <v>21.075199999999999</v>
      </c>
      <c r="AA9" s="1">
        <v>24.519200000000001</v>
      </c>
      <c r="AB9" s="1">
        <v>25.868600000000001</v>
      </c>
      <c r="AC9" s="1">
        <v>27.235800000000001</v>
      </c>
      <c r="AD9" s="1"/>
      <c r="AE9" s="1">
        <f t="shared" si="7"/>
        <v>41</v>
      </c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4" t="s">
        <v>39</v>
      </c>
      <c r="B10" s="14" t="s">
        <v>40</v>
      </c>
      <c r="C10" s="14"/>
      <c r="D10" s="14"/>
      <c r="E10" s="14"/>
      <c r="F10" s="14"/>
      <c r="G10" s="15">
        <v>0</v>
      </c>
      <c r="H10" s="14" t="e">
        <v>#N/A</v>
      </c>
      <c r="I10" s="14" t="s">
        <v>35</v>
      </c>
      <c r="J10" s="14"/>
      <c r="K10" s="14">
        <f t="shared" si="2"/>
        <v>0</v>
      </c>
      <c r="L10" s="14">
        <f t="shared" si="3"/>
        <v>0</v>
      </c>
      <c r="M10" s="14"/>
      <c r="N10" s="14"/>
      <c r="O10" s="14"/>
      <c r="P10" s="14"/>
      <c r="Q10" s="14"/>
      <c r="R10" s="14">
        <f t="shared" si="4"/>
        <v>0</v>
      </c>
      <c r="S10" s="16"/>
      <c r="T10" s="16"/>
      <c r="U10" s="14"/>
      <c r="V10" s="14" t="e">
        <f t="shared" si="5"/>
        <v>#DIV/0!</v>
      </c>
      <c r="W10" s="14" t="e">
        <f t="shared" si="6"/>
        <v>#DIV/0!</v>
      </c>
      <c r="X10" s="14">
        <v>0</v>
      </c>
      <c r="Y10" s="14">
        <v>0</v>
      </c>
      <c r="Z10" s="14">
        <v>0</v>
      </c>
      <c r="AA10" s="14">
        <v>0</v>
      </c>
      <c r="AB10" s="14">
        <v>0</v>
      </c>
      <c r="AC10" s="14">
        <v>0</v>
      </c>
      <c r="AD10" s="14" t="s">
        <v>41</v>
      </c>
      <c r="AE10" s="14">
        <f t="shared" si="7"/>
        <v>0</v>
      </c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4" t="s">
        <v>42</v>
      </c>
      <c r="B11" s="14" t="s">
        <v>40</v>
      </c>
      <c r="C11" s="14">
        <v>352</v>
      </c>
      <c r="D11" s="14">
        <v>126</v>
      </c>
      <c r="E11" s="14">
        <v>155</v>
      </c>
      <c r="F11" s="14">
        <v>296</v>
      </c>
      <c r="G11" s="15">
        <v>0</v>
      </c>
      <c r="H11" s="14">
        <v>45</v>
      </c>
      <c r="I11" s="14" t="s">
        <v>35</v>
      </c>
      <c r="J11" s="14">
        <v>154</v>
      </c>
      <c r="K11" s="14">
        <f t="shared" si="2"/>
        <v>1</v>
      </c>
      <c r="L11" s="14">
        <f t="shared" si="3"/>
        <v>155</v>
      </c>
      <c r="M11" s="14"/>
      <c r="N11" s="14"/>
      <c r="O11" s="14"/>
      <c r="P11" s="14"/>
      <c r="Q11" s="14">
        <v>0</v>
      </c>
      <c r="R11" s="14">
        <f t="shared" si="4"/>
        <v>31</v>
      </c>
      <c r="S11" s="16"/>
      <c r="T11" s="16"/>
      <c r="U11" s="14"/>
      <c r="V11" s="14">
        <f t="shared" si="5"/>
        <v>9.5483870967741939</v>
      </c>
      <c r="W11" s="14">
        <f t="shared" si="6"/>
        <v>9.5483870967741939</v>
      </c>
      <c r="X11" s="14">
        <v>29.8</v>
      </c>
      <c r="Y11" s="14">
        <v>28.6</v>
      </c>
      <c r="Z11" s="14">
        <v>36.6</v>
      </c>
      <c r="AA11" s="14">
        <v>49.2</v>
      </c>
      <c r="AB11" s="14">
        <v>48.4</v>
      </c>
      <c r="AC11" s="14">
        <v>40.799999999999997</v>
      </c>
      <c r="AD11" s="18" t="s">
        <v>144</v>
      </c>
      <c r="AE11" s="14">
        <f t="shared" si="7"/>
        <v>0</v>
      </c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4" t="s">
        <v>43</v>
      </c>
      <c r="B12" s="14" t="s">
        <v>40</v>
      </c>
      <c r="C12" s="14"/>
      <c r="D12" s="14"/>
      <c r="E12" s="14"/>
      <c r="F12" s="14"/>
      <c r="G12" s="15">
        <v>0</v>
      </c>
      <c r="H12" s="14" t="e">
        <v>#N/A</v>
      </c>
      <c r="I12" s="14" t="s">
        <v>35</v>
      </c>
      <c r="J12" s="14"/>
      <c r="K12" s="14">
        <f t="shared" si="2"/>
        <v>0</v>
      </c>
      <c r="L12" s="14">
        <f t="shared" si="3"/>
        <v>0</v>
      </c>
      <c r="M12" s="14"/>
      <c r="N12" s="14"/>
      <c r="O12" s="14"/>
      <c r="P12" s="14"/>
      <c r="Q12" s="14"/>
      <c r="R12" s="14">
        <f t="shared" si="4"/>
        <v>0</v>
      </c>
      <c r="S12" s="16"/>
      <c r="T12" s="16"/>
      <c r="U12" s="14"/>
      <c r="V12" s="14" t="e">
        <f t="shared" si="5"/>
        <v>#DIV/0!</v>
      </c>
      <c r="W12" s="14" t="e">
        <f t="shared" si="6"/>
        <v>#DIV/0!</v>
      </c>
      <c r="X12" s="14">
        <v>0</v>
      </c>
      <c r="Y12" s="14">
        <v>0</v>
      </c>
      <c r="Z12" s="14">
        <v>0</v>
      </c>
      <c r="AA12" s="14">
        <v>0</v>
      </c>
      <c r="AB12" s="14">
        <v>0</v>
      </c>
      <c r="AC12" s="14">
        <v>0</v>
      </c>
      <c r="AD12" s="14" t="s">
        <v>41</v>
      </c>
      <c r="AE12" s="14">
        <f t="shared" si="7"/>
        <v>0</v>
      </c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4" t="s">
        <v>44</v>
      </c>
      <c r="B13" s="14" t="s">
        <v>40</v>
      </c>
      <c r="C13" s="14"/>
      <c r="D13" s="14"/>
      <c r="E13" s="14"/>
      <c r="F13" s="14"/>
      <c r="G13" s="15">
        <v>0</v>
      </c>
      <c r="H13" s="14" t="e">
        <v>#N/A</v>
      </c>
      <c r="I13" s="14" t="s">
        <v>35</v>
      </c>
      <c r="J13" s="14"/>
      <c r="K13" s="14">
        <f t="shared" si="2"/>
        <v>0</v>
      </c>
      <c r="L13" s="14">
        <f t="shared" si="3"/>
        <v>0</v>
      </c>
      <c r="M13" s="14"/>
      <c r="N13" s="14"/>
      <c r="O13" s="14"/>
      <c r="P13" s="14"/>
      <c r="Q13" s="14"/>
      <c r="R13" s="14">
        <f t="shared" si="4"/>
        <v>0</v>
      </c>
      <c r="S13" s="16"/>
      <c r="T13" s="16"/>
      <c r="U13" s="14"/>
      <c r="V13" s="14" t="e">
        <f t="shared" si="5"/>
        <v>#DIV/0!</v>
      </c>
      <c r="W13" s="14" t="e">
        <f t="shared" si="6"/>
        <v>#DIV/0!</v>
      </c>
      <c r="X13" s="14">
        <v>0</v>
      </c>
      <c r="Y13" s="14">
        <v>0</v>
      </c>
      <c r="Z13" s="14">
        <v>0</v>
      </c>
      <c r="AA13" s="14">
        <v>0</v>
      </c>
      <c r="AB13" s="14">
        <v>0</v>
      </c>
      <c r="AC13" s="14">
        <v>0</v>
      </c>
      <c r="AD13" s="14" t="s">
        <v>41</v>
      </c>
      <c r="AE13" s="14">
        <f t="shared" si="7"/>
        <v>0</v>
      </c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0" t="s">
        <v>45</v>
      </c>
      <c r="B14" s="10" t="s">
        <v>40</v>
      </c>
      <c r="C14" s="10"/>
      <c r="D14" s="10">
        <v>100</v>
      </c>
      <c r="E14" s="10">
        <v>100</v>
      </c>
      <c r="F14" s="10"/>
      <c r="G14" s="11">
        <v>0</v>
      </c>
      <c r="H14" s="10" t="e">
        <v>#N/A</v>
      </c>
      <c r="I14" s="10" t="s">
        <v>46</v>
      </c>
      <c r="J14" s="10">
        <v>100</v>
      </c>
      <c r="K14" s="10">
        <f t="shared" si="2"/>
        <v>0</v>
      </c>
      <c r="L14" s="10">
        <f t="shared" si="3"/>
        <v>0</v>
      </c>
      <c r="M14" s="10">
        <v>100</v>
      </c>
      <c r="N14" s="10"/>
      <c r="O14" s="10"/>
      <c r="P14" s="10"/>
      <c r="Q14" s="10"/>
      <c r="R14" s="10">
        <f t="shared" si="4"/>
        <v>0</v>
      </c>
      <c r="S14" s="12"/>
      <c r="T14" s="12"/>
      <c r="U14" s="10"/>
      <c r="V14" s="10" t="e">
        <f t="shared" si="5"/>
        <v>#DIV/0!</v>
      </c>
      <c r="W14" s="10" t="e">
        <f t="shared" si="6"/>
        <v>#DIV/0!</v>
      </c>
      <c r="X14" s="10">
        <v>0</v>
      </c>
      <c r="Y14" s="10">
        <v>0</v>
      </c>
      <c r="Z14" s="10">
        <v>0</v>
      </c>
      <c r="AA14" s="10">
        <v>0</v>
      </c>
      <c r="AB14" s="10">
        <v>0</v>
      </c>
      <c r="AC14" s="10">
        <v>0</v>
      </c>
      <c r="AD14" s="10"/>
      <c r="AE14" s="10">
        <f t="shared" si="7"/>
        <v>0</v>
      </c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4" t="s">
        <v>47</v>
      </c>
      <c r="B15" s="14" t="s">
        <v>40</v>
      </c>
      <c r="C15" s="14"/>
      <c r="D15" s="14"/>
      <c r="E15" s="14"/>
      <c r="F15" s="14"/>
      <c r="G15" s="15">
        <v>0</v>
      </c>
      <c r="H15" s="14" t="e">
        <v>#N/A</v>
      </c>
      <c r="I15" s="14" t="s">
        <v>35</v>
      </c>
      <c r="J15" s="14"/>
      <c r="K15" s="14">
        <f t="shared" si="2"/>
        <v>0</v>
      </c>
      <c r="L15" s="14">
        <f t="shared" si="3"/>
        <v>0</v>
      </c>
      <c r="M15" s="14"/>
      <c r="N15" s="14"/>
      <c r="O15" s="14"/>
      <c r="P15" s="14"/>
      <c r="Q15" s="14"/>
      <c r="R15" s="14">
        <f t="shared" si="4"/>
        <v>0</v>
      </c>
      <c r="S15" s="16"/>
      <c r="T15" s="16"/>
      <c r="U15" s="14"/>
      <c r="V15" s="14" t="e">
        <f t="shared" si="5"/>
        <v>#DIV/0!</v>
      </c>
      <c r="W15" s="14" t="e">
        <f t="shared" si="6"/>
        <v>#DIV/0!</v>
      </c>
      <c r="X15" s="14">
        <v>0</v>
      </c>
      <c r="Y15" s="14">
        <v>0</v>
      </c>
      <c r="Z15" s="14">
        <v>0</v>
      </c>
      <c r="AA15" s="14">
        <v>0</v>
      </c>
      <c r="AB15" s="14">
        <v>0</v>
      </c>
      <c r="AC15" s="14">
        <v>0</v>
      </c>
      <c r="AD15" s="14" t="s">
        <v>41</v>
      </c>
      <c r="AE15" s="14">
        <f t="shared" si="7"/>
        <v>0</v>
      </c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4" t="s">
        <v>48</v>
      </c>
      <c r="B16" s="14" t="s">
        <v>40</v>
      </c>
      <c r="C16" s="14"/>
      <c r="D16" s="14"/>
      <c r="E16" s="14"/>
      <c r="F16" s="14"/>
      <c r="G16" s="15">
        <v>0</v>
      </c>
      <c r="H16" s="14" t="e">
        <v>#N/A</v>
      </c>
      <c r="I16" s="14" t="s">
        <v>35</v>
      </c>
      <c r="J16" s="14"/>
      <c r="K16" s="14">
        <f t="shared" si="2"/>
        <v>0</v>
      </c>
      <c r="L16" s="14">
        <f t="shared" si="3"/>
        <v>0</v>
      </c>
      <c r="M16" s="14"/>
      <c r="N16" s="14"/>
      <c r="O16" s="14"/>
      <c r="P16" s="14"/>
      <c r="Q16" s="14"/>
      <c r="R16" s="14">
        <f t="shared" si="4"/>
        <v>0</v>
      </c>
      <c r="S16" s="16"/>
      <c r="T16" s="16"/>
      <c r="U16" s="14"/>
      <c r="V16" s="14" t="e">
        <f t="shared" si="5"/>
        <v>#DIV/0!</v>
      </c>
      <c r="W16" s="14" t="e">
        <f t="shared" si="6"/>
        <v>#DIV/0!</v>
      </c>
      <c r="X16" s="14">
        <v>0</v>
      </c>
      <c r="Y16" s="14">
        <v>0</v>
      </c>
      <c r="Z16" s="14">
        <v>0</v>
      </c>
      <c r="AA16" s="14">
        <v>0</v>
      </c>
      <c r="AB16" s="14">
        <v>0</v>
      </c>
      <c r="AC16" s="14">
        <v>0</v>
      </c>
      <c r="AD16" s="14" t="s">
        <v>41</v>
      </c>
      <c r="AE16" s="14">
        <f t="shared" si="7"/>
        <v>0</v>
      </c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49</v>
      </c>
      <c r="B17" s="1" t="s">
        <v>40</v>
      </c>
      <c r="C17" s="1">
        <v>322</v>
      </c>
      <c r="D17" s="1"/>
      <c r="E17" s="1">
        <v>61</v>
      </c>
      <c r="F17" s="1">
        <v>247</v>
      </c>
      <c r="G17" s="6">
        <v>0.17</v>
      </c>
      <c r="H17" s="1">
        <v>120</v>
      </c>
      <c r="I17" s="1" t="s">
        <v>35</v>
      </c>
      <c r="J17" s="1">
        <v>61</v>
      </c>
      <c r="K17" s="1">
        <f t="shared" si="2"/>
        <v>0</v>
      </c>
      <c r="L17" s="1">
        <f t="shared" si="3"/>
        <v>61</v>
      </c>
      <c r="M17" s="1"/>
      <c r="N17" s="1"/>
      <c r="O17" s="1"/>
      <c r="P17" s="1"/>
      <c r="Q17" s="1">
        <v>0</v>
      </c>
      <c r="R17" s="1">
        <f t="shared" si="4"/>
        <v>12.2</v>
      </c>
      <c r="S17" s="5"/>
      <c r="T17" s="5"/>
      <c r="U17" s="1"/>
      <c r="V17" s="1">
        <f t="shared" si="5"/>
        <v>20.245901639344265</v>
      </c>
      <c r="W17" s="1">
        <f t="shared" si="6"/>
        <v>20.245901639344265</v>
      </c>
      <c r="X17" s="1">
        <v>12.4</v>
      </c>
      <c r="Y17" s="1">
        <v>5.6</v>
      </c>
      <c r="Z17" s="1">
        <v>5.4</v>
      </c>
      <c r="AA17" s="1">
        <v>18.2</v>
      </c>
      <c r="AB17" s="1">
        <v>29.4</v>
      </c>
      <c r="AC17" s="1">
        <v>18.600000000000001</v>
      </c>
      <c r="AD17" s="17" t="s">
        <v>147</v>
      </c>
      <c r="AE17" s="1">
        <f t="shared" si="7"/>
        <v>0</v>
      </c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4" t="s">
        <v>50</v>
      </c>
      <c r="B18" s="14" t="s">
        <v>40</v>
      </c>
      <c r="C18" s="14"/>
      <c r="D18" s="14">
        <v>48</v>
      </c>
      <c r="E18" s="14">
        <v>46</v>
      </c>
      <c r="F18" s="14"/>
      <c r="G18" s="15">
        <v>0</v>
      </c>
      <c r="H18" s="14">
        <v>45</v>
      </c>
      <c r="I18" s="14" t="s">
        <v>35</v>
      </c>
      <c r="J18" s="14">
        <v>48</v>
      </c>
      <c r="K18" s="14">
        <f t="shared" si="2"/>
        <v>-2</v>
      </c>
      <c r="L18" s="14">
        <f t="shared" si="3"/>
        <v>-2</v>
      </c>
      <c r="M18" s="14">
        <v>48</v>
      </c>
      <c r="N18" s="14"/>
      <c r="O18" s="14"/>
      <c r="P18" s="14"/>
      <c r="Q18" s="14"/>
      <c r="R18" s="14">
        <f t="shared" si="4"/>
        <v>-0.4</v>
      </c>
      <c r="S18" s="16"/>
      <c r="T18" s="16"/>
      <c r="U18" s="14"/>
      <c r="V18" s="14">
        <f t="shared" si="5"/>
        <v>0</v>
      </c>
      <c r="W18" s="14">
        <f t="shared" si="6"/>
        <v>0</v>
      </c>
      <c r="X18" s="14">
        <v>-0.6</v>
      </c>
      <c r="Y18" s="14">
        <v>9.6</v>
      </c>
      <c r="Z18" s="14">
        <v>15.6</v>
      </c>
      <c r="AA18" s="14">
        <v>13.8</v>
      </c>
      <c r="AB18" s="14">
        <v>15.8</v>
      </c>
      <c r="AC18" s="14">
        <v>25.8</v>
      </c>
      <c r="AD18" s="14" t="s">
        <v>51</v>
      </c>
      <c r="AE18" s="14">
        <f t="shared" si="7"/>
        <v>0</v>
      </c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52</v>
      </c>
      <c r="B19" s="1" t="s">
        <v>40</v>
      </c>
      <c r="C19" s="1">
        <v>133</v>
      </c>
      <c r="D19" s="1">
        <v>240</v>
      </c>
      <c r="E19" s="1">
        <v>220</v>
      </c>
      <c r="F19" s="1">
        <v>132</v>
      </c>
      <c r="G19" s="6">
        <v>0.35</v>
      </c>
      <c r="H19" s="1">
        <v>45</v>
      </c>
      <c r="I19" s="1" t="s">
        <v>35</v>
      </c>
      <c r="J19" s="1">
        <v>236</v>
      </c>
      <c r="K19" s="1">
        <f t="shared" si="2"/>
        <v>-16</v>
      </c>
      <c r="L19" s="1">
        <f t="shared" si="3"/>
        <v>124</v>
      </c>
      <c r="M19" s="1">
        <v>96</v>
      </c>
      <c r="N19" s="1">
        <v>21.800000000000011</v>
      </c>
      <c r="O19" s="1"/>
      <c r="P19" s="1"/>
      <c r="Q19" s="1">
        <v>142.80000000000001</v>
      </c>
      <c r="R19" s="1">
        <f t="shared" si="4"/>
        <v>24.8</v>
      </c>
      <c r="S19" s="5"/>
      <c r="T19" s="5"/>
      <c r="U19" s="1"/>
      <c r="V19" s="1">
        <f t="shared" si="5"/>
        <v>11.95967741935484</v>
      </c>
      <c r="W19" s="1">
        <f t="shared" si="6"/>
        <v>11.95967741935484</v>
      </c>
      <c r="X19" s="1">
        <v>27.6</v>
      </c>
      <c r="Y19" s="1">
        <v>22.8</v>
      </c>
      <c r="Z19" s="1">
        <v>24.8</v>
      </c>
      <c r="AA19" s="1">
        <v>19.8</v>
      </c>
      <c r="AB19" s="1">
        <v>21.2</v>
      </c>
      <c r="AC19" s="1">
        <v>26.2</v>
      </c>
      <c r="AD19" s="19" t="s">
        <v>146</v>
      </c>
      <c r="AE19" s="1">
        <f t="shared" si="7"/>
        <v>0</v>
      </c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53</v>
      </c>
      <c r="B20" s="1" t="s">
        <v>34</v>
      </c>
      <c r="C20" s="1">
        <v>353.85399999999998</v>
      </c>
      <c r="D20" s="1">
        <v>524.83500000000004</v>
      </c>
      <c r="E20" s="1">
        <v>379.62200000000001</v>
      </c>
      <c r="F20" s="1">
        <v>428.363</v>
      </c>
      <c r="G20" s="6">
        <v>1</v>
      </c>
      <c r="H20" s="1">
        <v>55</v>
      </c>
      <c r="I20" s="1" t="s">
        <v>35</v>
      </c>
      <c r="J20" s="1">
        <v>359.25</v>
      </c>
      <c r="K20" s="1">
        <f t="shared" si="2"/>
        <v>20.372000000000014</v>
      </c>
      <c r="L20" s="1">
        <f t="shared" si="3"/>
        <v>379.62200000000001</v>
      </c>
      <c r="M20" s="1"/>
      <c r="N20" s="1">
        <v>81.505200000000002</v>
      </c>
      <c r="O20" s="1"/>
      <c r="P20" s="1"/>
      <c r="Q20" s="1">
        <v>199.6410000000001</v>
      </c>
      <c r="R20" s="1">
        <f t="shared" si="4"/>
        <v>75.924400000000006</v>
      </c>
      <c r="S20" s="5">
        <f t="shared" ref="S20:S22" si="9">12*R20-Q20-P20-O20-N20-F20</f>
        <v>201.58359999999999</v>
      </c>
      <c r="T20" s="5"/>
      <c r="U20" s="1"/>
      <c r="V20" s="1">
        <f t="shared" si="5"/>
        <v>12</v>
      </c>
      <c r="W20" s="1">
        <f t="shared" si="6"/>
        <v>9.3449431276374924</v>
      </c>
      <c r="X20" s="1">
        <v>72.389200000000002</v>
      </c>
      <c r="Y20" s="1">
        <v>73.115600000000001</v>
      </c>
      <c r="Z20" s="1">
        <v>78.073999999999998</v>
      </c>
      <c r="AA20" s="1">
        <v>68.09</v>
      </c>
      <c r="AB20" s="1">
        <v>64.182600000000008</v>
      </c>
      <c r="AC20" s="1">
        <v>74.752600000000001</v>
      </c>
      <c r="AD20" s="1"/>
      <c r="AE20" s="1">
        <f t="shared" si="7"/>
        <v>202</v>
      </c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54</v>
      </c>
      <c r="B21" s="1" t="s">
        <v>34</v>
      </c>
      <c r="C21" s="1">
        <v>3385.3209999999999</v>
      </c>
      <c r="D21" s="1">
        <v>7380.2179999999998</v>
      </c>
      <c r="E21" s="1">
        <v>5638.54</v>
      </c>
      <c r="F21" s="1">
        <v>2660.692</v>
      </c>
      <c r="G21" s="6">
        <v>1</v>
      </c>
      <c r="H21" s="1">
        <v>50</v>
      </c>
      <c r="I21" s="1" t="s">
        <v>35</v>
      </c>
      <c r="J21" s="1">
        <v>5646.9650000000001</v>
      </c>
      <c r="K21" s="1">
        <f t="shared" si="2"/>
        <v>-8.4250000000001819</v>
      </c>
      <c r="L21" s="1">
        <f t="shared" si="3"/>
        <v>2309.5749999999998</v>
      </c>
      <c r="M21" s="1">
        <v>3328.9650000000001</v>
      </c>
      <c r="N21" s="1">
        <v>794.31390000000056</v>
      </c>
      <c r="O21" s="1">
        <v>1000</v>
      </c>
      <c r="P21" s="1"/>
      <c r="Q21" s="1">
        <v>1389.6567</v>
      </c>
      <c r="R21" s="1">
        <f t="shared" si="4"/>
        <v>461.91499999999996</v>
      </c>
      <c r="S21" s="5"/>
      <c r="T21" s="5"/>
      <c r="U21" s="1"/>
      <c r="V21" s="1">
        <f t="shared" si="5"/>
        <v>12.653112802138923</v>
      </c>
      <c r="W21" s="1">
        <f t="shared" si="6"/>
        <v>12.653112802138923</v>
      </c>
      <c r="X21" s="1">
        <v>472.70120000000009</v>
      </c>
      <c r="Y21" s="1">
        <v>459.44459999999998</v>
      </c>
      <c r="Z21" s="1">
        <v>460.37839999999989</v>
      </c>
      <c r="AA21" s="1">
        <v>468.90840000000009</v>
      </c>
      <c r="AB21" s="1">
        <v>452.47180000000009</v>
      </c>
      <c r="AC21" s="1">
        <v>415.81180000000012</v>
      </c>
      <c r="AD21" s="1"/>
      <c r="AE21" s="1">
        <f t="shared" si="7"/>
        <v>0</v>
      </c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55</v>
      </c>
      <c r="B22" s="1" t="s">
        <v>34</v>
      </c>
      <c r="C22" s="1">
        <v>549.11</v>
      </c>
      <c r="D22" s="1">
        <v>608.63</v>
      </c>
      <c r="E22" s="1">
        <v>660.952</v>
      </c>
      <c r="F22" s="1">
        <v>431.59</v>
      </c>
      <c r="G22" s="6">
        <v>1</v>
      </c>
      <c r="H22" s="1">
        <v>55</v>
      </c>
      <c r="I22" s="1" t="s">
        <v>35</v>
      </c>
      <c r="J22" s="1">
        <v>639.19000000000005</v>
      </c>
      <c r="K22" s="1">
        <f t="shared" si="2"/>
        <v>21.761999999999944</v>
      </c>
      <c r="L22" s="1">
        <f t="shared" si="3"/>
        <v>455.52199999999999</v>
      </c>
      <c r="M22" s="1">
        <v>205.43</v>
      </c>
      <c r="N22" s="1">
        <v>90.032399999999939</v>
      </c>
      <c r="O22" s="1"/>
      <c r="P22" s="1"/>
      <c r="Q22" s="1">
        <v>357.42479999999989</v>
      </c>
      <c r="R22" s="1">
        <f t="shared" si="4"/>
        <v>91.104399999999998</v>
      </c>
      <c r="S22" s="5">
        <f t="shared" si="9"/>
        <v>214.20560000000017</v>
      </c>
      <c r="T22" s="5"/>
      <c r="U22" s="1"/>
      <c r="V22" s="1">
        <f t="shared" si="5"/>
        <v>12</v>
      </c>
      <c r="W22" s="1">
        <f t="shared" si="6"/>
        <v>9.6487897401223197</v>
      </c>
      <c r="X22" s="1">
        <v>87.371199999999988</v>
      </c>
      <c r="Y22" s="1">
        <v>79.9816</v>
      </c>
      <c r="Z22" s="1">
        <v>85.232799999999997</v>
      </c>
      <c r="AA22" s="1">
        <v>90.155600000000007</v>
      </c>
      <c r="AB22" s="1">
        <v>86.812999999999988</v>
      </c>
      <c r="AC22" s="1">
        <v>85.840800000000002</v>
      </c>
      <c r="AD22" s="1"/>
      <c r="AE22" s="1">
        <f t="shared" si="7"/>
        <v>214</v>
      </c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4" t="s">
        <v>56</v>
      </c>
      <c r="B23" s="14" t="s">
        <v>34</v>
      </c>
      <c r="C23" s="14"/>
      <c r="D23" s="14"/>
      <c r="E23" s="14"/>
      <c r="F23" s="14"/>
      <c r="G23" s="15">
        <v>0</v>
      </c>
      <c r="H23" s="14">
        <v>60</v>
      </c>
      <c r="I23" s="14" t="s">
        <v>35</v>
      </c>
      <c r="J23" s="14"/>
      <c r="K23" s="14">
        <f t="shared" si="2"/>
        <v>0</v>
      </c>
      <c r="L23" s="14">
        <f t="shared" si="3"/>
        <v>0</v>
      </c>
      <c r="M23" s="14"/>
      <c r="N23" s="14"/>
      <c r="O23" s="14"/>
      <c r="P23" s="14"/>
      <c r="Q23" s="14"/>
      <c r="R23" s="14">
        <f t="shared" si="4"/>
        <v>0</v>
      </c>
      <c r="S23" s="16"/>
      <c r="T23" s="16"/>
      <c r="U23" s="14"/>
      <c r="V23" s="14" t="e">
        <f t="shared" si="5"/>
        <v>#DIV/0!</v>
      </c>
      <c r="W23" s="14" t="e">
        <f t="shared" si="6"/>
        <v>#DIV/0!</v>
      </c>
      <c r="X23" s="14">
        <v>0</v>
      </c>
      <c r="Y23" s="14">
        <v>0</v>
      </c>
      <c r="Z23" s="14">
        <v>0</v>
      </c>
      <c r="AA23" s="14">
        <v>0</v>
      </c>
      <c r="AB23" s="14">
        <v>0</v>
      </c>
      <c r="AC23" s="14">
        <v>0</v>
      </c>
      <c r="AD23" s="14" t="s">
        <v>57</v>
      </c>
      <c r="AE23" s="14">
        <f t="shared" si="7"/>
        <v>0</v>
      </c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58</v>
      </c>
      <c r="B24" s="1" t="s">
        <v>34</v>
      </c>
      <c r="C24" s="1">
        <v>4272.3620000000001</v>
      </c>
      <c r="D24" s="1">
        <v>6984.5339999999997</v>
      </c>
      <c r="E24" s="1">
        <v>5050.6180000000004</v>
      </c>
      <c r="F24" s="1">
        <v>3603.5569999999998</v>
      </c>
      <c r="G24" s="6">
        <v>1</v>
      </c>
      <c r="H24" s="1">
        <v>60</v>
      </c>
      <c r="I24" s="1" t="s">
        <v>35</v>
      </c>
      <c r="J24" s="1">
        <v>4947.08</v>
      </c>
      <c r="K24" s="1">
        <f t="shared" si="2"/>
        <v>103.53800000000047</v>
      </c>
      <c r="L24" s="1">
        <f t="shared" si="3"/>
        <v>2835.5380000000005</v>
      </c>
      <c r="M24" s="1">
        <v>2215.08</v>
      </c>
      <c r="N24" s="1">
        <v>1011.215800000003</v>
      </c>
      <c r="O24" s="1">
        <v>1000</v>
      </c>
      <c r="P24" s="1"/>
      <c r="Q24" s="1">
        <v>1320.751799999997</v>
      </c>
      <c r="R24" s="1">
        <f t="shared" si="4"/>
        <v>567.10760000000005</v>
      </c>
      <c r="S24" s="5"/>
      <c r="T24" s="5"/>
      <c r="U24" s="1"/>
      <c r="V24" s="1">
        <f t="shared" si="5"/>
        <v>12.229644956265794</v>
      </c>
      <c r="W24" s="1">
        <f t="shared" si="6"/>
        <v>12.229644956265794</v>
      </c>
      <c r="X24" s="1">
        <v>570.18219999999997</v>
      </c>
      <c r="Y24" s="1">
        <v>593.86820000000012</v>
      </c>
      <c r="Z24" s="1">
        <v>600.39979999999991</v>
      </c>
      <c r="AA24" s="1">
        <v>598.21679999999992</v>
      </c>
      <c r="AB24" s="1">
        <v>580.42740000000003</v>
      </c>
      <c r="AC24" s="1">
        <v>581.34059999999999</v>
      </c>
      <c r="AD24" s="1"/>
      <c r="AE24" s="1">
        <f t="shared" si="7"/>
        <v>0</v>
      </c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4" t="s">
        <v>59</v>
      </c>
      <c r="B25" s="14" t="s">
        <v>34</v>
      </c>
      <c r="C25" s="14">
        <v>145.44999999999999</v>
      </c>
      <c r="D25" s="14">
        <v>52.98</v>
      </c>
      <c r="E25" s="14">
        <v>87.948999999999998</v>
      </c>
      <c r="F25" s="14">
        <v>95.426000000000002</v>
      </c>
      <c r="G25" s="15">
        <v>0</v>
      </c>
      <c r="H25" s="14">
        <v>50</v>
      </c>
      <c r="I25" s="14" t="s">
        <v>35</v>
      </c>
      <c r="J25" s="14">
        <v>93.78</v>
      </c>
      <c r="K25" s="14">
        <f t="shared" si="2"/>
        <v>-5.8310000000000031</v>
      </c>
      <c r="L25" s="14">
        <f t="shared" si="3"/>
        <v>87.948999999999998</v>
      </c>
      <c r="M25" s="14"/>
      <c r="N25" s="14"/>
      <c r="O25" s="14"/>
      <c r="P25" s="14"/>
      <c r="Q25" s="14">
        <v>69.8142</v>
      </c>
      <c r="R25" s="14">
        <f t="shared" si="4"/>
        <v>17.5898</v>
      </c>
      <c r="S25" s="16"/>
      <c r="T25" s="16"/>
      <c r="U25" s="14"/>
      <c r="V25" s="14">
        <f t="shared" si="5"/>
        <v>9.3940920306086486</v>
      </c>
      <c r="W25" s="14">
        <f t="shared" si="6"/>
        <v>9.3940920306086486</v>
      </c>
      <c r="X25" s="14">
        <v>16.372199999999999</v>
      </c>
      <c r="Y25" s="14">
        <v>12.5832</v>
      </c>
      <c r="Z25" s="14">
        <v>15.1988</v>
      </c>
      <c r="AA25" s="14">
        <v>19.912800000000001</v>
      </c>
      <c r="AB25" s="14">
        <v>19.019200000000001</v>
      </c>
      <c r="AC25" s="14">
        <v>12.756</v>
      </c>
      <c r="AD25" s="18" t="s">
        <v>144</v>
      </c>
      <c r="AE25" s="14">
        <f t="shared" si="7"/>
        <v>0</v>
      </c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60</v>
      </c>
      <c r="B26" s="1" t="s">
        <v>34</v>
      </c>
      <c r="C26" s="1">
        <v>456.24400000000003</v>
      </c>
      <c r="D26" s="1">
        <v>501.43599999999998</v>
      </c>
      <c r="E26" s="1">
        <v>445.04</v>
      </c>
      <c r="F26" s="1">
        <v>428.714</v>
      </c>
      <c r="G26" s="6">
        <v>1</v>
      </c>
      <c r="H26" s="1">
        <v>55</v>
      </c>
      <c r="I26" s="1" t="s">
        <v>35</v>
      </c>
      <c r="J26" s="1">
        <v>418.87</v>
      </c>
      <c r="K26" s="1">
        <f t="shared" si="2"/>
        <v>26.170000000000016</v>
      </c>
      <c r="L26" s="1">
        <f t="shared" si="3"/>
        <v>445.04</v>
      </c>
      <c r="M26" s="1"/>
      <c r="N26" s="1">
        <v>75.602399999999875</v>
      </c>
      <c r="O26" s="1"/>
      <c r="P26" s="1"/>
      <c r="Q26" s="1">
        <v>403.74160000000012</v>
      </c>
      <c r="R26" s="1">
        <f t="shared" si="4"/>
        <v>89.00800000000001</v>
      </c>
      <c r="S26" s="5">
        <f t="shared" ref="S26:S31" si="10">12*R26-Q26-P26-O26-N26-F26</f>
        <v>160.03800000000007</v>
      </c>
      <c r="T26" s="5"/>
      <c r="U26" s="1"/>
      <c r="V26" s="1">
        <f t="shared" si="5"/>
        <v>11.999999999999998</v>
      </c>
      <c r="W26" s="1">
        <f t="shared" si="6"/>
        <v>10.201981844328598</v>
      </c>
      <c r="X26" s="1">
        <v>89.813999999999993</v>
      </c>
      <c r="Y26" s="1">
        <v>77.950800000000001</v>
      </c>
      <c r="Z26" s="1">
        <v>85.233199999999997</v>
      </c>
      <c r="AA26" s="1">
        <v>87.724800000000002</v>
      </c>
      <c r="AB26" s="1">
        <v>78.915199999999999</v>
      </c>
      <c r="AC26" s="1">
        <v>81.484000000000009</v>
      </c>
      <c r="AD26" s="1"/>
      <c r="AE26" s="1">
        <f t="shared" si="7"/>
        <v>160</v>
      </c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61</v>
      </c>
      <c r="B27" s="1" t="s">
        <v>34</v>
      </c>
      <c r="C27" s="1">
        <v>3223.605</v>
      </c>
      <c r="D27" s="1">
        <v>6846.2979999999998</v>
      </c>
      <c r="E27" s="1">
        <v>6930.1949999999997</v>
      </c>
      <c r="F27" s="1">
        <v>2729.2530000000002</v>
      </c>
      <c r="G27" s="6">
        <v>1</v>
      </c>
      <c r="H27" s="1">
        <v>60</v>
      </c>
      <c r="I27" s="1" t="s">
        <v>35</v>
      </c>
      <c r="J27" s="1">
        <v>6874.44</v>
      </c>
      <c r="K27" s="1">
        <f t="shared" si="2"/>
        <v>55.755000000000109</v>
      </c>
      <c r="L27" s="1">
        <f t="shared" si="3"/>
        <v>2636.2550000000001</v>
      </c>
      <c r="M27" s="1">
        <v>4293.9399999999996</v>
      </c>
      <c r="N27" s="1">
        <v>790.84979999999996</v>
      </c>
      <c r="O27" s="1">
        <v>600</v>
      </c>
      <c r="P27" s="1">
        <v>1000</v>
      </c>
      <c r="Q27" s="1">
        <v>1389.9402000000021</v>
      </c>
      <c r="R27" s="1">
        <f t="shared" si="4"/>
        <v>527.25099999999998</v>
      </c>
      <c r="S27" s="5"/>
      <c r="T27" s="5"/>
      <c r="U27" s="1"/>
      <c r="V27" s="1">
        <f t="shared" si="5"/>
        <v>12.347142063267784</v>
      </c>
      <c r="W27" s="1">
        <f t="shared" si="6"/>
        <v>12.347142063267784</v>
      </c>
      <c r="X27" s="1">
        <v>530.17300000000012</v>
      </c>
      <c r="Y27" s="1">
        <v>512.32899999999995</v>
      </c>
      <c r="Z27" s="1">
        <v>520.81619999999998</v>
      </c>
      <c r="AA27" s="1">
        <v>467.00900000000001</v>
      </c>
      <c r="AB27" s="1">
        <v>465.43040000000002</v>
      </c>
      <c r="AC27" s="1">
        <v>511.22320000000002</v>
      </c>
      <c r="AD27" s="1"/>
      <c r="AE27" s="1">
        <f t="shared" si="7"/>
        <v>0</v>
      </c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62</v>
      </c>
      <c r="B28" s="1" t="s">
        <v>34</v>
      </c>
      <c r="C28" s="1">
        <v>2261.2350000000001</v>
      </c>
      <c r="D28" s="1">
        <v>7292.79</v>
      </c>
      <c r="E28" s="1">
        <v>3956.5140000000001</v>
      </c>
      <c r="F28" s="1">
        <v>1838.9380000000001</v>
      </c>
      <c r="G28" s="6">
        <v>1</v>
      </c>
      <c r="H28" s="1">
        <v>60</v>
      </c>
      <c r="I28" s="1" t="s">
        <v>35</v>
      </c>
      <c r="J28" s="1">
        <v>3922.37</v>
      </c>
      <c r="K28" s="1">
        <f t="shared" si="2"/>
        <v>34.144000000000233</v>
      </c>
      <c r="L28" s="1">
        <f t="shared" si="3"/>
        <v>1729.6440000000002</v>
      </c>
      <c r="M28" s="1">
        <v>2226.87</v>
      </c>
      <c r="N28" s="1">
        <v>417.22360000000072</v>
      </c>
      <c r="O28" s="1"/>
      <c r="P28" s="1">
        <v>400</v>
      </c>
      <c r="Q28" s="1">
        <v>1387.611600000002</v>
      </c>
      <c r="R28" s="1">
        <f t="shared" si="4"/>
        <v>345.92880000000002</v>
      </c>
      <c r="S28" s="5">
        <v>200</v>
      </c>
      <c r="T28" s="5"/>
      <c r="U28" s="1"/>
      <c r="V28" s="1">
        <f t="shared" si="5"/>
        <v>12.267764927349221</v>
      </c>
      <c r="W28" s="1">
        <f t="shared" si="6"/>
        <v>11.689611272608706</v>
      </c>
      <c r="X28" s="1">
        <v>334.06040000000007</v>
      </c>
      <c r="Y28" s="1">
        <v>329.92059999999998</v>
      </c>
      <c r="Z28" s="1">
        <v>344.03359999999998</v>
      </c>
      <c r="AA28" s="1">
        <v>330.41860000000003</v>
      </c>
      <c r="AB28" s="1">
        <v>315.95080000000002</v>
      </c>
      <c r="AC28" s="1">
        <v>338.98939999999988</v>
      </c>
      <c r="AD28" s="1"/>
      <c r="AE28" s="1">
        <f t="shared" si="7"/>
        <v>200</v>
      </c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63</v>
      </c>
      <c r="B29" s="1" t="s">
        <v>34</v>
      </c>
      <c r="C29" s="1">
        <v>436.358</v>
      </c>
      <c r="D29" s="1">
        <v>152.346</v>
      </c>
      <c r="E29" s="1">
        <v>255.5</v>
      </c>
      <c r="F29" s="1">
        <v>282.45800000000003</v>
      </c>
      <c r="G29" s="6">
        <v>1</v>
      </c>
      <c r="H29" s="1">
        <v>60</v>
      </c>
      <c r="I29" s="1" t="s">
        <v>35</v>
      </c>
      <c r="J29" s="1">
        <v>242.26</v>
      </c>
      <c r="K29" s="1">
        <f t="shared" si="2"/>
        <v>13.240000000000009</v>
      </c>
      <c r="L29" s="1">
        <f t="shared" si="3"/>
        <v>255.5</v>
      </c>
      <c r="M29" s="1"/>
      <c r="N29" s="1">
        <v>19.06499999999988</v>
      </c>
      <c r="O29" s="1"/>
      <c r="P29" s="1"/>
      <c r="Q29" s="1">
        <v>257.60980000000018</v>
      </c>
      <c r="R29" s="1">
        <f t="shared" si="4"/>
        <v>51.1</v>
      </c>
      <c r="S29" s="5">
        <f t="shared" si="10"/>
        <v>54.067199999999957</v>
      </c>
      <c r="T29" s="5"/>
      <c r="U29" s="1"/>
      <c r="V29" s="1">
        <f t="shared" si="5"/>
        <v>12</v>
      </c>
      <c r="W29" s="1">
        <f t="shared" si="6"/>
        <v>10.941933463796479</v>
      </c>
      <c r="X29" s="1">
        <v>53.924799999999998</v>
      </c>
      <c r="Y29" s="1">
        <v>45.906599999999997</v>
      </c>
      <c r="Z29" s="1">
        <v>50.852600000000002</v>
      </c>
      <c r="AA29" s="1">
        <v>63.4482</v>
      </c>
      <c r="AB29" s="1">
        <v>61.5246</v>
      </c>
      <c r="AC29" s="1">
        <v>60.372799999999998</v>
      </c>
      <c r="AD29" s="1"/>
      <c r="AE29" s="1">
        <f t="shared" si="7"/>
        <v>54</v>
      </c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64</v>
      </c>
      <c r="B30" s="1" t="s">
        <v>34</v>
      </c>
      <c r="C30" s="1">
        <v>39.935000000000002</v>
      </c>
      <c r="D30" s="1">
        <v>140.39699999999999</v>
      </c>
      <c r="E30" s="1">
        <v>16.629000000000001</v>
      </c>
      <c r="F30" s="1">
        <v>137.148</v>
      </c>
      <c r="G30" s="6">
        <v>1</v>
      </c>
      <c r="H30" s="1" t="e">
        <v>#N/A</v>
      </c>
      <c r="I30" s="1" t="s">
        <v>35</v>
      </c>
      <c r="J30" s="1">
        <v>42.32</v>
      </c>
      <c r="K30" s="1">
        <f t="shared" si="2"/>
        <v>-25.690999999999999</v>
      </c>
      <c r="L30" s="1">
        <f t="shared" si="3"/>
        <v>16.629000000000001</v>
      </c>
      <c r="M30" s="1"/>
      <c r="N30" s="1">
        <v>130.8466</v>
      </c>
      <c r="O30" s="1"/>
      <c r="P30" s="1"/>
      <c r="Q30" s="1">
        <v>0</v>
      </c>
      <c r="R30" s="1">
        <f t="shared" si="4"/>
        <v>3.3258000000000001</v>
      </c>
      <c r="S30" s="5"/>
      <c r="T30" s="5"/>
      <c r="U30" s="1"/>
      <c r="V30" s="1">
        <f t="shared" si="5"/>
        <v>80.580491911720486</v>
      </c>
      <c r="W30" s="1">
        <f t="shared" si="6"/>
        <v>80.580491911720486</v>
      </c>
      <c r="X30" s="1">
        <v>8.5965999999999987</v>
      </c>
      <c r="Y30" s="1">
        <v>23.099</v>
      </c>
      <c r="Z30" s="1">
        <v>18.7026</v>
      </c>
      <c r="AA30" s="1">
        <v>1.95</v>
      </c>
      <c r="AB30" s="1">
        <v>1.95</v>
      </c>
      <c r="AC30" s="1">
        <v>9.3120000000000012</v>
      </c>
      <c r="AD30" s="19" t="s">
        <v>146</v>
      </c>
      <c r="AE30" s="1">
        <f t="shared" si="7"/>
        <v>0</v>
      </c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65</v>
      </c>
      <c r="B31" s="1" t="s">
        <v>34</v>
      </c>
      <c r="C31" s="1">
        <v>177.29499999999999</v>
      </c>
      <c r="D31" s="1">
        <v>507.61799999999999</v>
      </c>
      <c r="E31" s="1">
        <v>306.34899999999999</v>
      </c>
      <c r="F31" s="1">
        <v>323.06700000000001</v>
      </c>
      <c r="G31" s="6">
        <v>1</v>
      </c>
      <c r="H31" s="1">
        <v>60</v>
      </c>
      <c r="I31" s="1" t="s">
        <v>35</v>
      </c>
      <c r="J31" s="1">
        <v>291.95</v>
      </c>
      <c r="K31" s="1">
        <f t="shared" si="2"/>
        <v>14.399000000000001</v>
      </c>
      <c r="L31" s="1">
        <f t="shared" si="3"/>
        <v>306.34899999999999</v>
      </c>
      <c r="M31" s="1"/>
      <c r="N31" s="1">
        <v>63.173599999999993</v>
      </c>
      <c r="O31" s="1"/>
      <c r="P31" s="1"/>
      <c r="Q31" s="1">
        <v>249.59360000000009</v>
      </c>
      <c r="R31" s="1">
        <f t="shared" si="4"/>
        <v>61.269799999999996</v>
      </c>
      <c r="S31" s="5">
        <f t="shared" si="10"/>
        <v>99.403399999999806</v>
      </c>
      <c r="T31" s="5"/>
      <c r="U31" s="1"/>
      <c r="V31" s="1">
        <f t="shared" si="5"/>
        <v>11.999999999999998</v>
      </c>
      <c r="W31" s="1">
        <f t="shared" si="6"/>
        <v>10.377611808754068</v>
      </c>
      <c r="X31" s="1">
        <v>62.102200000000003</v>
      </c>
      <c r="Y31" s="1">
        <v>57.381799999999998</v>
      </c>
      <c r="Z31" s="1">
        <v>61.136000000000003</v>
      </c>
      <c r="AA31" s="1">
        <v>56.037199999999999</v>
      </c>
      <c r="AB31" s="1">
        <v>42.865400000000001</v>
      </c>
      <c r="AC31" s="1">
        <v>38.012400000000007</v>
      </c>
      <c r="AD31" s="1"/>
      <c r="AE31" s="1">
        <f t="shared" si="7"/>
        <v>99</v>
      </c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66</v>
      </c>
      <c r="B32" s="1" t="s">
        <v>34</v>
      </c>
      <c r="C32" s="1">
        <v>100.78700000000001</v>
      </c>
      <c r="D32" s="1">
        <v>514.66600000000005</v>
      </c>
      <c r="E32" s="1">
        <v>236.55199999999999</v>
      </c>
      <c r="F32" s="1">
        <v>88.805000000000007</v>
      </c>
      <c r="G32" s="6">
        <v>1</v>
      </c>
      <c r="H32" s="1">
        <v>35</v>
      </c>
      <c r="I32" s="1" t="s">
        <v>35</v>
      </c>
      <c r="J32" s="1">
        <v>292.399</v>
      </c>
      <c r="K32" s="1">
        <f t="shared" si="2"/>
        <v>-55.847000000000008</v>
      </c>
      <c r="L32" s="1">
        <f t="shared" si="3"/>
        <v>70.552999999999997</v>
      </c>
      <c r="M32" s="1">
        <v>165.999</v>
      </c>
      <c r="N32" s="1">
        <v>127.88120000000011</v>
      </c>
      <c r="O32" s="1"/>
      <c r="P32" s="1"/>
      <c r="Q32" s="1">
        <v>0</v>
      </c>
      <c r="R32" s="1">
        <f t="shared" si="4"/>
        <v>14.1106</v>
      </c>
      <c r="S32" s="5"/>
      <c r="T32" s="5"/>
      <c r="U32" s="1"/>
      <c r="V32" s="1">
        <f t="shared" si="5"/>
        <v>15.356271172026711</v>
      </c>
      <c r="W32" s="1">
        <f t="shared" si="6"/>
        <v>15.356271172026711</v>
      </c>
      <c r="X32" s="1">
        <v>19.565000000000008</v>
      </c>
      <c r="Y32" s="1">
        <v>23.64660000000001</v>
      </c>
      <c r="Z32" s="1">
        <v>18.173400000000001</v>
      </c>
      <c r="AA32" s="1">
        <v>7.2705999999999991</v>
      </c>
      <c r="AB32" s="1">
        <v>10.2544</v>
      </c>
      <c r="AC32" s="1">
        <v>21.2226</v>
      </c>
      <c r="AD32" s="1"/>
      <c r="AE32" s="1">
        <f t="shared" si="7"/>
        <v>0</v>
      </c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0" t="s">
        <v>67</v>
      </c>
      <c r="B33" s="10" t="s">
        <v>34</v>
      </c>
      <c r="C33" s="10"/>
      <c r="D33" s="10">
        <v>155.35900000000001</v>
      </c>
      <c r="E33" s="10">
        <v>-0.72199999999999998</v>
      </c>
      <c r="F33" s="10"/>
      <c r="G33" s="11">
        <v>0</v>
      </c>
      <c r="H33" s="10">
        <v>40</v>
      </c>
      <c r="I33" s="10" t="s">
        <v>46</v>
      </c>
      <c r="J33" s="10">
        <v>1.9</v>
      </c>
      <c r="K33" s="10">
        <f t="shared" si="2"/>
        <v>-2.6219999999999999</v>
      </c>
      <c r="L33" s="10">
        <f t="shared" si="3"/>
        <v>-0.72199999999999998</v>
      </c>
      <c r="M33" s="10"/>
      <c r="N33" s="10"/>
      <c r="O33" s="10"/>
      <c r="P33" s="10"/>
      <c r="Q33" s="10"/>
      <c r="R33" s="10">
        <f t="shared" si="4"/>
        <v>-0.1444</v>
      </c>
      <c r="S33" s="12"/>
      <c r="T33" s="12"/>
      <c r="U33" s="10"/>
      <c r="V33" s="10">
        <f t="shared" si="5"/>
        <v>0</v>
      </c>
      <c r="W33" s="10">
        <f t="shared" si="6"/>
        <v>0</v>
      </c>
      <c r="X33" s="10">
        <v>-0.14080000000000151</v>
      </c>
      <c r="Y33" s="10">
        <v>-0.42940000000000389</v>
      </c>
      <c r="Z33" s="10">
        <v>-0.28860000000000102</v>
      </c>
      <c r="AA33" s="10">
        <v>0</v>
      </c>
      <c r="AB33" s="10">
        <v>0</v>
      </c>
      <c r="AC33" s="10">
        <v>5.8671999999999969</v>
      </c>
      <c r="AD33" s="10" t="s">
        <v>68</v>
      </c>
      <c r="AE33" s="10">
        <f t="shared" si="7"/>
        <v>0</v>
      </c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69</v>
      </c>
      <c r="B34" s="1" t="s">
        <v>34</v>
      </c>
      <c r="C34" s="1">
        <v>148.37799999999999</v>
      </c>
      <c r="D34" s="1">
        <v>546.76900000000001</v>
      </c>
      <c r="E34" s="1">
        <v>326.5</v>
      </c>
      <c r="F34" s="1">
        <v>339.16699999999997</v>
      </c>
      <c r="G34" s="6">
        <v>1</v>
      </c>
      <c r="H34" s="1">
        <v>30</v>
      </c>
      <c r="I34" s="1" t="s">
        <v>35</v>
      </c>
      <c r="J34" s="1">
        <v>347.03399999999999</v>
      </c>
      <c r="K34" s="1">
        <f t="shared" si="2"/>
        <v>-20.533999999999992</v>
      </c>
      <c r="L34" s="1">
        <f t="shared" si="3"/>
        <v>172.26599999999999</v>
      </c>
      <c r="M34" s="1">
        <v>154.23400000000001</v>
      </c>
      <c r="N34" s="1">
        <v>122.8548</v>
      </c>
      <c r="O34" s="1"/>
      <c r="P34" s="1"/>
      <c r="Q34" s="1">
        <v>0</v>
      </c>
      <c r="R34" s="1">
        <f t="shared" si="4"/>
        <v>34.453199999999995</v>
      </c>
      <c r="S34" s="5"/>
      <c r="T34" s="5"/>
      <c r="U34" s="1"/>
      <c r="V34" s="1">
        <f t="shared" si="5"/>
        <v>13.410127361174</v>
      </c>
      <c r="W34" s="1">
        <f t="shared" si="6"/>
        <v>13.410127361174</v>
      </c>
      <c r="X34" s="1">
        <v>38.794600000000003</v>
      </c>
      <c r="Y34" s="1">
        <v>51.095399999999998</v>
      </c>
      <c r="Z34" s="1">
        <v>51.589399999999998</v>
      </c>
      <c r="AA34" s="1">
        <v>39.018600000000013</v>
      </c>
      <c r="AB34" s="1">
        <v>36.281999999999996</v>
      </c>
      <c r="AC34" s="1">
        <v>39.489199999999997</v>
      </c>
      <c r="AD34" s="1"/>
      <c r="AE34" s="1">
        <f t="shared" si="7"/>
        <v>0</v>
      </c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70</v>
      </c>
      <c r="B35" s="1" t="s">
        <v>34</v>
      </c>
      <c r="C35" s="1">
        <v>275.49700000000001</v>
      </c>
      <c r="D35" s="1">
        <v>1069.1279999999999</v>
      </c>
      <c r="E35" s="1">
        <v>1042.117</v>
      </c>
      <c r="F35" s="1">
        <v>288.34899999999999</v>
      </c>
      <c r="G35" s="6">
        <v>1</v>
      </c>
      <c r="H35" s="1">
        <v>30</v>
      </c>
      <c r="I35" s="1" t="s">
        <v>35</v>
      </c>
      <c r="J35" s="1">
        <v>1017.856</v>
      </c>
      <c r="K35" s="1">
        <f t="shared" si="2"/>
        <v>24.260999999999967</v>
      </c>
      <c r="L35" s="1">
        <f t="shared" si="3"/>
        <v>334.96100000000001</v>
      </c>
      <c r="M35" s="1">
        <v>707.15599999999995</v>
      </c>
      <c r="N35" s="1"/>
      <c r="O35" s="1"/>
      <c r="P35" s="1"/>
      <c r="Q35" s="1">
        <v>245.73640000000009</v>
      </c>
      <c r="R35" s="1">
        <f t="shared" si="4"/>
        <v>66.992199999999997</v>
      </c>
      <c r="S35" s="5">
        <f>11*R35-Q35-P35-O35-N35-F35</f>
        <v>202.82879999999983</v>
      </c>
      <c r="T35" s="5"/>
      <c r="U35" s="1"/>
      <c r="V35" s="1">
        <f t="shared" si="5"/>
        <v>11</v>
      </c>
      <c r="W35" s="1">
        <f t="shared" si="6"/>
        <v>7.972352005158811</v>
      </c>
      <c r="X35" s="1">
        <v>54.655400000000007</v>
      </c>
      <c r="Y35" s="1">
        <v>48.779000000000003</v>
      </c>
      <c r="Z35" s="1">
        <v>62.436799999999991</v>
      </c>
      <c r="AA35" s="1">
        <v>66.822199999999995</v>
      </c>
      <c r="AB35" s="1">
        <v>51.777600000000007</v>
      </c>
      <c r="AC35" s="1">
        <v>46.679200000000023</v>
      </c>
      <c r="AD35" s="1"/>
      <c r="AE35" s="1">
        <f t="shared" si="7"/>
        <v>203</v>
      </c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71</v>
      </c>
      <c r="B36" s="1" t="s">
        <v>34</v>
      </c>
      <c r="C36" s="1">
        <v>116.17</v>
      </c>
      <c r="D36" s="1">
        <v>681.34799999999996</v>
      </c>
      <c r="E36" s="1">
        <v>209.54499999999999</v>
      </c>
      <c r="F36" s="1">
        <v>525.68100000000004</v>
      </c>
      <c r="G36" s="6">
        <v>1</v>
      </c>
      <c r="H36" s="1">
        <v>30</v>
      </c>
      <c r="I36" s="1" t="s">
        <v>35</v>
      </c>
      <c r="J36" s="1">
        <v>299.24099999999999</v>
      </c>
      <c r="K36" s="1">
        <f t="shared" si="2"/>
        <v>-89.695999999999998</v>
      </c>
      <c r="L36" s="1">
        <f t="shared" si="3"/>
        <v>85.103999999999985</v>
      </c>
      <c r="M36" s="1">
        <v>124.441</v>
      </c>
      <c r="N36" s="1">
        <v>417.37479999999982</v>
      </c>
      <c r="O36" s="1"/>
      <c r="P36" s="1"/>
      <c r="Q36" s="1">
        <v>0</v>
      </c>
      <c r="R36" s="1">
        <f t="shared" si="4"/>
        <v>17.020799999999998</v>
      </c>
      <c r="S36" s="5"/>
      <c r="T36" s="5"/>
      <c r="U36" s="1"/>
      <c r="V36" s="1">
        <f t="shared" si="5"/>
        <v>55.406079620229363</v>
      </c>
      <c r="W36" s="1">
        <f t="shared" si="6"/>
        <v>55.406079620229363</v>
      </c>
      <c r="X36" s="1">
        <v>29.222799999999999</v>
      </c>
      <c r="Y36" s="1">
        <v>84.236399999999989</v>
      </c>
      <c r="Z36" s="1">
        <v>81.808999999999997</v>
      </c>
      <c r="AA36" s="1">
        <v>46.585999999999999</v>
      </c>
      <c r="AB36" s="1">
        <v>45.028399999999998</v>
      </c>
      <c r="AC36" s="1">
        <v>63.875599999999999</v>
      </c>
      <c r="AD36" s="1"/>
      <c r="AE36" s="1">
        <f t="shared" si="7"/>
        <v>0</v>
      </c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4" t="s">
        <v>72</v>
      </c>
      <c r="B37" s="14" t="s">
        <v>34</v>
      </c>
      <c r="C37" s="14"/>
      <c r="D37" s="14"/>
      <c r="E37" s="14"/>
      <c r="F37" s="14"/>
      <c r="G37" s="15">
        <v>0</v>
      </c>
      <c r="H37" s="14" t="e">
        <v>#N/A</v>
      </c>
      <c r="I37" s="14" t="s">
        <v>35</v>
      </c>
      <c r="J37" s="14"/>
      <c r="K37" s="14">
        <f t="shared" si="2"/>
        <v>0</v>
      </c>
      <c r="L37" s="14">
        <f t="shared" si="3"/>
        <v>0</v>
      </c>
      <c r="M37" s="14"/>
      <c r="N37" s="14"/>
      <c r="O37" s="14"/>
      <c r="P37" s="14"/>
      <c r="Q37" s="14"/>
      <c r="R37" s="14">
        <f t="shared" si="4"/>
        <v>0</v>
      </c>
      <c r="S37" s="16"/>
      <c r="T37" s="16"/>
      <c r="U37" s="14"/>
      <c r="V37" s="14" t="e">
        <f t="shared" si="5"/>
        <v>#DIV/0!</v>
      </c>
      <c r="W37" s="14" t="e">
        <f t="shared" si="6"/>
        <v>#DIV/0!</v>
      </c>
      <c r="X37" s="14">
        <v>0</v>
      </c>
      <c r="Y37" s="14">
        <v>0</v>
      </c>
      <c r="Z37" s="14">
        <v>0</v>
      </c>
      <c r="AA37" s="14">
        <v>0</v>
      </c>
      <c r="AB37" s="14">
        <v>0</v>
      </c>
      <c r="AC37" s="14">
        <v>0</v>
      </c>
      <c r="AD37" s="14" t="s">
        <v>41</v>
      </c>
      <c r="AE37" s="14">
        <f t="shared" si="7"/>
        <v>0</v>
      </c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73</v>
      </c>
      <c r="B38" s="1" t="s">
        <v>34</v>
      </c>
      <c r="C38" s="1">
        <v>542.76099999999997</v>
      </c>
      <c r="D38" s="1">
        <v>1348.4059999999999</v>
      </c>
      <c r="E38" s="1">
        <v>698.24400000000003</v>
      </c>
      <c r="F38" s="1">
        <v>739.61500000000001</v>
      </c>
      <c r="G38" s="6">
        <v>1</v>
      </c>
      <c r="H38" s="1">
        <v>40</v>
      </c>
      <c r="I38" s="1" t="s">
        <v>35</v>
      </c>
      <c r="J38" s="1">
        <v>689.65899999999999</v>
      </c>
      <c r="K38" s="1">
        <f t="shared" ref="K38:K69" si="11">E38-J38</f>
        <v>8.5850000000000364</v>
      </c>
      <c r="L38" s="1">
        <f t="shared" si="3"/>
        <v>573.98500000000001</v>
      </c>
      <c r="M38" s="1">
        <v>124.259</v>
      </c>
      <c r="N38" s="1">
        <v>206.87019999999981</v>
      </c>
      <c r="O38" s="1"/>
      <c r="P38" s="1"/>
      <c r="Q38" s="1">
        <v>228.43000000000009</v>
      </c>
      <c r="R38" s="1">
        <f t="shared" si="4"/>
        <v>114.797</v>
      </c>
      <c r="S38" s="5">
        <f t="shared" ref="S38:S44" si="12">12*R38-Q38-P38-O38-N38-F38</f>
        <v>202.64879999999994</v>
      </c>
      <c r="T38" s="5"/>
      <c r="U38" s="1"/>
      <c r="V38" s="1">
        <f t="shared" si="5"/>
        <v>11.999999999999998</v>
      </c>
      <c r="W38" s="1">
        <f t="shared" si="6"/>
        <v>10.234720419523157</v>
      </c>
      <c r="X38" s="1">
        <v>114.9522</v>
      </c>
      <c r="Y38" s="1">
        <v>126.018</v>
      </c>
      <c r="Z38" s="1">
        <v>126.4148</v>
      </c>
      <c r="AA38" s="1">
        <v>103.1416</v>
      </c>
      <c r="AB38" s="1">
        <v>105.52</v>
      </c>
      <c r="AC38" s="1">
        <v>125.14019999999999</v>
      </c>
      <c r="AD38" s="1" t="s">
        <v>74</v>
      </c>
      <c r="AE38" s="1">
        <f t="shared" si="7"/>
        <v>203</v>
      </c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75</v>
      </c>
      <c r="B39" s="1" t="s">
        <v>34</v>
      </c>
      <c r="C39" s="1">
        <v>142.13900000000001</v>
      </c>
      <c r="D39" s="1">
        <v>630.04499999999996</v>
      </c>
      <c r="E39" s="1">
        <v>526.41200000000003</v>
      </c>
      <c r="F39" s="1">
        <v>216.892</v>
      </c>
      <c r="G39" s="6">
        <v>1</v>
      </c>
      <c r="H39" s="1">
        <v>35</v>
      </c>
      <c r="I39" s="1" t="s">
        <v>35</v>
      </c>
      <c r="J39" s="1">
        <v>521.24400000000003</v>
      </c>
      <c r="K39" s="1">
        <f t="shared" si="11"/>
        <v>5.1680000000000064</v>
      </c>
      <c r="L39" s="1">
        <f t="shared" si="3"/>
        <v>190.96800000000002</v>
      </c>
      <c r="M39" s="1">
        <v>335.44400000000002</v>
      </c>
      <c r="N39" s="1">
        <v>81.29120000000006</v>
      </c>
      <c r="O39" s="1"/>
      <c r="P39" s="1"/>
      <c r="Q39" s="1">
        <v>66.729599999999863</v>
      </c>
      <c r="R39" s="1">
        <f t="shared" si="4"/>
        <v>38.193600000000004</v>
      </c>
      <c r="S39" s="5">
        <f>11*R39-Q39-P39-O39-N39-F39</f>
        <v>55.216800000000148</v>
      </c>
      <c r="T39" s="5"/>
      <c r="U39" s="1"/>
      <c r="V39" s="1">
        <f t="shared" si="5"/>
        <v>11.000000000000002</v>
      </c>
      <c r="W39" s="1">
        <f t="shared" si="6"/>
        <v>9.5542918185245664</v>
      </c>
      <c r="X39" s="1">
        <v>36.378799999999991</v>
      </c>
      <c r="Y39" s="1">
        <v>39.9116</v>
      </c>
      <c r="Z39" s="1">
        <v>42.382800000000003</v>
      </c>
      <c r="AA39" s="1">
        <v>39.168599999999998</v>
      </c>
      <c r="AB39" s="1">
        <v>31.461400000000001</v>
      </c>
      <c r="AC39" s="1">
        <v>10.026</v>
      </c>
      <c r="AD39" s="1"/>
      <c r="AE39" s="1">
        <f t="shared" si="7"/>
        <v>55</v>
      </c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76</v>
      </c>
      <c r="B40" s="1" t="s">
        <v>34</v>
      </c>
      <c r="C40" s="1">
        <v>88.691999999999993</v>
      </c>
      <c r="D40" s="1">
        <v>142.36099999999999</v>
      </c>
      <c r="E40" s="1">
        <v>89.584000000000003</v>
      </c>
      <c r="F40" s="1">
        <v>133.505</v>
      </c>
      <c r="G40" s="6">
        <v>1</v>
      </c>
      <c r="H40" s="1">
        <v>45</v>
      </c>
      <c r="I40" s="1" t="s">
        <v>35</v>
      </c>
      <c r="J40" s="1">
        <v>82.8</v>
      </c>
      <c r="K40" s="1">
        <f t="shared" si="11"/>
        <v>6.784000000000006</v>
      </c>
      <c r="L40" s="1">
        <f t="shared" si="3"/>
        <v>89.584000000000003</v>
      </c>
      <c r="M40" s="1"/>
      <c r="N40" s="1"/>
      <c r="O40" s="1"/>
      <c r="P40" s="1"/>
      <c r="Q40" s="1">
        <v>10.720600000000021</v>
      </c>
      <c r="R40" s="1">
        <f t="shared" si="4"/>
        <v>17.916800000000002</v>
      </c>
      <c r="S40" s="5">
        <f>11*R40-Q40-P40-O40-N40-F40</f>
        <v>52.859200000000016</v>
      </c>
      <c r="T40" s="5"/>
      <c r="U40" s="1"/>
      <c r="V40" s="1">
        <f t="shared" si="5"/>
        <v>11</v>
      </c>
      <c r="W40" s="1">
        <f t="shared" si="6"/>
        <v>8.049741025183069</v>
      </c>
      <c r="X40" s="1">
        <v>15.0276</v>
      </c>
      <c r="Y40" s="1">
        <v>14.8582</v>
      </c>
      <c r="Z40" s="1">
        <v>20.5444</v>
      </c>
      <c r="AA40" s="1">
        <v>18.644400000000001</v>
      </c>
      <c r="AB40" s="1">
        <v>12.699400000000001</v>
      </c>
      <c r="AC40" s="1">
        <v>17.423999999999999</v>
      </c>
      <c r="AD40" s="19" t="s">
        <v>146</v>
      </c>
      <c r="AE40" s="1">
        <f t="shared" si="7"/>
        <v>53</v>
      </c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77</v>
      </c>
      <c r="B41" s="1" t="s">
        <v>34</v>
      </c>
      <c r="C41" s="1">
        <v>121.435</v>
      </c>
      <c r="D41" s="1">
        <v>101.322</v>
      </c>
      <c r="E41" s="1">
        <v>138.14500000000001</v>
      </c>
      <c r="F41" s="1">
        <v>72.495999999999995</v>
      </c>
      <c r="G41" s="6">
        <v>1</v>
      </c>
      <c r="H41" s="1">
        <v>30</v>
      </c>
      <c r="I41" s="1" t="s">
        <v>35</v>
      </c>
      <c r="J41" s="1">
        <v>135.13399999999999</v>
      </c>
      <c r="K41" s="1">
        <f t="shared" si="11"/>
        <v>3.0110000000000241</v>
      </c>
      <c r="L41" s="1">
        <f t="shared" si="3"/>
        <v>93.111000000000018</v>
      </c>
      <c r="M41" s="1">
        <v>45.033999999999999</v>
      </c>
      <c r="N41" s="1">
        <v>56.574799999999982</v>
      </c>
      <c r="O41" s="1"/>
      <c r="P41" s="1"/>
      <c r="Q41" s="1">
        <v>30.549000000000039</v>
      </c>
      <c r="R41" s="1">
        <f t="shared" si="4"/>
        <v>18.622200000000003</v>
      </c>
      <c r="S41" s="5">
        <f>11*R41-Q41-P41-O41-N41-F41</f>
        <v>45.224400000000017</v>
      </c>
      <c r="T41" s="5"/>
      <c r="U41" s="1"/>
      <c r="V41" s="1">
        <f t="shared" si="5"/>
        <v>10.999999999999998</v>
      </c>
      <c r="W41" s="1">
        <f t="shared" si="6"/>
        <v>8.5714792022424842</v>
      </c>
      <c r="X41" s="1">
        <v>16.471800000000002</v>
      </c>
      <c r="Y41" s="1">
        <v>17.846399999999999</v>
      </c>
      <c r="Z41" s="1">
        <v>17.16</v>
      </c>
      <c r="AA41" s="1">
        <v>14.532</v>
      </c>
      <c r="AB41" s="1">
        <v>17.618600000000001</v>
      </c>
      <c r="AC41" s="1">
        <v>19.5106</v>
      </c>
      <c r="AD41" s="1"/>
      <c r="AE41" s="1">
        <f t="shared" si="7"/>
        <v>45</v>
      </c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78</v>
      </c>
      <c r="B42" s="1" t="s">
        <v>34</v>
      </c>
      <c r="C42" s="1">
        <v>296.35300000000001</v>
      </c>
      <c r="D42" s="1">
        <v>1034.848</v>
      </c>
      <c r="E42" s="1">
        <v>771.35400000000004</v>
      </c>
      <c r="F42" s="1">
        <v>482.37</v>
      </c>
      <c r="G42" s="6">
        <v>1</v>
      </c>
      <c r="H42" s="1">
        <v>45</v>
      </c>
      <c r="I42" s="1" t="s">
        <v>35</v>
      </c>
      <c r="J42" s="1">
        <v>784.702</v>
      </c>
      <c r="K42" s="1">
        <f t="shared" si="11"/>
        <v>-13.347999999999956</v>
      </c>
      <c r="L42" s="1">
        <f t="shared" si="3"/>
        <v>418.15200000000004</v>
      </c>
      <c r="M42" s="1">
        <v>353.202</v>
      </c>
      <c r="N42" s="1">
        <v>193.60100000000011</v>
      </c>
      <c r="O42" s="1"/>
      <c r="P42" s="1"/>
      <c r="Q42" s="1">
        <v>248.04679999999979</v>
      </c>
      <c r="R42" s="1">
        <f t="shared" si="4"/>
        <v>83.630400000000009</v>
      </c>
      <c r="S42" s="5">
        <f t="shared" si="12"/>
        <v>79.547000000000139</v>
      </c>
      <c r="T42" s="5"/>
      <c r="U42" s="1"/>
      <c r="V42" s="1">
        <f t="shared" si="5"/>
        <v>11.999999999999998</v>
      </c>
      <c r="W42" s="1">
        <f t="shared" si="6"/>
        <v>11.048826742428588</v>
      </c>
      <c r="X42" s="1">
        <v>88.503799999999998</v>
      </c>
      <c r="Y42" s="1">
        <v>90.610799999999998</v>
      </c>
      <c r="Z42" s="1">
        <v>87.832599999999999</v>
      </c>
      <c r="AA42" s="1">
        <v>70.37339999999999</v>
      </c>
      <c r="AB42" s="1">
        <v>66.082599999999999</v>
      </c>
      <c r="AC42" s="1">
        <v>69.079599999999999</v>
      </c>
      <c r="AD42" s="1"/>
      <c r="AE42" s="1">
        <f t="shared" si="7"/>
        <v>80</v>
      </c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79</v>
      </c>
      <c r="B43" s="1" t="s">
        <v>34</v>
      </c>
      <c r="C43" s="1">
        <v>217.41800000000001</v>
      </c>
      <c r="D43" s="1">
        <v>608.20600000000002</v>
      </c>
      <c r="E43" s="1">
        <v>514.45399999999995</v>
      </c>
      <c r="F43" s="1">
        <v>245.822</v>
      </c>
      <c r="G43" s="6">
        <v>1</v>
      </c>
      <c r="H43" s="1">
        <v>45</v>
      </c>
      <c r="I43" s="1" t="s">
        <v>35</v>
      </c>
      <c r="J43" s="1">
        <v>518.64</v>
      </c>
      <c r="K43" s="1">
        <f t="shared" si="11"/>
        <v>-4.1860000000000355</v>
      </c>
      <c r="L43" s="1">
        <f t="shared" si="3"/>
        <v>258.91399999999999</v>
      </c>
      <c r="M43" s="1">
        <v>255.54</v>
      </c>
      <c r="N43" s="1">
        <v>137.86680000000021</v>
      </c>
      <c r="O43" s="1"/>
      <c r="P43" s="1"/>
      <c r="Q43" s="1">
        <v>138.3929999999998</v>
      </c>
      <c r="R43" s="1">
        <f t="shared" si="4"/>
        <v>51.782799999999995</v>
      </c>
      <c r="S43" s="5">
        <f t="shared" si="12"/>
        <v>99.311799999999835</v>
      </c>
      <c r="T43" s="5"/>
      <c r="U43" s="1"/>
      <c r="V43" s="1">
        <f t="shared" si="5"/>
        <v>11.999999999999998</v>
      </c>
      <c r="W43" s="1">
        <f t="shared" si="6"/>
        <v>10.082146967719012</v>
      </c>
      <c r="X43" s="1">
        <v>52.368800000000007</v>
      </c>
      <c r="Y43" s="1">
        <v>53.789200000000008</v>
      </c>
      <c r="Z43" s="1">
        <v>51.172600000000003</v>
      </c>
      <c r="AA43" s="1">
        <v>47.1922</v>
      </c>
      <c r="AB43" s="1">
        <v>42.435600000000001</v>
      </c>
      <c r="AC43" s="1">
        <v>42.377600000000001</v>
      </c>
      <c r="AD43" s="1"/>
      <c r="AE43" s="1">
        <f t="shared" si="7"/>
        <v>99</v>
      </c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80</v>
      </c>
      <c r="B44" s="1" t="s">
        <v>34</v>
      </c>
      <c r="C44" s="1">
        <v>74.578999999999994</v>
      </c>
      <c r="D44" s="1">
        <v>274.46199999999999</v>
      </c>
      <c r="E44" s="1">
        <v>167.56100000000001</v>
      </c>
      <c r="F44" s="1">
        <v>152.53399999999999</v>
      </c>
      <c r="G44" s="6">
        <v>1</v>
      </c>
      <c r="H44" s="1">
        <v>45</v>
      </c>
      <c r="I44" s="1" t="s">
        <v>35</v>
      </c>
      <c r="J44" s="1">
        <v>194.42400000000001</v>
      </c>
      <c r="K44" s="1">
        <f t="shared" si="11"/>
        <v>-26.863</v>
      </c>
      <c r="L44" s="1">
        <f t="shared" si="3"/>
        <v>133.43700000000001</v>
      </c>
      <c r="M44" s="1">
        <v>34.124000000000002</v>
      </c>
      <c r="N44" s="1">
        <v>17.59099999999999</v>
      </c>
      <c r="O44" s="1"/>
      <c r="P44" s="1"/>
      <c r="Q44" s="1">
        <v>112.30880000000001</v>
      </c>
      <c r="R44" s="1">
        <f t="shared" si="4"/>
        <v>26.687400000000004</v>
      </c>
      <c r="S44" s="5">
        <f t="shared" si="12"/>
        <v>37.815000000000083</v>
      </c>
      <c r="T44" s="5"/>
      <c r="U44" s="1"/>
      <c r="V44" s="1">
        <f t="shared" si="5"/>
        <v>12.000000000000002</v>
      </c>
      <c r="W44" s="1">
        <f t="shared" si="6"/>
        <v>10.58303918703208</v>
      </c>
      <c r="X44" s="1">
        <v>27.238800000000001</v>
      </c>
      <c r="Y44" s="1">
        <v>25.262599999999999</v>
      </c>
      <c r="Z44" s="1">
        <v>27.837199999999999</v>
      </c>
      <c r="AA44" s="1">
        <v>21.579799999999999</v>
      </c>
      <c r="AB44" s="1">
        <v>19.0318</v>
      </c>
      <c r="AC44" s="1">
        <v>20.5246</v>
      </c>
      <c r="AD44" s="1"/>
      <c r="AE44" s="1">
        <f t="shared" si="7"/>
        <v>38</v>
      </c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4" t="s">
        <v>81</v>
      </c>
      <c r="B45" s="14" t="s">
        <v>34</v>
      </c>
      <c r="C45" s="14"/>
      <c r="D45" s="14">
        <v>54.262999999999998</v>
      </c>
      <c r="E45" s="14">
        <v>53.9</v>
      </c>
      <c r="F45" s="14"/>
      <c r="G45" s="15">
        <v>0</v>
      </c>
      <c r="H45" s="14" t="e">
        <v>#N/A</v>
      </c>
      <c r="I45" s="14" t="s">
        <v>35</v>
      </c>
      <c r="J45" s="14">
        <v>54.262999999999998</v>
      </c>
      <c r="K45" s="14">
        <f t="shared" si="11"/>
        <v>-0.36299999999999955</v>
      </c>
      <c r="L45" s="14">
        <f t="shared" si="3"/>
        <v>0</v>
      </c>
      <c r="M45" s="14">
        <v>53.9</v>
      </c>
      <c r="N45" s="14"/>
      <c r="O45" s="14"/>
      <c r="P45" s="14"/>
      <c r="Q45" s="14"/>
      <c r="R45" s="14">
        <f t="shared" si="4"/>
        <v>0</v>
      </c>
      <c r="S45" s="16"/>
      <c r="T45" s="16"/>
      <c r="U45" s="14"/>
      <c r="V45" s="14" t="e">
        <f t="shared" si="5"/>
        <v>#DIV/0!</v>
      </c>
      <c r="W45" s="14" t="e">
        <f t="shared" si="6"/>
        <v>#DIV/0!</v>
      </c>
      <c r="X45" s="14">
        <v>0</v>
      </c>
      <c r="Y45" s="14">
        <v>0</v>
      </c>
      <c r="Z45" s="14">
        <v>0</v>
      </c>
      <c r="AA45" s="14">
        <v>0</v>
      </c>
      <c r="AB45" s="14">
        <v>0</v>
      </c>
      <c r="AC45" s="14">
        <v>0.54000000000000059</v>
      </c>
      <c r="AD45" s="14" t="s">
        <v>51</v>
      </c>
      <c r="AE45" s="14">
        <f t="shared" si="7"/>
        <v>0</v>
      </c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0" t="s">
        <v>82</v>
      </c>
      <c r="B46" s="10" t="s">
        <v>34</v>
      </c>
      <c r="C46" s="10"/>
      <c r="D46" s="10">
        <v>56.156999999999996</v>
      </c>
      <c r="E46" s="10"/>
      <c r="F46" s="10"/>
      <c r="G46" s="11">
        <v>0</v>
      </c>
      <c r="H46" s="10" t="e">
        <v>#N/A</v>
      </c>
      <c r="I46" s="10" t="s">
        <v>46</v>
      </c>
      <c r="J46" s="10"/>
      <c r="K46" s="10">
        <f t="shared" si="11"/>
        <v>0</v>
      </c>
      <c r="L46" s="10">
        <f t="shared" si="3"/>
        <v>0</v>
      </c>
      <c r="M46" s="10"/>
      <c r="N46" s="10"/>
      <c r="O46" s="10"/>
      <c r="P46" s="10"/>
      <c r="Q46" s="10"/>
      <c r="R46" s="10">
        <f t="shared" si="4"/>
        <v>0</v>
      </c>
      <c r="S46" s="12"/>
      <c r="T46" s="12"/>
      <c r="U46" s="10"/>
      <c r="V46" s="10" t="e">
        <f t="shared" si="5"/>
        <v>#DIV/0!</v>
      </c>
      <c r="W46" s="10" t="e">
        <f t="shared" si="6"/>
        <v>#DIV/0!</v>
      </c>
      <c r="X46" s="10">
        <v>0</v>
      </c>
      <c r="Y46" s="10">
        <v>-0.14479999999999929</v>
      </c>
      <c r="Z46" s="10">
        <v>-0.14480000000000079</v>
      </c>
      <c r="AA46" s="10">
        <v>-0.14480000000000079</v>
      </c>
      <c r="AB46" s="10">
        <v>0</v>
      </c>
      <c r="AC46" s="10">
        <v>0</v>
      </c>
      <c r="AD46" s="10"/>
      <c r="AE46" s="10">
        <f t="shared" si="7"/>
        <v>0</v>
      </c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83</v>
      </c>
      <c r="B47" s="1" t="s">
        <v>40</v>
      </c>
      <c r="C47" s="1">
        <v>430</v>
      </c>
      <c r="D47" s="1">
        <v>498</v>
      </c>
      <c r="E47" s="1">
        <v>393</v>
      </c>
      <c r="F47" s="1">
        <v>448</v>
      </c>
      <c r="G47" s="6">
        <v>0.4</v>
      </c>
      <c r="H47" s="1">
        <v>45</v>
      </c>
      <c r="I47" s="1" t="s">
        <v>35</v>
      </c>
      <c r="J47" s="1">
        <v>393</v>
      </c>
      <c r="K47" s="1">
        <f t="shared" si="11"/>
        <v>0</v>
      </c>
      <c r="L47" s="1">
        <f t="shared" si="3"/>
        <v>393</v>
      </c>
      <c r="M47" s="1"/>
      <c r="N47" s="1">
        <v>157.40000000000009</v>
      </c>
      <c r="O47" s="1"/>
      <c r="P47" s="1"/>
      <c r="Q47" s="1">
        <v>230.59999999999991</v>
      </c>
      <c r="R47" s="1">
        <f t="shared" si="4"/>
        <v>78.599999999999994</v>
      </c>
      <c r="S47" s="5">
        <f>12*R47-Q47-P47-O47-N47-F47</f>
        <v>107.19999999999993</v>
      </c>
      <c r="T47" s="5"/>
      <c r="U47" s="1"/>
      <c r="V47" s="1">
        <f t="shared" si="5"/>
        <v>12</v>
      </c>
      <c r="W47" s="1">
        <f t="shared" si="6"/>
        <v>10.63613231552163</v>
      </c>
      <c r="X47" s="1">
        <v>82</v>
      </c>
      <c r="Y47" s="1">
        <v>83.2</v>
      </c>
      <c r="Z47" s="1">
        <v>84</v>
      </c>
      <c r="AA47" s="1">
        <v>73.2</v>
      </c>
      <c r="AB47" s="1">
        <v>76.400000000000006</v>
      </c>
      <c r="AC47" s="1">
        <v>78</v>
      </c>
      <c r="AD47" s="1"/>
      <c r="AE47" s="1">
        <f t="shared" si="7"/>
        <v>43</v>
      </c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4" t="s">
        <v>84</v>
      </c>
      <c r="B48" s="14" t="s">
        <v>40</v>
      </c>
      <c r="C48" s="14"/>
      <c r="D48" s="14"/>
      <c r="E48" s="14"/>
      <c r="F48" s="14"/>
      <c r="G48" s="15">
        <v>0</v>
      </c>
      <c r="H48" s="14" t="e">
        <v>#N/A</v>
      </c>
      <c r="I48" s="14" t="s">
        <v>35</v>
      </c>
      <c r="J48" s="14"/>
      <c r="K48" s="14">
        <f t="shared" si="11"/>
        <v>0</v>
      </c>
      <c r="L48" s="14">
        <f t="shared" si="3"/>
        <v>0</v>
      </c>
      <c r="M48" s="14"/>
      <c r="N48" s="14"/>
      <c r="O48" s="14"/>
      <c r="P48" s="14"/>
      <c r="Q48" s="14"/>
      <c r="R48" s="14">
        <f t="shared" si="4"/>
        <v>0</v>
      </c>
      <c r="S48" s="16"/>
      <c r="T48" s="16"/>
      <c r="U48" s="14"/>
      <c r="V48" s="14" t="e">
        <f t="shared" si="5"/>
        <v>#DIV/0!</v>
      </c>
      <c r="W48" s="14" t="e">
        <f t="shared" si="6"/>
        <v>#DIV/0!</v>
      </c>
      <c r="X48" s="14">
        <v>0</v>
      </c>
      <c r="Y48" s="14">
        <v>0</v>
      </c>
      <c r="Z48" s="14">
        <v>0</v>
      </c>
      <c r="AA48" s="14">
        <v>0</v>
      </c>
      <c r="AB48" s="14">
        <v>0</v>
      </c>
      <c r="AC48" s="14">
        <v>0</v>
      </c>
      <c r="AD48" s="14" t="s">
        <v>41</v>
      </c>
      <c r="AE48" s="14">
        <f t="shared" si="7"/>
        <v>0</v>
      </c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4" t="s">
        <v>85</v>
      </c>
      <c r="B49" s="14" t="s">
        <v>34</v>
      </c>
      <c r="C49" s="14"/>
      <c r="D49" s="14">
        <v>160.453</v>
      </c>
      <c r="E49" s="14">
        <v>160.453</v>
      </c>
      <c r="F49" s="14"/>
      <c r="G49" s="15">
        <v>0</v>
      </c>
      <c r="H49" s="14" t="e">
        <v>#N/A</v>
      </c>
      <c r="I49" s="14" t="s">
        <v>35</v>
      </c>
      <c r="J49" s="14">
        <v>160.453</v>
      </c>
      <c r="K49" s="14">
        <f t="shared" si="11"/>
        <v>0</v>
      </c>
      <c r="L49" s="14">
        <f t="shared" si="3"/>
        <v>0</v>
      </c>
      <c r="M49" s="14">
        <v>160.453</v>
      </c>
      <c r="N49" s="14"/>
      <c r="O49" s="14"/>
      <c r="P49" s="14"/>
      <c r="Q49" s="14"/>
      <c r="R49" s="14">
        <f t="shared" si="4"/>
        <v>0</v>
      </c>
      <c r="S49" s="16"/>
      <c r="T49" s="16"/>
      <c r="U49" s="14"/>
      <c r="V49" s="14" t="e">
        <f t="shared" si="5"/>
        <v>#DIV/0!</v>
      </c>
      <c r="W49" s="14" t="e">
        <f t="shared" si="6"/>
        <v>#DIV/0!</v>
      </c>
      <c r="X49" s="14">
        <v>0</v>
      </c>
      <c r="Y49" s="14">
        <v>0</v>
      </c>
      <c r="Z49" s="14">
        <v>0</v>
      </c>
      <c r="AA49" s="14">
        <v>0</v>
      </c>
      <c r="AB49" s="14">
        <v>0</v>
      </c>
      <c r="AC49" s="14">
        <v>0.28960000000000152</v>
      </c>
      <c r="AD49" s="14" t="s">
        <v>51</v>
      </c>
      <c r="AE49" s="14">
        <f t="shared" si="7"/>
        <v>0</v>
      </c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4" t="s">
        <v>86</v>
      </c>
      <c r="B50" s="14" t="s">
        <v>40</v>
      </c>
      <c r="C50" s="14"/>
      <c r="D50" s="14"/>
      <c r="E50" s="14"/>
      <c r="F50" s="14"/>
      <c r="G50" s="15">
        <v>0</v>
      </c>
      <c r="H50" s="14" t="e">
        <v>#N/A</v>
      </c>
      <c r="I50" s="14" t="s">
        <v>35</v>
      </c>
      <c r="J50" s="14"/>
      <c r="K50" s="14">
        <f t="shared" si="11"/>
        <v>0</v>
      </c>
      <c r="L50" s="14">
        <f t="shared" si="3"/>
        <v>0</v>
      </c>
      <c r="M50" s="14"/>
      <c r="N50" s="14"/>
      <c r="O50" s="14"/>
      <c r="P50" s="14"/>
      <c r="Q50" s="14"/>
      <c r="R50" s="14">
        <f t="shared" si="4"/>
        <v>0</v>
      </c>
      <c r="S50" s="16"/>
      <c r="T50" s="16"/>
      <c r="U50" s="14"/>
      <c r="V50" s="14" t="e">
        <f t="shared" si="5"/>
        <v>#DIV/0!</v>
      </c>
      <c r="W50" s="14" t="e">
        <f t="shared" si="6"/>
        <v>#DIV/0!</v>
      </c>
      <c r="X50" s="14">
        <v>0</v>
      </c>
      <c r="Y50" s="14">
        <v>0</v>
      </c>
      <c r="Z50" s="14">
        <v>0</v>
      </c>
      <c r="AA50" s="14">
        <v>0</v>
      </c>
      <c r="AB50" s="14">
        <v>0</v>
      </c>
      <c r="AC50" s="14">
        <v>0</v>
      </c>
      <c r="AD50" s="14" t="s">
        <v>41</v>
      </c>
      <c r="AE50" s="14">
        <f t="shared" si="7"/>
        <v>0</v>
      </c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87</v>
      </c>
      <c r="B51" s="1" t="s">
        <v>34</v>
      </c>
      <c r="C51" s="1">
        <v>80.733999999999995</v>
      </c>
      <c r="D51" s="1">
        <v>595.57399999999996</v>
      </c>
      <c r="E51" s="1">
        <v>327.84</v>
      </c>
      <c r="F51" s="1">
        <v>313.06599999999997</v>
      </c>
      <c r="G51" s="6">
        <v>1</v>
      </c>
      <c r="H51" s="1">
        <v>40</v>
      </c>
      <c r="I51" s="1" t="s">
        <v>35</v>
      </c>
      <c r="J51" s="1">
        <v>356.762</v>
      </c>
      <c r="K51" s="1">
        <f t="shared" si="11"/>
        <v>-28.922000000000025</v>
      </c>
      <c r="L51" s="1">
        <f t="shared" si="3"/>
        <v>122.47799999999998</v>
      </c>
      <c r="M51" s="1">
        <v>205.36199999999999</v>
      </c>
      <c r="N51" s="1">
        <v>144.8476</v>
      </c>
      <c r="O51" s="1"/>
      <c r="P51" s="1"/>
      <c r="Q51" s="1">
        <v>0</v>
      </c>
      <c r="R51" s="1">
        <f t="shared" si="4"/>
        <v>24.495599999999996</v>
      </c>
      <c r="S51" s="5"/>
      <c r="T51" s="5"/>
      <c r="U51" s="1"/>
      <c r="V51" s="1">
        <f t="shared" si="5"/>
        <v>18.693708257809568</v>
      </c>
      <c r="W51" s="1">
        <f t="shared" si="6"/>
        <v>18.693708257809568</v>
      </c>
      <c r="X51" s="1">
        <v>28.670999999999999</v>
      </c>
      <c r="Y51" s="1">
        <v>47.976799999999997</v>
      </c>
      <c r="Z51" s="1">
        <v>46.701200000000007</v>
      </c>
      <c r="AA51" s="1">
        <v>28.903200000000009</v>
      </c>
      <c r="AB51" s="1">
        <v>27.301600000000001</v>
      </c>
      <c r="AC51" s="1">
        <v>31.667000000000002</v>
      </c>
      <c r="AD51" s="1"/>
      <c r="AE51" s="1">
        <f t="shared" si="7"/>
        <v>0</v>
      </c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88</v>
      </c>
      <c r="B52" s="1" t="s">
        <v>40</v>
      </c>
      <c r="C52" s="1">
        <v>559</v>
      </c>
      <c r="D52" s="1">
        <v>198</v>
      </c>
      <c r="E52" s="1">
        <v>450</v>
      </c>
      <c r="F52" s="1">
        <v>228</v>
      </c>
      <c r="G52" s="6">
        <v>0.4</v>
      </c>
      <c r="H52" s="1">
        <v>40</v>
      </c>
      <c r="I52" s="1" t="s">
        <v>35</v>
      </c>
      <c r="J52" s="1">
        <v>452</v>
      </c>
      <c r="K52" s="1">
        <f t="shared" si="11"/>
        <v>-2</v>
      </c>
      <c r="L52" s="1">
        <f t="shared" si="3"/>
        <v>270</v>
      </c>
      <c r="M52" s="1">
        <v>180</v>
      </c>
      <c r="N52" s="1">
        <v>99.399999999999977</v>
      </c>
      <c r="O52" s="1"/>
      <c r="P52" s="1"/>
      <c r="Q52" s="1">
        <v>106.4</v>
      </c>
      <c r="R52" s="1">
        <f t="shared" si="4"/>
        <v>54</v>
      </c>
      <c r="S52" s="5">
        <f t="shared" ref="S52:S56" si="13">12*R52-Q52-P52-O52-N52-F52</f>
        <v>214.20000000000005</v>
      </c>
      <c r="T52" s="5"/>
      <c r="U52" s="1"/>
      <c r="V52" s="1">
        <f t="shared" si="5"/>
        <v>12</v>
      </c>
      <c r="W52" s="1">
        <f t="shared" si="6"/>
        <v>8.0333333333333332</v>
      </c>
      <c r="X52" s="1">
        <v>48.8</v>
      </c>
      <c r="Y52" s="1">
        <v>49.4</v>
      </c>
      <c r="Z52" s="1">
        <v>51.4</v>
      </c>
      <c r="AA52" s="1">
        <v>55.2</v>
      </c>
      <c r="AB52" s="1">
        <v>54.8</v>
      </c>
      <c r="AC52" s="1">
        <v>83</v>
      </c>
      <c r="AD52" s="1"/>
      <c r="AE52" s="1">
        <f t="shared" si="7"/>
        <v>86</v>
      </c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89</v>
      </c>
      <c r="B53" s="1" t="s">
        <v>40</v>
      </c>
      <c r="C53" s="1">
        <v>486</v>
      </c>
      <c r="D53" s="1">
        <v>456</v>
      </c>
      <c r="E53" s="1">
        <v>548</v>
      </c>
      <c r="F53" s="1">
        <v>306</v>
      </c>
      <c r="G53" s="6">
        <v>0.4</v>
      </c>
      <c r="H53" s="1">
        <v>45</v>
      </c>
      <c r="I53" s="1" t="s">
        <v>35</v>
      </c>
      <c r="J53" s="1">
        <v>550</v>
      </c>
      <c r="K53" s="1">
        <f t="shared" si="11"/>
        <v>-2</v>
      </c>
      <c r="L53" s="1">
        <f t="shared" si="3"/>
        <v>368</v>
      </c>
      <c r="M53" s="1">
        <v>180</v>
      </c>
      <c r="N53" s="1">
        <v>24</v>
      </c>
      <c r="O53" s="1"/>
      <c r="P53" s="1"/>
      <c r="Q53" s="1">
        <v>285.2</v>
      </c>
      <c r="R53" s="1">
        <f t="shared" si="4"/>
        <v>73.599999999999994</v>
      </c>
      <c r="S53" s="5">
        <f t="shared" si="13"/>
        <v>268</v>
      </c>
      <c r="T53" s="5"/>
      <c r="U53" s="1"/>
      <c r="V53" s="1">
        <f t="shared" si="5"/>
        <v>12.000000000000002</v>
      </c>
      <c r="W53" s="1">
        <f t="shared" si="6"/>
        <v>8.358695652173914</v>
      </c>
      <c r="X53" s="1">
        <v>66.2</v>
      </c>
      <c r="Y53" s="1">
        <v>58.6</v>
      </c>
      <c r="Z53" s="1">
        <v>68.2</v>
      </c>
      <c r="AA53" s="1">
        <v>71.599999999999994</v>
      </c>
      <c r="AB53" s="1">
        <v>64.2</v>
      </c>
      <c r="AC53" s="1">
        <v>80.2</v>
      </c>
      <c r="AD53" s="1"/>
      <c r="AE53" s="1">
        <f t="shared" si="7"/>
        <v>107</v>
      </c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90</v>
      </c>
      <c r="B54" s="1" t="s">
        <v>40</v>
      </c>
      <c r="C54" s="1">
        <v>757</v>
      </c>
      <c r="D54" s="1">
        <v>1211</v>
      </c>
      <c r="E54" s="1">
        <v>1365</v>
      </c>
      <c r="F54" s="1">
        <v>471</v>
      </c>
      <c r="G54" s="6">
        <v>0.4</v>
      </c>
      <c r="H54" s="1">
        <v>40</v>
      </c>
      <c r="I54" s="1" t="s">
        <v>35</v>
      </c>
      <c r="J54" s="1">
        <v>1360</v>
      </c>
      <c r="K54" s="1">
        <f t="shared" si="11"/>
        <v>5</v>
      </c>
      <c r="L54" s="1">
        <f t="shared" si="3"/>
        <v>645</v>
      </c>
      <c r="M54" s="1">
        <v>720</v>
      </c>
      <c r="N54" s="1">
        <v>241.60000000000011</v>
      </c>
      <c r="O54" s="1"/>
      <c r="P54" s="1"/>
      <c r="Q54" s="1">
        <v>645.79999999999995</v>
      </c>
      <c r="R54" s="1">
        <f t="shared" si="4"/>
        <v>129</v>
      </c>
      <c r="S54" s="5">
        <f t="shared" si="13"/>
        <v>189.59999999999991</v>
      </c>
      <c r="T54" s="5"/>
      <c r="U54" s="1"/>
      <c r="V54" s="1">
        <f t="shared" si="5"/>
        <v>12</v>
      </c>
      <c r="W54" s="1">
        <f t="shared" si="6"/>
        <v>10.530232558139536</v>
      </c>
      <c r="X54" s="1">
        <v>133.4</v>
      </c>
      <c r="Y54" s="1">
        <v>112.2</v>
      </c>
      <c r="Z54" s="1">
        <v>111.8</v>
      </c>
      <c r="AA54" s="1">
        <v>121.2</v>
      </c>
      <c r="AB54" s="1">
        <v>119.6</v>
      </c>
      <c r="AC54" s="1">
        <v>132</v>
      </c>
      <c r="AD54" s="1"/>
      <c r="AE54" s="1">
        <f t="shared" si="7"/>
        <v>76</v>
      </c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91</v>
      </c>
      <c r="B55" s="1" t="s">
        <v>34</v>
      </c>
      <c r="C55" s="1">
        <v>25.795000000000002</v>
      </c>
      <c r="D55" s="1">
        <v>151.773</v>
      </c>
      <c r="E55" s="1">
        <v>35.31</v>
      </c>
      <c r="F55" s="1">
        <v>123.157</v>
      </c>
      <c r="G55" s="6">
        <v>1</v>
      </c>
      <c r="H55" s="1">
        <v>50</v>
      </c>
      <c r="I55" s="1" t="s">
        <v>35</v>
      </c>
      <c r="J55" s="1">
        <v>53.65</v>
      </c>
      <c r="K55" s="1">
        <f t="shared" si="11"/>
        <v>-18.339999999999996</v>
      </c>
      <c r="L55" s="1">
        <f t="shared" si="3"/>
        <v>35.31</v>
      </c>
      <c r="M55" s="1"/>
      <c r="N55" s="1">
        <v>65.367200000000011</v>
      </c>
      <c r="O55" s="1"/>
      <c r="P55" s="1"/>
      <c r="Q55" s="1">
        <v>0</v>
      </c>
      <c r="R55" s="1">
        <f t="shared" si="4"/>
        <v>7.0620000000000003</v>
      </c>
      <c r="S55" s="5"/>
      <c r="T55" s="5"/>
      <c r="U55" s="1"/>
      <c r="V55" s="1">
        <f t="shared" si="5"/>
        <v>26.695581988105353</v>
      </c>
      <c r="W55" s="1">
        <f t="shared" si="6"/>
        <v>26.695581988105353</v>
      </c>
      <c r="X55" s="1">
        <v>9.1988000000000003</v>
      </c>
      <c r="Y55" s="1">
        <v>18.0046</v>
      </c>
      <c r="Z55" s="1">
        <v>17.216200000000001</v>
      </c>
      <c r="AA55" s="1">
        <v>11.326599999999999</v>
      </c>
      <c r="AB55" s="1">
        <v>10.255599999999999</v>
      </c>
      <c r="AC55" s="1">
        <v>9.4340000000000011</v>
      </c>
      <c r="AD55" s="19" t="s">
        <v>146</v>
      </c>
      <c r="AE55" s="1">
        <f t="shared" si="7"/>
        <v>0</v>
      </c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92</v>
      </c>
      <c r="B56" s="1" t="s">
        <v>34</v>
      </c>
      <c r="C56" s="1">
        <v>130.297</v>
      </c>
      <c r="D56" s="1">
        <v>130.38999999999999</v>
      </c>
      <c r="E56" s="1">
        <v>146.61799999999999</v>
      </c>
      <c r="F56" s="1">
        <v>97.52</v>
      </c>
      <c r="G56" s="6">
        <v>1</v>
      </c>
      <c r="H56" s="1">
        <v>50</v>
      </c>
      <c r="I56" s="1" t="s">
        <v>35</v>
      </c>
      <c r="J56" s="1">
        <v>146.19999999999999</v>
      </c>
      <c r="K56" s="1">
        <f t="shared" si="11"/>
        <v>0.41800000000000637</v>
      </c>
      <c r="L56" s="1">
        <f t="shared" si="3"/>
        <v>146.61799999999999</v>
      </c>
      <c r="M56" s="1"/>
      <c r="N56" s="1">
        <v>21.813399999999959</v>
      </c>
      <c r="O56" s="1"/>
      <c r="P56" s="1"/>
      <c r="Q56" s="1">
        <v>160.44300000000001</v>
      </c>
      <c r="R56" s="1">
        <f t="shared" si="4"/>
        <v>29.323599999999999</v>
      </c>
      <c r="S56" s="5">
        <f t="shared" si="13"/>
        <v>72.106800000000007</v>
      </c>
      <c r="T56" s="5"/>
      <c r="U56" s="1"/>
      <c r="V56" s="1">
        <f t="shared" si="5"/>
        <v>12</v>
      </c>
      <c r="W56" s="1">
        <f t="shared" si="6"/>
        <v>9.5409976946896009</v>
      </c>
      <c r="X56" s="1">
        <v>27.4224</v>
      </c>
      <c r="Y56" s="1">
        <v>20.893799999999999</v>
      </c>
      <c r="Z56" s="1">
        <v>21.934200000000001</v>
      </c>
      <c r="AA56" s="1">
        <v>21.757999999999999</v>
      </c>
      <c r="AB56" s="1">
        <v>20.946400000000001</v>
      </c>
      <c r="AC56" s="1">
        <v>16.7988</v>
      </c>
      <c r="AD56" s="1"/>
      <c r="AE56" s="1">
        <f t="shared" si="7"/>
        <v>72</v>
      </c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4" t="s">
        <v>93</v>
      </c>
      <c r="B57" s="14" t="s">
        <v>34</v>
      </c>
      <c r="C57" s="14"/>
      <c r="D57" s="14"/>
      <c r="E57" s="14"/>
      <c r="F57" s="14"/>
      <c r="G57" s="15">
        <v>0</v>
      </c>
      <c r="H57" s="14">
        <v>55</v>
      </c>
      <c r="I57" s="14" t="s">
        <v>35</v>
      </c>
      <c r="J57" s="14">
        <v>5</v>
      </c>
      <c r="K57" s="14">
        <f t="shared" si="11"/>
        <v>-5</v>
      </c>
      <c r="L57" s="14">
        <f t="shared" si="3"/>
        <v>0</v>
      </c>
      <c r="M57" s="14"/>
      <c r="N57" s="14"/>
      <c r="O57" s="14"/>
      <c r="P57" s="14"/>
      <c r="Q57" s="14"/>
      <c r="R57" s="14">
        <f t="shared" si="4"/>
        <v>0</v>
      </c>
      <c r="S57" s="16"/>
      <c r="T57" s="16"/>
      <c r="U57" s="14"/>
      <c r="V57" s="14" t="e">
        <f t="shared" si="5"/>
        <v>#DIV/0!</v>
      </c>
      <c r="W57" s="14" t="e">
        <f t="shared" si="6"/>
        <v>#DIV/0!</v>
      </c>
      <c r="X57" s="14">
        <v>0</v>
      </c>
      <c r="Y57" s="14">
        <v>4.5650000000000004</v>
      </c>
      <c r="Z57" s="14">
        <v>6.4438000000000004</v>
      </c>
      <c r="AA57" s="14">
        <v>5.6896000000000004</v>
      </c>
      <c r="AB57" s="14">
        <v>4.09</v>
      </c>
      <c r="AC57" s="14">
        <v>5.6404000000000014</v>
      </c>
      <c r="AD57" s="14" t="s">
        <v>51</v>
      </c>
      <c r="AE57" s="14">
        <f t="shared" si="7"/>
        <v>0</v>
      </c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0" t="s">
        <v>94</v>
      </c>
      <c r="B58" s="10" t="s">
        <v>34</v>
      </c>
      <c r="C58" s="10">
        <v>25.76</v>
      </c>
      <c r="D58" s="10">
        <v>36.284999999999997</v>
      </c>
      <c r="E58" s="10">
        <v>54.398000000000003</v>
      </c>
      <c r="F58" s="10">
        <v>7.6470000000000002</v>
      </c>
      <c r="G58" s="11">
        <v>0</v>
      </c>
      <c r="H58" s="10">
        <v>50</v>
      </c>
      <c r="I58" s="10" t="s">
        <v>46</v>
      </c>
      <c r="J58" s="10">
        <v>54.274999999999999</v>
      </c>
      <c r="K58" s="10">
        <f t="shared" si="11"/>
        <v>0.12300000000000466</v>
      </c>
      <c r="L58" s="10">
        <f t="shared" si="3"/>
        <v>18.123000000000005</v>
      </c>
      <c r="M58" s="10">
        <v>36.274999999999999</v>
      </c>
      <c r="N58" s="10"/>
      <c r="O58" s="10"/>
      <c r="P58" s="10"/>
      <c r="Q58" s="10"/>
      <c r="R58" s="10">
        <f t="shared" si="4"/>
        <v>3.6246000000000009</v>
      </c>
      <c r="S58" s="12"/>
      <c r="T58" s="12"/>
      <c r="U58" s="10"/>
      <c r="V58" s="10">
        <f t="shared" si="5"/>
        <v>2.1097500413838763</v>
      </c>
      <c r="W58" s="10">
        <f t="shared" si="6"/>
        <v>2.1097500413838763</v>
      </c>
      <c r="X58" s="10">
        <v>2.1139999999999999</v>
      </c>
      <c r="Y58" s="10">
        <v>1.2048000000000001</v>
      </c>
      <c r="Z58" s="10">
        <v>1.2048000000000001</v>
      </c>
      <c r="AA58" s="10">
        <v>0.59599999999999997</v>
      </c>
      <c r="AB58" s="10">
        <v>0.59599999999999997</v>
      </c>
      <c r="AC58" s="10">
        <v>0.29800000000000038</v>
      </c>
      <c r="AD58" s="13" t="s">
        <v>95</v>
      </c>
      <c r="AE58" s="10">
        <f t="shared" si="7"/>
        <v>0</v>
      </c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96</v>
      </c>
      <c r="B59" s="1" t="s">
        <v>34</v>
      </c>
      <c r="C59" s="1">
        <v>106.614</v>
      </c>
      <c r="D59" s="1">
        <v>166.83699999999999</v>
      </c>
      <c r="E59" s="1">
        <v>133.87200000000001</v>
      </c>
      <c r="F59" s="1">
        <v>103.363</v>
      </c>
      <c r="G59" s="6">
        <v>1</v>
      </c>
      <c r="H59" s="1">
        <v>40</v>
      </c>
      <c r="I59" s="1" t="s">
        <v>35</v>
      </c>
      <c r="J59" s="1">
        <v>139.19999999999999</v>
      </c>
      <c r="K59" s="1">
        <f t="shared" si="11"/>
        <v>-5.3279999999999745</v>
      </c>
      <c r="L59" s="1">
        <f t="shared" si="3"/>
        <v>133.87200000000001</v>
      </c>
      <c r="M59" s="1"/>
      <c r="N59" s="1">
        <v>28.905200000000079</v>
      </c>
      <c r="O59" s="1"/>
      <c r="P59" s="1"/>
      <c r="Q59" s="1">
        <v>126.0191999999999</v>
      </c>
      <c r="R59" s="1">
        <f t="shared" si="4"/>
        <v>26.774400000000004</v>
      </c>
      <c r="S59" s="5">
        <f t="shared" ref="S59:S63" si="14">12*R59-Q59-P59-O59-N59-F59</f>
        <v>63.005400000000066</v>
      </c>
      <c r="T59" s="5"/>
      <c r="U59" s="1"/>
      <c r="V59" s="1">
        <f t="shared" si="5"/>
        <v>12</v>
      </c>
      <c r="W59" s="1">
        <f t="shared" si="6"/>
        <v>9.6468044101828596</v>
      </c>
      <c r="X59" s="1">
        <v>25.429400000000001</v>
      </c>
      <c r="Y59" s="1">
        <v>22.108599999999999</v>
      </c>
      <c r="Z59" s="1">
        <v>22.696000000000002</v>
      </c>
      <c r="AA59" s="1">
        <v>21.539400000000001</v>
      </c>
      <c r="AB59" s="1">
        <v>19.482800000000001</v>
      </c>
      <c r="AC59" s="1">
        <v>17.355599999999999</v>
      </c>
      <c r="AD59" s="1" t="s">
        <v>97</v>
      </c>
      <c r="AE59" s="1">
        <f t="shared" si="7"/>
        <v>63</v>
      </c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98</v>
      </c>
      <c r="B60" s="1" t="s">
        <v>34</v>
      </c>
      <c r="C60" s="1">
        <v>101.521</v>
      </c>
      <c r="D60" s="1">
        <v>383.38200000000001</v>
      </c>
      <c r="E60" s="1">
        <v>336.44900000000001</v>
      </c>
      <c r="F60" s="1">
        <v>126.408</v>
      </c>
      <c r="G60" s="6">
        <v>1</v>
      </c>
      <c r="H60" s="1">
        <v>40</v>
      </c>
      <c r="I60" s="1" t="s">
        <v>35</v>
      </c>
      <c r="J60" s="1">
        <v>332.41500000000002</v>
      </c>
      <c r="K60" s="1">
        <f t="shared" si="11"/>
        <v>4.0339999999999918</v>
      </c>
      <c r="L60" s="1">
        <f t="shared" si="3"/>
        <v>133.73400000000001</v>
      </c>
      <c r="M60" s="1">
        <v>202.715</v>
      </c>
      <c r="N60" s="1"/>
      <c r="O60" s="1"/>
      <c r="P60" s="1"/>
      <c r="Q60" s="1">
        <v>111.6704000000001</v>
      </c>
      <c r="R60" s="1">
        <f t="shared" si="4"/>
        <v>26.7468</v>
      </c>
      <c r="S60" s="5">
        <f t="shared" si="14"/>
        <v>82.883199999999889</v>
      </c>
      <c r="T60" s="5"/>
      <c r="U60" s="1"/>
      <c r="V60" s="1">
        <f t="shared" si="5"/>
        <v>11.999999999999998</v>
      </c>
      <c r="W60" s="1">
        <f t="shared" si="6"/>
        <v>8.901191918285555</v>
      </c>
      <c r="X60" s="1">
        <v>23.468399999999999</v>
      </c>
      <c r="Y60" s="1">
        <v>18.9008</v>
      </c>
      <c r="Z60" s="1">
        <v>23.469000000000001</v>
      </c>
      <c r="AA60" s="1">
        <v>22.770399999999999</v>
      </c>
      <c r="AB60" s="1">
        <v>19.516200000000001</v>
      </c>
      <c r="AC60" s="1">
        <v>16.657399999999999</v>
      </c>
      <c r="AD60" s="1"/>
      <c r="AE60" s="1">
        <f t="shared" si="7"/>
        <v>83</v>
      </c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99</v>
      </c>
      <c r="B61" s="1" t="s">
        <v>34</v>
      </c>
      <c r="C61" s="1">
        <v>524.34299999999996</v>
      </c>
      <c r="D61" s="1">
        <v>2612.5529999999999</v>
      </c>
      <c r="E61" s="1">
        <v>2002.0730000000001</v>
      </c>
      <c r="F61" s="1">
        <v>796.13</v>
      </c>
      <c r="G61" s="6">
        <v>1</v>
      </c>
      <c r="H61" s="1">
        <v>40</v>
      </c>
      <c r="I61" s="1" t="s">
        <v>35</v>
      </c>
      <c r="J61" s="1">
        <v>1977.18</v>
      </c>
      <c r="K61" s="1">
        <f t="shared" si="11"/>
        <v>24.893000000000029</v>
      </c>
      <c r="L61" s="1">
        <f t="shared" si="3"/>
        <v>493.29300000000012</v>
      </c>
      <c r="M61" s="1">
        <v>1508.78</v>
      </c>
      <c r="N61" s="1">
        <v>59.729400000000062</v>
      </c>
      <c r="O61" s="1"/>
      <c r="P61" s="1"/>
      <c r="Q61" s="1">
        <v>156.20519999999999</v>
      </c>
      <c r="R61" s="1">
        <f t="shared" si="4"/>
        <v>98.658600000000021</v>
      </c>
      <c r="S61" s="5">
        <f t="shared" si="14"/>
        <v>171.83860000000027</v>
      </c>
      <c r="T61" s="5"/>
      <c r="U61" s="1"/>
      <c r="V61" s="1">
        <f t="shared" si="5"/>
        <v>12</v>
      </c>
      <c r="W61" s="1">
        <f t="shared" si="6"/>
        <v>10.2582501677502</v>
      </c>
      <c r="X61" s="1">
        <v>96.170600000000007</v>
      </c>
      <c r="Y61" s="1">
        <v>110.80540000000001</v>
      </c>
      <c r="Z61" s="1">
        <v>117.97539999999999</v>
      </c>
      <c r="AA61" s="1">
        <v>105.488</v>
      </c>
      <c r="AB61" s="1">
        <v>98.586400000000054</v>
      </c>
      <c r="AC61" s="1">
        <v>90.081999999999965</v>
      </c>
      <c r="AD61" s="1" t="s">
        <v>100</v>
      </c>
      <c r="AE61" s="1">
        <f t="shared" si="7"/>
        <v>172</v>
      </c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101</v>
      </c>
      <c r="B62" s="1" t="s">
        <v>40</v>
      </c>
      <c r="C62" s="1">
        <v>437</v>
      </c>
      <c r="D62" s="1">
        <v>1368</v>
      </c>
      <c r="E62" s="1">
        <v>1121</v>
      </c>
      <c r="F62" s="1">
        <v>570</v>
      </c>
      <c r="G62" s="6">
        <v>0.4</v>
      </c>
      <c r="H62" s="1">
        <v>45</v>
      </c>
      <c r="I62" s="1" t="s">
        <v>35</v>
      </c>
      <c r="J62" s="1">
        <v>1118</v>
      </c>
      <c r="K62" s="1">
        <f t="shared" si="11"/>
        <v>3</v>
      </c>
      <c r="L62" s="1">
        <f t="shared" si="3"/>
        <v>401</v>
      </c>
      <c r="M62" s="1">
        <v>720</v>
      </c>
      <c r="N62" s="1">
        <v>190.9999999999998</v>
      </c>
      <c r="O62" s="1"/>
      <c r="P62" s="1"/>
      <c r="Q62" s="1">
        <v>120.2000000000003</v>
      </c>
      <c r="R62" s="1">
        <f t="shared" si="4"/>
        <v>80.2</v>
      </c>
      <c r="S62" s="5">
        <f t="shared" si="14"/>
        <v>81.200000000000045</v>
      </c>
      <c r="T62" s="5"/>
      <c r="U62" s="1"/>
      <c r="V62" s="1">
        <f t="shared" si="5"/>
        <v>12</v>
      </c>
      <c r="W62" s="1">
        <f t="shared" si="6"/>
        <v>10.987531172069826</v>
      </c>
      <c r="X62" s="1">
        <v>87.2</v>
      </c>
      <c r="Y62" s="1">
        <v>96.6</v>
      </c>
      <c r="Z62" s="1">
        <v>98.2</v>
      </c>
      <c r="AA62" s="1">
        <v>93.8</v>
      </c>
      <c r="AB62" s="1">
        <v>84.8</v>
      </c>
      <c r="AC62" s="1">
        <v>91.4</v>
      </c>
      <c r="AD62" s="1"/>
      <c r="AE62" s="1">
        <f t="shared" si="7"/>
        <v>32</v>
      </c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102</v>
      </c>
      <c r="B63" s="1" t="s">
        <v>34</v>
      </c>
      <c r="C63" s="1">
        <v>209.50200000000001</v>
      </c>
      <c r="D63" s="1">
        <v>787.67499999999995</v>
      </c>
      <c r="E63" s="1">
        <v>525.13499999999999</v>
      </c>
      <c r="F63" s="1">
        <v>430.76</v>
      </c>
      <c r="G63" s="6">
        <v>1</v>
      </c>
      <c r="H63" s="1">
        <v>40</v>
      </c>
      <c r="I63" s="1" t="s">
        <v>35</v>
      </c>
      <c r="J63" s="1">
        <v>501.3</v>
      </c>
      <c r="K63" s="1">
        <f t="shared" si="11"/>
        <v>23.83499999999998</v>
      </c>
      <c r="L63" s="1">
        <f t="shared" si="3"/>
        <v>293.13499999999999</v>
      </c>
      <c r="M63" s="1">
        <v>232</v>
      </c>
      <c r="N63" s="1">
        <v>50.906200000000098</v>
      </c>
      <c r="O63" s="1"/>
      <c r="P63" s="1"/>
      <c r="Q63" s="1">
        <v>148.06879999999981</v>
      </c>
      <c r="R63" s="1">
        <f t="shared" si="4"/>
        <v>58.626999999999995</v>
      </c>
      <c r="S63" s="5">
        <f t="shared" si="14"/>
        <v>73.788999999999987</v>
      </c>
      <c r="T63" s="5"/>
      <c r="U63" s="1"/>
      <c r="V63" s="1">
        <f t="shared" si="5"/>
        <v>11.999999999999998</v>
      </c>
      <c r="W63" s="1">
        <f t="shared" si="6"/>
        <v>10.741381957118733</v>
      </c>
      <c r="X63" s="1">
        <v>59.852999999999987</v>
      </c>
      <c r="Y63" s="1">
        <v>63.31880000000001</v>
      </c>
      <c r="Z63" s="1">
        <v>68.451399999999992</v>
      </c>
      <c r="AA63" s="1">
        <v>55.2624</v>
      </c>
      <c r="AB63" s="1">
        <v>48.941400000000002</v>
      </c>
      <c r="AC63" s="1">
        <v>55.396800000000013</v>
      </c>
      <c r="AD63" s="1"/>
      <c r="AE63" s="1">
        <f t="shared" si="7"/>
        <v>74</v>
      </c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0" t="s">
        <v>103</v>
      </c>
      <c r="B64" s="10" t="s">
        <v>40</v>
      </c>
      <c r="C64" s="10"/>
      <c r="D64" s="10">
        <v>60</v>
      </c>
      <c r="E64" s="10">
        <v>60</v>
      </c>
      <c r="F64" s="10"/>
      <c r="G64" s="11">
        <v>0</v>
      </c>
      <c r="H64" s="10" t="e">
        <v>#N/A</v>
      </c>
      <c r="I64" s="10" t="s">
        <v>46</v>
      </c>
      <c r="J64" s="10">
        <v>60</v>
      </c>
      <c r="K64" s="10">
        <f t="shared" si="11"/>
        <v>0</v>
      </c>
      <c r="L64" s="10">
        <f t="shared" si="3"/>
        <v>0</v>
      </c>
      <c r="M64" s="10">
        <v>60</v>
      </c>
      <c r="N64" s="10"/>
      <c r="O64" s="10"/>
      <c r="P64" s="10"/>
      <c r="Q64" s="10"/>
      <c r="R64" s="10">
        <f t="shared" si="4"/>
        <v>0</v>
      </c>
      <c r="S64" s="12"/>
      <c r="T64" s="12"/>
      <c r="U64" s="10"/>
      <c r="V64" s="10" t="e">
        <f t="shared" si="5"/>
        <v>#DIV/0!</v>
      </c>
      <c r="W64" s="10" t="e">
        <f t="shared" si="6"/>
        <v>#DIV/0!</v>
      </c>
      <c r="X64" s="10">
        <v>-0.2</v>
      </c>
      <c r="Y64" s="10">
        <v>-1</v>
      </c>
      <c r="Z64" s="10">
        <v>-1</v>
      </c>
      <c r="AA64" s="10">
        <v>-0.2</v>
      </c>
      <c r="AB64" s="10">
        <v>0</v>
      </c>
      <c r="AC64" s="10">
        <v>0</v>
      </c>
      <c r="AD64" s="10"/>
      <c r="AE64" s="10">
        <f t="shared" si="7"/>
        <v>0</v>
      </c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4" t="s">
        <v>104</v>
      </c>
      <c r="B65" s="14" t="s">
        <v>40</v>
      </c>
      <c r="C65" s="14"/>
      <c r="D65" s="14">
        <v>48</v>
      </c>
      <c r="E65" s="14">
        <v>48</v>
      </c>
      <c r="F65" s="14"/>
      <c r="G65" s="15">
        <v>0</v>
      </c>
      <c r="H65" s="14" t="e">
        <v>#N/A</v>
      </c>
      <c r="I65" s="14" t="s">
        <v>35</v>
      </c>
      <c r="J65" s="14">
        <v>48</v>
      </c>
      <c r="K65" s="14">
        <f t="shared" si="11"/>
        <v>0</v>
      </c>
      <c r="L65" s="14">
        <f t="shared" si="3"/>
        <v>0</v>
      </c>
      <c r="M65" s="14">
        <v>48</v>
      </c>
      <c r="N65" s="14"/>
      <c r="O65" s="14"/>
      <c r="P65" s="14"/>
      <c r="Q65" s="14"/>
      <c r="R65" s="14">
        <f t="shared" si="4"/>
        <v>0</v>
      </c>
      <c r="S65" s="16"/>
      <c r="T65" s="16"/>
      <c r="U65" s="14"/>
      <c r="V65" s="14" t="e">
        <f t="shared" si="5"/>
        <v>#DIV/0!</v>
      </c>
      <c r="W65" s="14" t="e">
        <f t="shared" si="6"/>
        <v>#DIV/0!</v>
      </c>
      <c r="X65" s="14">
        <v>0</v>
      </c>
      <c r="Y65" s="14">
        <v>0</v>
      </c>
      <c r="Z65" s="14">
        <v>0</v>
      </c>
      <c r="AA65" s="14">
        <v>0</v>
      </c>
      <c r="AB65" s="14">
        <v>0</v>
      </c>
      <c r="AC65" s="14">
        <v>0</v>
      </c>
      <c r="AD65" s="14" t="s">
        <v>51</v>
      </c>
      <c r="AE65" s="14">
        <f t="shared" si="7"/>
        <v>0</v>
      </c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4" t="s">
        <v>105</v>
      </c>
      <c r="B66" s="14" t="s">
        <v>40</v>
      </c>
      <c r="C66" s="14"/>
      <c r="D66" s="14"/>
      <c r="E66" s="14"/>
      <c r="F66" s="14"/>
      <c r="G66" s="15">
        <v>0</v>
      </c>
      <c r="H66" s="14" t="e">
        <v>#N/A</v>
      </c>
      <c r="I66" s="14" t="s">
        <v>35</v>
      </c>
      <c r="J66" s="14"/>
      <c r="K66" s="14">
        <f t="shared" si="11"/>
        <v>0</v>
      </c>
      <c r="L66" s="14">
        <f t="shared" si="3"/>
        <v>0</v>
      </c>
      <c r="M66" s="14"/>
      <c r="N66" s="14"/>
      <c r="O66" s="14"/>
      <c r="P66" s="14"/>
      <c r="Q66" s="14"/>
      <c r="R66" s="14">
        <f t="shared" si="4"/>
        <v>0</v>
      </c>
      <c r="S66" s="16"/>
      <c r="T66" s="16"/>
      <c r="U66" s="14"/>
      <c r="V66" s="14" t="e">
        <f t="shared" si="5"/>
        <v>#DIV/0!</v>
      </c>
      <c r="W66" s="14" t="e">
        <f t="shared" si="6"/>
        <v>#DIV/0!</v>
      </c>
      <c r="X66" s="14">
        <v>0</v>
      </c>
      <c r="Y66" s="14">
        <v>0</v>
      </c>
      <c r="Z66" s="14">
        <v>0</v>
      </c>
      <c r="AA66" s="14">
        <v>0</v>
      </c>
      <c r="AB66" s="14">
        <v>0</v>
      </c>
      <c r="AC66" s="14">
        <v>0</v>
      </c>
      <c r="AD66" s="14" t="s">
        <v>41</v>
      </c>
      <c r="AE66" s="14">
        <f t="shared" si="7"/>
        <v>0</v>
      </c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0" t="s">
        <v>106</v>
      </c>
      <c r="B67" s="10" t="s">
        <v>40</v>
      </c>
      <c r="C67" s="10"/>
      <c r="D67" s="10">
        <v>72</v>
      </c>
      <c r="E67" s="10">
        <v>72</v>
      </c>
      <c r="F67" s="10"/>
      <c r="G67" s="11">
        <v>0</v>
      </c>
      <c r="H67" s="10" t="e">
        <v>#N/A</v>
      </c>
      <c r="I67" s="10" t="s">
        <v>46</v>
      </c>
      <c r="J67" s="10">
        <v>72</v>
      </c>
      <c r="K67" s="10">
        <f t="shared" si="11"/>
        <v>0</v>
      </c>
      <c r="L67" s="10">
        <f t="shared" si="3"/>
        <v>0</v>
      </c>
      <c r="M67" s="10">
        <v>72</v>
      </c>
      <c r="N67" s="10"/>
      <c r="O67" s="10"/>
      <c r="P67" s="10"/>
      <c r="Q67" s="10"/>
      <c r="R67" s="10">
        <f t="shared" si="4"/>
        <v>0</v>
      </c>
      <c r="S67" s="12"/>
      <c r="T67" s="12"/>
      <c r="U67" s="10"/>
      <c r="V67" s="10" t="e">
        <f t="shared" si="5"/>
        <v>#DIV/0!</v>
      </c>
      <c r="W67" s="10" t="e">
        <f t="shared" si="6"/>
        <v>#DIV/0!</v>
      </c>
      <c r="X67" s="10">
        <v>0</v>
      </c>
      <c r="Y67" s="10">
        <v>0</v>
      </c>
      <c r="Z67" s="10">
        <v>0</v>
      </c>
      <c r="AA67" s="10">
        <v>0</v>
      </c>
      <c r="AB67" s="10">
        <v>0</v>
      </c>
      <c r="AC67" s="10">
        <v>0</v>
      </c>
      <c r="AD67" s="10"/>
      <c r="AE67" s="10">
        <f t="shared" si="7"/>
        <v>0</v>
      </c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4" t="s">
        <v>107</v>
      </c>
      <c r="B68" s="14" t="s">
        <v>40</v>
      </c>
      <c r="C68" s="14"/>
      <c r="D68" s="14"/>
      <c r="E68" s="14"/>
      <c r="F68" s="14"/>
      <c r="G68" s="15">
        <v>0</v>
      </c>
      <c r="H68" s="14" t="e">
        <v>#N/A</v>
      </c>
      <c r="I68" s="14" t="s">
        <v>35</v>
      </c>
      <c r="J68" s="14"/>
      <c r="K68" s="14">
        <f t="shared" si="11"/>
        <v>0</v>
      </c>
      <c r="L68" s="14">
        <f t="shared" si="3"/>
        <v>0</v>
      </c>
      <c r="M68" s="14"/>
      <c r="N68" s="14"/>
      <c r="O68" s="14"/>
      <c r="P68" s="14"/>
      <c r="Q68" s="14"/>
      <c r="R68" s="14">
        <f t="shared" si="4"/>
        <v>0</v>
      </c>
      <c r="S68" s="16"/>
      <c r="T68" s="16"/>
      <c r="U68" s="14"/>
      <c r="V68" s="14" t="e">
        <f t="shared" si="5"/>
        <v>#DIV/0!</v>
      </c>
      <c r="W68" s="14" t="e">
        <f t="shared" si="6"/>
        <v>#DIV/0!</v>
      </c>
      <c r="X68" s="14">
        <v>0</v>
      </c>
      <c r="Y68" s="14">
        <v>0</v>
      </c>
      <c r="Z68" s="14">
        <v>0</v>
      </c>
      <c r="AA68" s="14">
        <v>0</v>
      </c>
      <c r="AB68" s="14">
        <v>0</v>
      </c>
      <c r="AC68" s="14">
        <v>0</v>
      </c>
      <c r="AD68" s="14" t="s">
        <v>41</v>
      </c>
      <c r="AE68" s="14">
        <f t="shared" si="7"/>
        <v>0</v>
      </c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108</v>
      </c>
      <c r="B69" s="1" t="s">
        <v>40</v>
      </c>
      <c r="C69" s="1">
        <v>247</v>
      </c>
      <c r="D69" s="1">
        <v>1056</v>
      </c>
      <c r="E69" s="1">
        <v>600</v>
      </c>
      <c r="F69" s="1">
        <v>636</v>
      </c>
      <c r="G69" s="6">
        <v>0.4</v>
      </c>
      <c r="H69" s="1">
        <v>40</v>
      </c>
      <c r="I69" s="1" t="s">
        <v>35</v>
      </c>
      <c r="J69" s="1">
        <v>595</v>
      </c>
      <c r="K69" s="1">
        <f t="shared" si="11"/>
        <v>5</v>
      </c>
      <c r="L69" s="1">
        <f t="shared" si="3"/>
        <v>300</v>
      </c>
      <c r="M69" s="1">
        <v>300</v>
      </c>
      <c r="N69" s="1">
        <v>44.000000000000107</v>
      </c>
      <c r="O69" s="1"/>
      <c r="P69" s="1"/>
      <c r="Q69" s="1">
        <v>0</v>
      </c>
      <c r="R69" s="1">
        <f t="shared" si="4"/>
        <v>60</v>
      </c>
      <c r="S69" s="5">
        <f>12*R69-Q69-P69-O69-N69-F69</f>
        <v>39.999999999999886</v>
      </c>
      <c r="T69" s="5"/>
      <c r="U69" s="1"/>
      <c r="V69" s="1">
        <f t="shared" si="5"/>
        <v>12</v>
      </c>
      <c r="W69" s="1">
        <f t="shared" si="6"/>
        <v>11.333333333333336</v>
      </c>
      <c r="X69" s="1">
        <v>60</v>
      </c>
      <c r="Y69" s="1">
        <v>81.400000000000006</v>
      </c>
      <c r="Z69" s="1">
        <v>89.8</v>
      </c>
      <c r="AA69" s="1">
        <v>68.2</v>
      </c>
      <c r="AB69" s="1">
        <v>53.8</v>
      </c>
      <c r="AC69" s="1">
        <v>65.8</v>
      </c>
      <c r="AD69" s="1"/>
      <c r="AE69" s="1">
        <f t="shared" si="7"/>
        <v>16</v>
      </c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4" t="s">
        <v>109</v>
      </c>
      <c r="B70" s="14" t="s">
        <v>34</v>
      </c>
      <c r="C70" s="14"/>
      <c r="D70" s="14">
        <v>64.376999999999995</v>
      </c>
      <c r="E70" s="14">
        <v>64.376999999999995</v>
      </c>
      <c r="F70" s="14"/>
      <c r="G70" s="15">
        <v>0</v>
      </c>
      <c r="H70" s="14" t="e">
        <v>#N/A</v>
      </c>
      <c r="I70" s="14" t="s">
        <v>35</v>
      </c>
      <c r="J70" s="14">
        <v>64.376999999999995</v>
      </c>
      <c r="K70" s="14">
        <f t="shared" ref="K70:K101" si="15">E70-J70</f>
        <v>0</v>
      </c>
      <c r="L70" s="14">
        <f t="shared" si="3"/>
        <v>0</v>
      </c>
      <c r="M70" s="14">
        <v>64.376999999999995</v>
      </c>
      <c r="N70" s="14"/>
      <c r="O70" s="14"/>
      <c r="P70" s="14"/>
      <c r="Q70" s="14"/>
      <c r="R70" s="14">
        <f t="shared" si="4"/>
        <v>0</v>
      </c>
      <c r="S70" s="16"/>
      <c r="T70" s="16"/>
      <c r="U70" s="14"/>
      <c r="V70" s="14" t="e">
        <f t="shared" si="5"/>
        <v>#DIV/0!</v>
      </c>
      <c r="W70" s="14" t="e">
        <f t="shared" si="6"/>
        <v>#DIV/0!</v>
      </c>
      <c r="X70" s="14">
        <v>0</v>
      </c>
      <c r="Y70" s="14">
        <v>0</v>
      </c>
      <c r="Z70" s="14">
        <v>0</v>
      </c>
      <c r="AA70" s="14">
        <v>0</v>
      </c>
      <c r="AB70" s="14">
        <v>0</v>
      </c>
      <c r="AC70" s="14">
        <v>0</v>
      </c>
      <c r="AD70" s="14" t="s">
        <v>51</v>
      </c>
      <c r="AE70" s="14">
        <f t="shared" si="7"/>
        <v>0</v>
      </c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110</v>
      </c>
      <c r="B71" s="1" t="s">
        <v>34</v>
      </c>
      <c r="C71" s="1">
        <v>98.055000000000007</v>
      </c>
      <c r="D71" s="1">
        <v>207.715</v>
      </c>
      <c r="E71" s="1">
        <v>118.036</v>
      </c>
      <c r="F71" s="1">
        <v>164.21199999999999</v>
      </c>
      <c r="G71" s="6">
        <v>1</v>
      </c>
      <c r="H71" s="1">
        <v>30</v>
      </c>
      <c r="I71" s="1" t="s">
        <v>35</v>
      </c>
      <c r="J71" s="1">
        <v>133.19999999999999</v>
      </c>
      <c r="K71" s="1">
        <f t="shared" si="15"/>
        <v>-15.163999999999987</v>
      </c>
      <c r="L71" s="1">
        <f t="shared" ref="L71:L103" si="16">E71-M71</f>
        <v>118.036</v>
      </c>
      <c r="M71" s="1"/>
      <c r="N71" s="1">
        <v>83.158800000000014</v>
      </c>
      <c r="O71" s="1"/>
      <c r="P71" s="1"/>
      <c r="Q71" s="1">
        <v>64.056799999999981</v>
      </c>
      <c r="R71" s="1">
        <f t="shared" ref="R71:R103" si="17">L71/5</f>
        <v>23.607199999999999</v>
      </c>
      <c r="S71" s="5"/>
      <c r="T71" s="5"/>
      <c r="U71" s="1"/>
      <c r="V71" s="1">
        <f t="shared" ref="V71:V103" si="18">(F71+N71+O71+P71+Q71+S71)/R71</f>
        <v>13.192060049476432</v>
      </c>
      <c r="W71" s="1">
        <f t="shared" ref="W71:W103" si="19">(F71+N71+O71+P71+Q71)/R71</f>
        <v>13.192060049476432</v>
      </c>
      <c r="X71" s="1">
        <v>28.311599999999999</v>
      </c>
      <c r="Y71" s="1">
        <v>28.759399999999999</v>
      </c>
      <c r="Z71" s="1">
        <v>28.9438</v>
      </c>
      <c r="AA71" s="1">
        <v>22.902799999999999</v>
      </c>
      <c r="AB71" s="1">
        <v>20.4864</v>
      </c>
      <c r="AC71" s="1">
        <v>29.3094</v>
      </c>
      <c r="AD71" s="1"/>
      <c r="AE71" s="1">
        <f t="shared" ref="AE71:AE103" si="20">ROUND(S71*G71,0)</f>
        <v>0</v>
      </c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4" t="s">
        <v>111</v>
      </c>
      <c r="B72" s="14" t="s">
        <v>40</v>
      </c>
      <c r="C72" s="14"/>
      <c r="D72" s="14"/>
      <c r="E72" s="14"/>
      <c r="F72" s="14"/>
      <c r="G72" s="15">
        <v>0</v>
      </c>
      <c r="H72" s="14" t="e">
        <v>#N/A</v>
      </c>
      <c r="I72" s="14" t="s">
        <v>35</v>
      </c>
      <c r="J72" s="14"/>
      <c r="K72" s="14">
        <f t="shared" si="15"/>
        <v>0</v>
      </c>
      <c r="L72" s="14">
        <f t="shared" si="16"/>
        <v>0</v>
      </c>
      <c r="M72" s="14"/>
      <c r="N72" s="14"/>
      <c r="O72" s="14"/>
      <c r="P72" s="14"/>
      <c r="Q72" s="14"/>
      <c r="R72" s="14">
        <f t="shared" si="17"/>
        <v>0</v>
      </c>
      <c r="S72" s="16"/>
      <c r="T72" s="16"/>
      <c r="U72" s="14"/>
      <c r="V72" s="14" t="e">
        <f t="shared" si="18"/>
        <v>#DIV/0!</v>
      </c>
      <c r="W72" s="14" t="e">
        <f t="shared" si="19"/>
        <v>#DIV/0!</v>
      </c>
      <c r="X72" s="14">
        <v>0</v>
      </c>
      <c r="Y72" s="14">
        <v>0</v>
      </c>
      <c r="Z72" s="14">
        <v>0</v>
      </c>
      <c r="AA72" s="14">
        <v>0</v>
      </c>
      <c r="AB72" s="14">
        <v>0</v>
      </c>
      <c r="AC72" s="14">
        <v>0</v>
      </c>
      <c r="AD72" s="14" t="s">
        <v>41</v>
      </c>
      <c r="AE72" s="14">
        <f t="shared" si="20"/>
        <v>0</v>
      </c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112</v>
      </c>
      <c r="B73" s="1" t="s">
        <v>34</v>
      </c>
      <c r="C73" s="1">
        <v>40.277000000000001</v>
      </c>
      <c r="D73" s="1">
        <v>263.38799999999998</v>
      </c>
      <c r="E73" s="1">
        <v>69.248000000000005</v>
      </c>
      <c r="F73" s="1">
        <v>210.06200000000001</v>
      </c>
      <c r="G73" s="6">
        <v>1</v>
      </c>
      <c r="H73" s="1">
        <v>50</v>
      </c>
      <c r="I73" s="1" t="s">
        <v>35</v>
      </c>
      <c r="J73" s="1">
        <v>86.6</v>
      </c>
      <c r="K73" s="1">
        <f t="shared" si="15"/>
        <v>-17.35199999999999</v>
      </c>
      <c r="L73" s="1">
        <f t="shared" si="16"/>
        <v>69.248000000000005</v>
      </c>
      <c r="M73" s="1"/>
      <c r="N73" s="1">
        <v>27.44599999999997</v>
      </c>
      <c r="O73" s="1"/>
      <c r="P73" s="1"/>
      <c r="Q73" s="1">
        <v>0</v>
      </c>
      <c r="R73" s="1">
        <f t="shared" si="17"/>
        <v>13.849600000000001</v>
      </c>
      <c r="S73" s="5"/>
      <c r="T73" s="5"/>
      <c r="U73" s="1"/>
      <c r="V73" s="1">
        <f t="shared" si="18"/>
        <v>17.149087338262476</v>
      </c>
      <c r="W73" s="1">
        <f t="shared" si="19"/>
        <v>17.149087338262476</v>
      </c>
      <c r="X73" s="1">
        <v>14.9732</v>
      </c>
      <c r="Y73" s="1">
        <v>24.295000000000002</v>
      </c>
      <c r="Z73" s="1">
        <v>26.36</v>
      </c>
      <c r="AA73" s="1">
        <v>18.335599999999999</v>
      </c>
      <c r="AB73" s="1">
        <v>14.3714</v>
      </c>
      <c r="AC73" s="1">
        <v>17.7972</v>
      </c>
      <c r="AD73" s="1"/>
      <c r="AE73" s="1">
        <f t="shared" si="20"/>
        <v>0</v>
      </c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4" t="s">
        <v>113</v>
      </c>
      <c r="B74" s="14" t="s">
        <v>34</v>
      </c>
      <c r="C74" s="14"/>
      <c r="D74" s="14"/>
      <c r="E74" s="14"/>
      <c r="F74" s="14"/>
      <c r="G74" s="15">
        <v>0</v>
      </c>
      <c r="H74" s="14">
        <v>50</v>
      </c>
      <c r="I74" s="14" t="s">
        <v>35</v>
      </c>
      <c r="J74" s="14"/>
      <c r="K74" s="14">
        <f t="shared" si="15"/>
        <v>0</v>
      </c>
      <c r="L74" s="14">
        <f t="shared" si="16"/>
        <v>0</v>
      </c>
      <c r="M74" s="14"/>
      <c r="N74" s="14"/>
      <c r="O74" s="14"/>
      <c r="P74" s="14"/>
      <c r="Q74" s="14"/>
      <c r="R74" s="14">
        <f t="shared" si="17"/>
        <v>0</v>
      </c>
      <c r="S74" s="16"/>
      <c r="T74" s="16"/>
      <c r="U74" s="14"/>
      <c r="V74" s="14" t="e">
        <f t="shared" si="18"/>
        <v>#DIV/0!</v>
      </c>
      <c r="W74" s="14" t="e">
        <f t="shared" si="19"/>
        <v>#DIV/0!</v>
      </c>
      <c r="X74" s="14">
        <v>0</v>
      </c>
      <c r="Y74" s="14">
        <v>0</v>
      </c>
      <c r="Z74" s="14">
        <v>0</v>
      </c>
      <c r="AA74" s="14">
        <v>1.0784</v>
      </c>
      <c r="AB74" s="14">
        <v>3.5146000000000002</v>
      </c>
      <c r="AC74" s="14">
        <v>6.6831999999999994</v>
      </c>
      <c r="AD74" s="14" t="s">
        <v>51</v>
      </c>
      <c r="AE74" s="14">
        <f t="shared" si="20"/>
        <v>0</v>
      </c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114</v>
      </c>
      <c r="B75" s="1" t="s">
        <v>40</v>
      </c>
      <c r="C75" s="1">
        <v>724</v>
      </c>
      <c r="D75" s="1">
        <v>1554</v>
      </c>
      <c r="E75" s="1">
        <v>1625</v>
      </c>
      <c r="F75" s="1">
        <v>494</v>
      </c>
      <c r="G75" s="6">
        <v>0.4</v>
      </c>
      <c r="H75" s="1">
        <v>40</v>
      </c>
      <c r="I75" s="1" t="s">
        <v>35</v>
      </c>
      <c r="J75" s="1">
        <v>1632</v>
      </c>
      <c r="K75" s="1">
        <f t="shared" si="15"/>
        <v>-7</v>
      </c>
      <c r="L75" s="1">
        <f t="shared" si="16"/>
        <v>665</v>
      </c>
      <c r="M75" s="1">
        <v>960</v>
      </c>
      <c r="N75" s="1">
        <v>217.40000000000009</v>
      </c>
      <c r="O75" s="1"/>
      <c r="P75" s="1"/>
      <c r="Q75" s="1">
        <v>616</v>
      </c>
      <c r="R75" s="1">
        <f t="shared" si="17"/>
        <v>133</v>
      </c>
      <c r="S75" s="5">
        <f t="shared" ref="S75:S76" si="21">12*R75-Q75-P75-O75-N75-F75</f>
        <v>268.59999999999991</v>
      </c>
      <c r="T75" s="5"/>
      <c r="U75" s="1"/>
      <c r="V75" s="1">
        <f t="shared" si="18"/>
        <v>12</v>
      </c>
      <c r="W75" s="1">
        <f t="shared" si="19"/>
        <v>9.9804511278195491</v>
      </c>
      <c r="X75" s="1">
        <v>134.4</v>
      </c>
      <c r="Y75" s="1">
        <v>115.2</v>
      </c>
      <c r="Z75" s="1">
        <v>118</v>
      </c>
      <c r="AA75" s="1">
        <v>120.4</v>
      </c>
      <c r="AB75" s="1">
        <v>117.6</v>
      </c>
      <c r="AC75" s="1">
        <v>128.19999999999999</v>
      </c>
      <c r="AD75" s="1"/>
      <c r="AE75" s="1">
        <f t="shared" si="20"/>
        <v>107</v>
      </c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 t="s">
        <v>115</v>
      </c>
      <c r="B76" s="1" t="s">
        <v>40</v>
      </c>
      <c r="C76" s="1">
        <v>679</v>
      </c>
      <c r="D76" s="1">
        <v>1124</v>
      </c>
      <c r="E76" s="1">
        <v>1239</v>
      </c>
      <c r="F76" s="1">
        <v>478</v>
      </c>
      <c r="G76" s="6">
        <v>0.4</v>
      </c>
      <c r="H76" s="1">
        <v>40</v>
      </c>
      <c r="I76" s="1" t="s">
        <v>35</v>
      </c>
      <c r="J76" s="1">
        <v>1242</v>
      </c>
      <c r="K76" s="1">
        <f t="shared" si="15"/>
        <v>-3</v>
      </c>
      <c r="L76" s="1">
        <f t="shared" si="16"/>
        <v>519</v>
      </c>
      <c r="M76" s="1">
        <v>720</v>
      </c>
      <c r="N76" s="1">
        <v>61.599999999999909</v>
      </c>
      <c r="O76" s="1"/>
      <c r="P76" s="1"/>
      <c r="Q76" s="1">
        <v>436.40000000000009</v>
      </c>
      <c r="R76" s="1">
        <f t="shared" si="17"/>
        <v>103.8</v>
      </c>
      <c r="S76" s="5">
        <f t="shared" si="21"/>
        <v>269.59999999999991</v>
      </c>
      <c r="T76" s="5"/>
      <c r="U76" s="1"/>
      <c r="V76" s="1">
        <f t="shared" si="18"/>
        <v>12</v>
      </c>
      <c r="W76" s="1">
        <f t="shared" si="19"/>
        <v>9.4026974951830447</v>
      </c>
      <c r="X76" s="1">
        <v>98</v>
      </c>
      <c r="Y76" s="1">
        <v>86.6</v>
      </c>
      <c r="Z76" s="1">
        <v>95.6</v>
      </c>
      <c r="AA76" s="1">
        <v>102.8</v>
      </c>
      <c r="AB76" s="1">
        <v>103.2</v>
      </c>
      <c r="AC76" s="1">
        <v>101.4</v>
      </c>
      <c r="AD76" s="1"/>
      <c r="AE76" s="1">
        <f t="shared" si="20"/>
        <v>108</v>
      </c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4" t="s">
        <v>116</v>
      </c>
      <c r="B77" s="14" t="s">
        <v>40</v>
      </c>
      <c r="C77" s="14"/>
      <c r="D77" s="14"/>
      <c r="E77" s="14"/>
      <c r="F77" s="14"/>
      <c r="G77" s="15">
        <v>0</v>
      </c>
      <c r="H77" s="14" t="e">
        <v>#N/A</v>
      </c>
      <c r="I77" s="14" t="s">
        <v>35</v>
      </c>
      <c r="J77" s="14"/>
      <c r="K77" s="14">
        <f t="shared" si="15"/>
        <v>0</v>
      </c>
      <c r="L77" s="14">
        <f t="shared" si="16"/>
        <v>0</v>
      </c>
      <c r="M77" s="14"/>
      <c r="N77" s="14"/>
      <c r="O77" s="14"/>
      <c r="P77" s="14"/>
      <c r="Q77" s="14"/>
      <c r="R77" s="14">
        <f t="shared" si="17"/>
        <v>0</v>
      </c>
      <c r="S77" s="16"/>
      <c r="T77" s="16"/>
      <c r="U77" s="14"/>
      <c r="V77" s="14" t="e">
        <f t="shared" si="18"/>
        <v>#DIV/0!</v>
      </c>
      <c r="W77" s="14" t="e">
        <f t="shared" si="19"/>
        <v>#DIV/0!</v>
      </c>
      <c r="X77" s="14">
        <v>0</v>
      </c>
      <c r="Y77" s="14">
        <v>0</v>
      </c>
      <c r="Z77" s="14">
        <v>0</v>
      </c>
      <c r="AA77" s="14">
        <v>0</v>
      </c>
      <c r="AB77" s="14">
        <v>0</v>
      </c>
      <c r="AC77" s="14">
        <v>0</v>
      </c>
      <c r="AD77" s="14" t="s">
        <v>41</v>
      </c>
      <c r="AE77" s="14">
        <f t="shared" si="20"/>
        <v>0</v>
      </c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 t="s">
        <v>117</v>
      </c>
      <c r="B78" s="1" t="s">
        <v>40</v>
      </c>
      <c r="C78" s="1">
        <v>269</v>
      </c>
      <c r="D78" s="1">
        <v>893</v>
      </c>
      <c r="E78" s="1">
        <v>554</v>
      </c>
      <c r="F78" s="1">
        <v>543</v>
      </c>
      <c r="G78" s="6">
        <v>0.4</v>
      </c>
      <c r="H78" s="1">
        <v>40</v>
      </c>
      <c r="I78" s="1" t="s">
        <v>35</v>
      </c>
      <c r="J78" s="1">
        <v>554</v>
      </c>
      <c r="K78" s="1">
        <f t="shared" si="15"/>
        <v>0</v>
      </c>
      <c r="L78" s="1">
        <f t="shared" si="16"/>
        <v>290</v>
      </c>
      <c r="M78" s="1">
        <v>264</v>
      </c>
      <c r="N78" s="1">
        <v>40.800000000000182</v>
      </c>
      <c r="O78" s="1"/>
      <c r="P78" s="1"/>
      <c r="Q78" s="1">
        <v>0</v>
      </c>
      <c r="R78" s="1">
        <f t="shared" si="17"/>
        <v>58</v>
      </c>
      <c r="S78" s="5">
        <f t="shared" ref="S78:S79" si="22">12*R78-Q78-P78-O78-N78-F78</f>
        <v>112.19999999999982</v>
      </c>
      <c r="T78" s="5"/>
      <c r="U78" s="1"/>
      <c r="V78" s="1">
        <f t="shared" si="18"/>
        <v>12</v>
      </c>
      <c r="W78" s="1">
        <f t="shared" si="19"/>
        <v>10.065517241379313</v>
      </c>
      <c r="X78" s="1">
        <v>54.8</v>
      </c>
      <c r="Y78" s="1">
        <v>72.2</v>
      </c>
      <c r="Z78" s="1">
        <v>79.599999999999994</v>
      </c>
      <c r="AA78" s="1">
        <v>58.2</v>
      </c>
      <c r="AB78" s="1">
        <v>50.514000000000003</v>
      </c>
      <c r="AC78" s="1">
        <v>70.8</v>
      </c>
      <c r="AD78" s="1"/>
      <c r="AE78" s="1">
        <f t="shared" si="20"/>
        <v>45</v>
      </c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 t="s">
        <v>118</v>
      </c>
      <c r="B79" s="1" t="s">
        <v>34</v>
      </c>
      <c r="C79" s="1">
        <v>142.40899999999999</v>
      </c>
      <c r="D79" s="1">
        <v>411.64100000000002</v>
      </c>
      <c r="E79" s="1">
        <v>361.49</v>
      </c>
      <c r="F79" s="1">
        <v>163.22</v>
      </c>
      <c r="G79" s="6">
        <v>1</v>
      </c>
      <c r="H79" s="1">
        <v>40</v>
      </c>
      <c r="I79" s="1" t="s">
        <v>35</v>
      </c>
      <c r="J79" s="1">
        <v>364.32400000000001</v>
      </c>
      <c r="K79" s="1">
        <f t="shared" si="15"/>
        <v>-2.8340000000000032</v>
      </c>
      <c r="L79" s="1">
        <f t="shared" si="16"/>
        <v>156.066</v>
      </c>
      <c r="M79" s="1">
        <v>205.42400000000001</v>
      </c>
      <c r="N79" s="1">
        <v>65.796000000000049</v>
      </c>
      <c r="O79" s="1"/>
      <c r="P79" s="1"/>
      <c r="Q79" s="1">
        <v>123.818</v>
      </c>
      <c r="R79" s="1">
        <f t="shared" si="17"/>
        <v>31.213200000000001</v>
      </c>
      <c r="S79" s="5">
        <f t="shared" si="22"/>
        <v>21.724399999999974</v>
      </c>
      <c r="T79" s="5"/>
      <c r="U79" s="1"/>
      <c r="V79" s="1">
        <f t="shared" si="18"/>
        <v>12</v>
      </c>
      <c r="W79" s="1">
        <f t="shared" si="19"/>
        <v>11.303999589917089</v>
      </c>
      <c r="X79" s="1">
        <v>33.64</v>
      </c>
      <c r="Y79" s="1">
        <v>30.828199999999999</v>
      </c>
      <c r="Z79" s="1">
        <v>30.019400000000001</v>
      </c>
      <c r="AA79" s="1">
        <v>24.338399999999989</v>
      </c>
      <c r="AB79" s="1">
        <v>23.53919999999999</v>
      </c>
      <c r="AC79" s="1">
        <v>31.16</v>
      </c>
      <c r="AD79" s="1"/>
      <c r="AE79" s="1">
        <f t="shared" si="20"/>
        <v>22</v>
      </c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 t="s">
        <v>119</v>
      </c>
      <c r="B80" s="1" t="s">
        <v>34</v>
      </c>
      <c r="C80" s="1">
        <v>76.733000000000004</v>
      </c>
      <c r="D80" s="1">
        <v>346.13400000000001</v>
      </c>
      <c r="E80" s="1">
        <v>148.90100000000001</v>
      </c>
      <c r="F80" s="1">
        <v>231.63800000000001</v>
      </c>
      <c r="G80" s="6">
        <v>1</v>
      </c>
      <c r="H80" s="1">
        <v>40</v>
      </c>
      <c r="I80" s="1" t="s">
        <v>35</v>
      </c>
      <c r="J80" s="1">
        <v>146.88</v>
      </c>
      <c r="K80" s="1">
        <f t="shared" si="15"/>
        <v>2.021000000000015</v>
      </c>
      <c r="L80" s="1">
        <f t="shared" si="16"/>
        <v>90.221000000000004</v>
      </c>
      <c r="M80" s="1">
        <v>58.68</v>
      </c>
      <c r="N80" s="1">
        <v>84.18499999999986</v>
      </c>
      <c r="O80" s="1"/>
      <c r="P80" s="1"/>
      <c r="Q80" s="1">
        <v>0</v>
      </c>
      <c r="R80" s="1">
        <f t="shared" si="17"/>
        <v>18.0442</v>
      </c>
      <c r="S80" s="5"/>
      <c r="T80" s="5"/>
      <c r="U80" s="1"/>
      <c r="V80" s="1">
        <f t="shared" si="18"/>
        <v>17.502743263763417</v>
      </c>
      <c r="W80" s="1">
        <f t="shared" si="19"/>
        <v>17.502743263763417</v>
      </c>
      <c r="X80" s="1">
        <v>21.813400000000001</v>
      </c>
      <c r="Y80" s="1">
        <v>32.994999999999997</v>
      </c>
      <c r="Z80" s="1">
        <v>31.672999999999998</v>
      </c>
      <c r="AA80" s="1">
        <v>23.968</v>
      </c>
      <c r="AB80" s="1">
        <v>21.070999999999991</v>
      </c>
      <c r="AC80" s="1">
        <v>13.893800000000001</v>
      </c>
      <c r="AD80" s="1"/>
      <c r="AE80" s="1">
        <f t="shared" si="20"/>
        <v>0</v>
      </c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4" t="s">
        <v>120</v>
      </c>
      <c r="B81" s="14" t="s">
        <v>40</v>
      </c>
      <c r="C81" s="14"/>
      <c r="D81" s="14"/>
      <c r="E81" s="14"/>
      <c r="F81" s="14"/>
      <c r="G81" s="15">
        <v>0</v>
      </c>
      <c r="H81" s="14" t="e">
        <v>#N/A</v>
      </c>
      <c r="I81" s="14" t="s">
        <v>35</v>
      </c>
      <c r="J81" s="14"/>
      <c r="K81" s="14">
        <f t="shared" si="15"/>
        <v>0</v>
      </c>
      <c r="L81" s="14">
        <f t="shared" si="16"/>
        <v>0</v>
      </c>
      <c r="M81" s="14"/>
      <c r="N81" s="14"/>
      <c r="O81" s="14"/>
      <c r="P81" s="14"/>
      <c r="Q81" s="14"/>
      <c r="R81" s="14">
        <f t="shared" si="17"/>
        <v>0</v>
      </c>
      <c r="S81" s="16"/>
      <c r="T81" s="16"/>
      <c r="U81" s="14"/>
      <c r="V81" s="14" t="e">
        <f t="shared" si="18"/>
        <v>#DIV/0!</v>
      </c>
      <c r="W81" s="14" t="e">
        <f t="shared" si="19"/>
        <v>#DIV/0!</v>
      </c>
      <c r="X81" s="14">
        <v>0</v>
      </c>
      <c r="Y81" s="14">
        <v>0</v>
      </c>
      <c r="Z81" s="14">
        <v>0</v>
      </c>
      <c r="AA81" s="14">
        <v>0</v>
      </c>
      <c r="AB81" s="14">
        <v>0</v>
      </c>
      <c r="AC81" s="14">
        <v>0</v>
      </c>
      <c r="AD81" s="14" t="s">
        <v>41</v>
      </c>
      <c r="AE81" s="14">
        <f t="shared" si="20"/>
        <v>0</v>
      </c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4" t="s">
        <v>121</v>
      </c>
      <c r="B82" s="14" t="s">
        <v>40</v>
      </c>
      <c r="C82" s="14"/>
      <c r="D82" s="14"/>
      <c r="E82" s="14"/>
      <c r="F82" s="14"/>
      <c r="G82" s="15">
        <v>0</v>
      </c>
      <c r="H82" s="14" t="e">
        <v>#N/A</v>
      </c>
      <c r="I82" s="14" t="s">
        <v>35</v>
      </c>
      <c r="J82" s="14"/>
      <c r="K82" s="14">
        <f t="shared" si="15"/>
        <v>0</v>
      </c>
      <c r="L82" s="14">
        <f t="shared" si="16"/>
        <v>0</v>
      </c>
      <c r="M82" s="14"/>
      <c r="N82" s="14"/>
      <c r="O82" s="14"/>
      <c r="P82" s="14"/>
      <c r="Q82" s="14"/>
      <c r="R82" s="14">
        <f t="shared" si="17"/>
        <v>0</v>
      </c>
      <c r="S82" s="16"/>
      <c r="T82" s="16"/>
      <c r="U82" s="14"/>
      <c r="V82" s="14" t="e">
        <f t="shared" si="18"/>
        <v>#DIV/0!</v>
      </c>
      <c r="W82" s="14" t="e">
        <f t="shared" si="19"/>
        <v>#DIV/0!</v>
      </c>
      <c r="X82" s="14">
        <v>0</v>
      </c>
      <c r="Y82" s="14">
        <v>0</v>
      </c>
      <c r="Z82" s="14">
        <v>0</v>
      </c>
      <c r="AA82" s="14">
        <v>0</v>
      </c>
      <c r="AB82" s="14">
        <v>0</v>
      </c>
      <c r="AC82" s="14">
        <v>0</v>
      </c>
      <c r="AD82" s="14" t="s">
        <v>41</v>
      </c>
      <c r="AE82" s="14">
        <f t="shared" si="20"/>
        <v>0</v>
      </c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4" t="s">
        <v>122</v>
      </c>
      <c r="B83" s="14" t="s">
        <v>40</v>
      </c>
      <c r="C83" s="14"/>
      <c r="D83" s="14"/>
      <c r="E83" s="14"/>
      <c r="F83" s="14"/>
      <c r="G83" s="15">
        <v>0</v>
      </c>
      <c r="H83" s="14" t="e">
        <v>#N/A</v>
      </c>
      <c r="I83" s="14" t="s">
        <v>35</v>
      </c>
      <c r="J83" s="14"/>
      <c r="K83" s="14">
        <f t="shared" si="15"/>
        <v>0</v>
      </c>
      <c r="L83" s="14">
        <f t="shared" si="16"/>
        <v>0</v>
      </c>
      <c r="M83" s="14"/>
      <c r="N83" s="14"/>
      <c r="O83" s="14"/>
      <c r="P83" s="14"/>
      <c r="Q83" s="14"/>
      <c r="R83" s="14">
        <f t="shared" si="17"/>
        <v>0</v>
      </c>
      <c r="S83" s="16"/>
      <c r="T83" s="16"/>
      <c r="U83" s="14"/>
      <c r="V83" s="14" t="e">
        <f t="shared" si="18"/>
        <v>#DIV/0!</v>
      </c>
      <c r="W83" s="14" t="e">
        <f t="shared" si="19"/>
        <v>#DIV/0!</v>
      </c>
      <c r="X83" s="14">
        <v>0</v>
      </c>
      <c r="Y83" s="14">
        <v>0</v>
      </c>
      <c r="Z83" s="14">
        <v>0</v>
      </c>
      <c r="AA83" s="14">
        <v>0</v>
      </c>
      <c r="AB83" s="14">
        <v>0</v>
      </c>
      <c r="AC83" s="14">
        <v>0</v>
      </c>
      <c r="AD83" s="14" t="s">
        <v>41</v>
      </c>
      <c r="AE83" s="14">
        <f t="shared" si="20"/>
        <v>0</v>
      </c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4" t="s">
        <v>123</v>
      </c>
      <c r="B84" s="14" t="s">
        <v>40</v>
      </c>
      <c r="C84" s="14"/>
      <c r="D84" s="14"/>
      <c r="E84" s="14"/>
      <c r="F84" s="14"/>
      <c r="G84" s="15">
        <v>0</v>
      </c>
      <c r="H84" s="14" t="e">
        <v>#N/A</v>
      </c>
      <c r="I84" s="14" t="s">
        <v>35</v>
      </c>
      <c r="J84" s="14"/>
      <c r="K84" s="14">
        <f t="shared" si="15"/>
        <v>0</v>
      </c>
      <c r="L84" s="14">
        <f t="shared" si="16"/>
        <v>0</v>
      </c>
      <c r="M84" s="14"/>
      <c r="N84" s="14"/>
      <c r="O84" s="14"/>
      <c r="P84" s="14"/>
      <c r="Q84" s="14"/>
      <c r="R84" s="14">
        <f t="shared" si="17"/>
        <v>0</v>
      </c>
      <c r="S84" s="16"/>
      <c r="T84" s="16"/>
      <c r="U84" s="14"/>
      <c r="V84" s="14" t="e">
        <f t="shared" si="18"/>
        <v>#DIV/0!</v>
      </c>
      <c r="W84" s="14" t="e">
        <f t="shared" si="19"/>
        <v>#DIV/0!</v>
      </c>
      <c r="X84" s="14">
        <v>0</v>
      </c>
      <c r="Y84" s="14">
        <v>0</v>
      </c>
      <c r="Z84" s="14">
        <v>0</v>
      </c>
      <c r="AA84" s="14">
        <v>0</v>
      </c>
      <c r="AB84" s="14">
        <v>0</v>
      </c>
      <c r="AC84" s="14">
        <v>0</v>
      </c>
      <c r="AD84" s="14" t="s">
        <v>41</v>
      </c>
      <c r="AE84" s="14">
        <f t="shared" si="20"/>
        <v>0</v>
      </c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4" t="s">
        <v>124</v>
      </c>
      <c r="B85" s="14" t="s">
        <v>40</v>
      </c>
      <c r="C85" s="14"/>
      <c r="D85" s="14"/>
      <c r="E85" s="14"/>
      <c r="F85" s="14"/>
      <c r="G85" s="15">
        <v>0</v>
      </c>
      <c r="H85" s="14" t="e">
        <v>#N/A</v>
      </c>
      <c r="I85" s="14" t="s">
        <v>35</v>
      </c>
      <c r="J85" s="14"/>
      <c r="K85" s="14">
        <f t="shared" si="15"/>
        <v>0</v>
      </c>
      <c r="L85" s="14">
        <f t="shared" si="16"/>
        <v>0</v>
      </c>
      <c r="M85" s="14"/>
      <c r="N85" s="14"/>
      <c r="O85" s="14"/>
      <c r="P85" s="14"/>
      <c r="Q85" s="14"/>
      <c r="R85" s="14">
        <f t="shared" si="17"/>
        <v>0</v>
      </c>
      <c r="S85" s="16"/>
      <c r="T85" s="16"/>
      <c r="U85" s="14"/>
      <c r="V85" s="14" t="e">
        <f t="shared" si="18"/>
        <v>#DIV/0!</v>
      </c>
      <c r="W85" s="14" t="e">
        <f t="shared" si="19"/>
        <v>#DIV/0!</v>
      </c>
      <c r="X85" s="14">
        <v>0</v>
      </c>
      <c r="Y85" s="14">
        <v>0</v>
      </c>
      <c r="Z85" s="14">
        <v>0</v>
      </c>
      <c r="AA85" s="14">
        <v>0</v>
      </c>
      <c r="AB85" s="14">
        <v>0</v>
      </c>
      <c r="AC85" s="14">
        <v>0</v>
      </c>
      <c r="AD85" s="14" t="s">
        <v>41</v>
      </c>
      <c r="AE85" s="14">
        <f t="shared" si="20"/>
        <v>0</v>
      </c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4" t="s">
        <v>125</v>
      </c>
      <c r="B86" s="14" t="s">
        <v>40</v>
      </c>
      <c r="C86" s="14"/>
      <c r="D86" s="14"/>
      <c r="E86" s="14"/>
      <c r="F86" s="14"/>
      <c r="G86" s="15">
        <v>0</v>
      </c>
      <c r="H86" s="14" t="e">
        <v>#N/A</v>
      </c>
      <c r="I86" s="14" t="s">
        <v>35</v>
      </c>
      <c r="J86" s="14"/>
      <c r="K86" s="14">
        <f t="shared" si="15"/>
        <v>0</v>
      </c>
      <c r="L86" s="14">
        <f t="shared" si="16"/>
        <v>0</v>
      </c>
      <c r="M86" s="14"/>
      <c r="N86" s="14"/>
      <c r="O86" s="14"/>
      <c r="P86" s="14"/>
      <c r="Q86" s="14"/>
      <c r="R86" s="14">
        <f t="shared" si="17"/>
        <v>0</v>
      </c>
      <c r="S86" s="16"/>
      <c r="T86" s="16"/>
      <c r="U86" s="14"/>
      <c r="V86" s="14" t="e">
        <f t="shared" si="18"/>
        <v>#DIV/0!</v>
      </c>
      <c r="W86" s="14" t="e">
        <f t="shared" si="19"/>
        <v>#DIV/0!</v>
      </c>
      <c r="X86" s="14">
        <v>0</v>
      </c>
      <c r="Y86" s="14">
        <v>0</v>
      </c>
      <c r="Z86" s="14">
        <v>0</v>
      </c>
      <c r="AA86" s="14">
        <v>0</v>
      </c>
      <c r="AB86" s="14">
        <v>0</v>
      </c>
      <c r="AC86" s="14">
        <v>0</v>
      </c>
      <c r="AD86" s="14" t="s">
        <v>41</v>
      </c>
      <c r="AE86" s="14">
        <f t="shared" si="20"/>
        <v>0</v>
      </c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4" t="s">
        <v>126</v>
      </c>
      <c r="B87" s="14" t="s">
        <v>40</v>
      </c>
      <c r="C87" s="14"/>
      <c r="D87" s="14"/>
      <c r="E87" s="14"/>
      <c r="F87" s="14"/>
      <c r="G87" s="15">
        <v>0</v>
      </c>
      <c r="H87" s="14" t="e">
        <v>#N/A</v>
      </c>
      <c r="I87" s="14" t="s">
        <v>35</v>
      </c>
      <c r="J87" s="14"/>
      <c r="K87" s="14">
        <f t="shared" si="15"/>
        <v>0</v>
      </c>
      <c r="L87" s="14">
        <f t="shared" si="16"/>
        <v>0</v>
      </c>
      <c r="M87" s="14"/>
      <c r="N87" s="14"/>
      <c r="O87" s="14"/>
      <c r="P87" s="14"/>
      <c r="Q87" s="14"/>
      <c r="R87" s="14">
        <f t="shared" si="17"/>
        <v>0</v>
      </c>
      <c r="S87" s="16"/>
      <c r="T87" s="16"/>
      <c r="U87" s="14"/>
      <c r="V87" s="14" t="e">
        <f t="shared" si="18"/>
        <v>#DIV/0!</v>
      </c>
      <c r="W87" s="14" t="e">
        <f t="shared" si="19"/>
        <v>#DIV/0!</v>
      </c>
      <c r="X87" s="14">
        <v>0</v>
      </c>
      <c r="Y87" s="14">
        <v>0</v>
      </c>
      <c r="Z87" s="14">
        <v>0</v>
      </c>
      <c r="AA87" s="14">
        <v>0</v>
      </c>
      <c r="AB87" s="14">
        <v>0</v>
      </c>
      <c r="AC87" s="14">
        <v>0</v>
      </c>
      <c r="AD87" s="14" t="s">
        <v>41</v>
      </c>
      <c r="AE87" s="14">
        <f t="shared" si="20"/>
        <v>0</v>
      </c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4" t="s">
        <v>127</v>
      </c>
      <c r="B88" s="14" t="s">
        <v>34</v>
      </c>
      <c r="C88" s="14"/>
      <c r="D88" s="14"/>
      <c r="E88" s="14"/>
      <c r="F88" s="14"/>
      <c r="G88" s="15">
        <v>0</v>
      </c>
      <c r="H88" s="14" t="e">
        <v>#N/A</v>
      </c>
      <c r="I88" s="14" t="s">
        <v>35</v>
      </c>
      <c r="J88" s="14"/>
      <c r="K88" s="14">
        <f t="shared" si="15"/>
        <v>0</v>
      </c>
      <c r="L88" s="14">
        <f t="shared" si="16"/>
        <v>0</v>
      </c>
      <c r="M88" s="14"/>
      <c r="N88" s="14"/>
      <c r="O88" s="14"/>
      <c r="P88" s="14"/>
      <c r="Q88" s="14"/>
      <c r="R88" s="14">
        <f t="shared" si="17"/>
        <v>0</v>
      </c>
      <c r="S88" s="16"/>
      <c r="T88" s="16"/>
      <c r="U88" s="14"/>
      <c r="V88" s="14" t="e">
        <f t="shared" si="18"/>
        <v>#DIV/0!</v>
      </c>
      <c r="W88" s="14" t="e">
        <f t="shared" si="19"/>
        <v>#DIV/0!</v>
      </c>
      <c r="X88" s="14">
        <v>0</v>
      </c>
      <c r="Y88" s="14">
        <v>0</v>
      </c>
      <c r="Z88" s="14">
        <v>0</v>
      </c>
      <c r="AA88" s="14">
        <v>0</v>
      </c>
      <c r="AB88" s="14">
        <v>0</v>
      </c>
      <c r="AC88" s="14">
        <v>0</v>
      </c>
      <c r="AD88" s="14" t="s">
        <v>41</v>
      </c>
      <c r="AE88" s="14">
        <f t="shared" si="20"/>
        <v>0</v>
      </c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4" t="s">
        <v>128</v>
      </c>
      <c r="B89" s="14" t="s">
        <v>34</v>
      </c>
      <c r="C89" s="14"/>
      <c r="D89" s="14">
        <v>183.67699999999999</v>
      </c>
      <c r="E89" s="14">
        <v>183.67699999999999</v>
      </c>
      <c r="F89" s="14"/>
      <c r="G89" s="15">
        <v>0</v>
      </c>
      <c r="H89" s="14" t="e">
        <v>#N/A</v>
      </c>
      <c r="I89" s="14" t="s">
        <v>35</v>
      </c>
      <c r="J89" s="14">
        <v>183.67699999999999</v>
      </c>
      <c r="K89" s="14">
        <f t="shared" si="15"/>
        <v>0</v>
      </c>
      <c r="L89" s="14">
        <f t="shared" si="16"/>
        <v>0</v>
      </c>
      <c r="M89" s="14">
        <v>183.67699999999999</v>
      </c>
      <c r="N89" s="14"/>
      <c r="O89" s="14"/>
      <c r="P89" s="14"/>
      <c r="Q89" s="14"/>
      <c r="R89" s="14">
        <f t="shared" si="17"/>
        <v>0</v>
      </c>
      <c r="S89" s="16"/>
      <c r="T89" s="16"/>
      <c r="U89" s="14"/>
      <c r="V89" s="14" t="e">
        <f t="shared" si="18"/>
        <v>#DIV/0!</v>
      </c>
      <c r="W89" s="14" t="e">
        <f t="shared" si="19"/>
        <v>#DIV/0!</v>
      </c>
      <c r="X89" s="14">
        <v>0</v>
      </c>
      <c r="Y89" s="14">
        <v>0</v>
      </c>
      <c r="Z89" s="14">
        <v>0</v>
      </c>
      <c r="AA89" s="14">
        <v>0</v>
      </c>
      <c r="AB89" s="14">
        <v>0</v>
      </c>
      <c r="AC89" s="14">
        <v>0</v>
      </c>
      <c r="AD89" s="14" t="s">
        <v>51</v>
      </c>
      <c r="AE89" s="14">
        <f t="shared" si="20"/>
        <v>0</v>
      </c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0" t="s">
        <v>129</v>
      </c>
      <c r="B90" s="10" t="s">
        <v>34</v>
      </c>
      <c r="C90" s="10"/>
      <c r="D90" s="10">
        <v>154.63900000000001</v>
      </c>
      <c r="E90" s="10">
        <v>154.63900000000001</v>
      </c>
      <c r="F90" s="10"/>
      <c r="G90" s="11">
        <v>0</v>
      </c>
      <c r="H90" s="10" t="e">
        <v>#N/A</v>
      </c>
      <c r="I90" s="10" t="s">
        <v>46</v>
      </c>
      <c r="J90" s="10">
        <v>154.63900000000001</v>
      </c>
      <c r="K90" s="10">
        <f t="shared" si="15"/>
        <v>0</v>
      </c>
      <c r="L90" s="10">
        <f t="shared" si="16"/>
        <v>0</v>
      </c>
      <c r="M90" s="10">
        <v>154.63900000000001</v>
      </c>
      <c r="N90" s="10"/>
      <c r="O90" s="10"/>
      <c r="P90" s="10"/>
      <c r="Q90" s="10"/>
      <c r="R90" s="10">
        <f t="shared" si="17"/>
        <v>0</v>
      </c>
      <c r="S90" s="12"/>
      <c r="T90" s="12"/>
      <c r="U90" s="10"/>
      <c r="V90" s="10" t="e">
        <f t="shared" si="18"/>
        <v>#DIV/0!</v>
      </c>
      <c r="W90" s="10" t="e">
        <f t="shared" si="19"/>
        <v>#DIV/0!</v>
      </c>
      <c r="X90" s="10">
        <v>0</v>
      </c>
      <c r="Y90" s="10">
        <v>0</v>
      </c>
      <c r="Z90" s="10">
        <v>0</v>
      </c>
      <c r="AA90" s="10">
        <v>0</v>
      </c>
      <c r="AB90" s="10">
        <v>0</v>
      </c>
      <c r="AC90" s="10">
        <v>0</v>
      </c>
      <c r="AD90" s="10"/>
      <c r="AE90" s="10">
        <f t="shared" si="20"/>
        <v>0</v>
      </c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4" t="s">
        <v>130</v>
      </c>
      <c r="B91" s="14" t="s">
        <v>40</v>
      </c>
      <c r="C91" s="14"/>
      <c r="D91" s="14">
        <v>60</v>
      </c>
      <c r="E91" s="14">
        <v>60</v>
      </c>
      <c r="F91" s="14"/>
      <c r="G91" s="15">
        <v>0</v>
      </c>
      <c r="H91" s="14" t="e">
        <v>#N/A</v>
      </c>
      <c r="I91" s="14" t="s">
        <v>35</v>
      </c>
      <c r="J91" s="14">
        <v>60</v>
      </c>
      <c r="K91" s="14">
        <f t="shared" si="15"/>
        <v>0</v>
      </c>
      <c r="L91" s="14">
        <f t="shared" si="16"/>
        <v>0</v>
      </c>
      <c r="M91" s="14">
        <v>60</v>
      </c>
      <c r="N91" s="14"/>
      <c r="O91" s="14"/>
      <c r="P91" s="14"/>
      <c r="Q91" s="14"/>
      <c r="R91" s="14">
        <f t="shared" si="17"/>
        <v>0</v>
      </c>
      <c r="S91" s="16"/>
      <c r="T91" s="16"/>
      <c r="U91" s="14"/>
      <c r="V91" s="14" t="e">
        <f t="shared" si="18"/>
        <v>#DIV/0!</v>
      </c>
      <c r="W91" s="14" t="e">
        <f t="shared" si="19"/>
        <v>#DIV/0!</v>
      </c>
      <c r="X91" s="14">
        <v>0</v>
      </c>
      <c r="Y91" s="14">
        <v>0</v>
      </c>
      <c r="Z91" s="14">
        <v>0</v>
      </c>
      <c r="AA91" s="14">
        <v>0</v>
      </c>
      <c r="AB91" s="14">
        <v>0</v>
      </c>
      <c r="AC91" s="14">
        <v>0.2</v>
      </c>
      <c r="AD91" s="14" t="s">
        <v>51</v>
      </c>
      <c r="AE91" s="14">
        <f t="shared" si="20"/>
        <v>0</v>
      </c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4" t="s">
        <v>131</v>
      </c>
      <c r="B92" s="14" t="s">
        <v>40</v>
      </c>
      <c r="C92" s="14">
        <v>127</v>
      </c>
      <c r="D92" s="14">
        <v>162</v>
      </c>
      <c r="E92" s="14">
        <v>106</v>
      </c>
      <c r="F92" s="14">
        <v>170</v>
      </c>
      <c r="G92" s="15">
        <v>0</v>
      </c>
      <c r="H92" s="14">
        <v>45</v>
      </c>
      <c r="I92" s="14" t="s">
        <v>35</v>
      </c>
      <c r="J92" s="14">
        <v>105</v>
      </c>
      <c r="K92" s="14">
        <f t="shared" si="15"/>
        <v>1</v>
      </c>
      <c r="L92" s="14">
        <f t="shared" si="16"/>
        <v>46</v>
      </c>
      <c r="M92" s="14">
        <v>60</v>
      </c>
      <c r="N92" s="14"/>
      <c r="O92" s="14"/>
      <c r="P92" s="14"/>
      <c r="Q92" s="14">
        <v>0</v>
      </c>
      <c r="R92" s="14">
        <f t="shared" si="17"/>
        <v>9.1999999999999993</v>
      </c>
      <c r="S92" s="16"/>
      <c r="T92" s="16"/>
      <c r="U92" s="14"/>
      <c r="V92" s="14">
        <f t="shared" si="18"/>
        <v>18.478260869565219</v>
      </c>
      <c r="W92" s="14">
        <f t="shared" si="19"/>
        <v>18.478260869565219</v>
      </c>
      <c r="X92" s="14">
        <v>8.8000000000000007</v>
      </c>
      <c r="Y92" s="14">
        <v>13.2</v>
      </c>
      <c r="Z92" s="14">
        <v>17.600000000000001</v>
      </c>
      <c r="AA92" s="14">
        <v>23.2</v>
      </c>
      <c r="AB92" s="14">
        <v>19.399999999999999</v>
      </c>
      <c r="AC92" s="14">
        <v>9</v>
      </c>
      <c r="AD92" s="18" t="s">
        <v>145</v>
      </c>
      <c r="AE92" s="14">
        <f t="shared" si="20"/>
        <v>0</v>
      </c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0" t="s">
        <v>132</v>
      </c>
      <c r="B93" s="10" t="s">
        <v>34</v>
      </c>
      <c r="C93" s="10">
        <v>0.16900000000000001</v>
      </c>
      <c r="D93" s="10">
        <v>208.84</v>
      </c>
      <c r="E93" s="10">
        <v>208.84</v>
      </c>
      <c r="F93" s="10"/>
      <c r="G93" s="11">
        <v>0</v>
      </c>
      <c r="H93" s="10" t="e">
        <v>#N/A</v>
      </c>
      <c r="I93" s="10" t="s">
        <v>46</v>
      </c>
      <c r="J93" s="10">
        <v>210.34</v>
      </c>
      <c r="K93" s="10">
        <f t="shared" si="15"/>
        <v>-1.5</v>
      </c>
      <c r="L93" s="10">
        <f t="shared" si="16"/>
        <v>0</v>
      </c>
      <c r="M93" s="10">
        <v>208.84</v>
      </c>
      <c r="N93" s="10"/>
      <c r="O93" s="10"/>
      <c r="P93" s="10"/>
      <c r="Q93" s="10"/>
      <c r="R93" s="10">
        <f t="shared" si="17"/>
        <v>0</v>
      </c>
      <c r="S93" s="12"/>
      <c r="T93" s="12"/>
      <c r="U93" s="10"/>
      <c r="V93" s="10" t="e">
        <f t="shared" si="18"/>
        <v>#DIV/0!</v>
      </c>
      <c r="W93" s="10" t="e">
        <f t="shared" si="19"/>
        <v>#DIV/0!</v>
      </c>
      <c r="X93" s="10">
        <v>0</v>
      </c>
      <c r="Y93" s="10">
        <v>0</v>
      </c>
      <c r="Z93" s="10">
        <v>0</v>
      </c>
      <c r="AA93" s="10">
        <v>0</v>
      </c>
      <c r="AB93" s="10">
        <v>0</v>
      </c>
      <c r="AC93" s="10">
        <v>0</v>
      </c>
      <c r="AD93" s="10"/>
      <c r="AE93" s="10">
        <f t="shared" si="20"/>
        <v>0</v>
      </c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0" t="s">
        <v>133</v>
      </c>
      <c r="B94" s="10" t="s">
        <v>34</v>
      </c>
      <c r="C94" s="10"/>
      <c r="D94" s="10">
        <v>65.015000000000001</v>
      </c>
      <c r="E94" s="10">
        <v>65.015000000000001</v>
      </c>
      <c r="F94" s="10"/>
      <c r="G94" s="11">
        <v>0</v>
      </c>
      <c r="H94" s="10" t="e">
        <v>#N/A</v>
      </c>
      <c r="I94" s="10" t="s">
        <v>46</v>
      </c>
      <c r="J94" s="10">
        <v>65.015000000000001</v>
      </c>
      <c r="K94" s="10">
        <f t="shared" si="15"/>
        <v>0</v>
      </c>
      <c r="L94" s="10">
        <f t="shared" si="16"/>
        <v>0</v>
      </c>
      <c r="M94" s="10">
        <v>65.015000000000001</v>
      </c>
      <c r="N94" s="10"/>
      <c r="O94" s="10"/>
      <c r="P94" s="10"/>
      <c r="Q94" s="10"/>
      <c r="R94" s="10">
        <f t="shared" si="17"/>
        <v>0</v>
      </c>
      <c r="S94" s="12"/>
      <c r="T94" s="12"/>
      <c r="U94" s="10"/>
      <c r="V94" s="10" t="e">
        <f t="shared" si="18"/>
        <v>#DIV/0!</v>
      </c>
      <c r="W94" s="10" t="e">
        <f t="shared" si="19"/>
        <v>#DIV/0!</v>
      </c>
      <c r="X94" s="10">
        <v>0</v>
      </c>
      <c r="Y94" s="10">
        <v>0</v>
      </c>
      <c r="Z94" s="10">
        <v>0</v>
      </c>
      <c r="AA94" s="10">
        <v>0</v>
      </c>
      <c r="AB94" s="10">
        <v>0</v>
      </c>
      <c r="AC94" s="10">
        <v>0</v>
      </c>
      <c r="AD94" s="10"/>
      <c r="AE94" s="10">
        <f t="shared" si="20"/>
        <v>0</v>
      </c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0" t="s">
        <v>134</v>
      </c>
      <c r="B95" s="10" t="s">
        <v>40</v>
      </c>
      <c r="C95" s="10"/>
      <c r="D95" s="10">
        <v>96</v>
      </c>
      <c r="E95" s="10">
        <v>96</v>
      </c>
      <c r="F95" s="10"/>
      <c r="G95" s="11">
        <v>0</v>
      </c>
      <c r="H95" s="10" t="e">
        <v>#N/A</v>
      </c>
      <c r="I95" s="10" t="s">
        <v>46</v>
      </c>
      <c r="J95" s="10">
        <v>96</v>
      </c>
      <c r="K95" s="10">
        <f t="shared" si="15"/>
        <v>0</v>
      </c>
      <c r="L95" s="10">
        <f t="shared" si="16"/>
        <v>0</v>
      </c>
      <c r="M95" s="10">
        <v>96</v>
      </c>
      <c r="N95" s="10"/>
      <c r="O95" s="10"/>
      <c r="P95" s="10"/>
      <c r="Q95" s="10"/>
      <c r="R95" s="10">
        <f t="shared" si="17"/>
        <v>0</v>
      </c>
      <c r="S95" s="12"/>
      <c r="T95" s="12"/>
      <c r="U95" s="10"/>
      <c r="V95" s="10" t="e">
        <f t="shared" si="18"/>
        <v>#DIV/0!</v>
      </c>
      <c r="W95" s="10" t="e">
        <f t="shared" si="19"/>
        <v>#DIV/0!</v>
      </c>
      <c r="X95" s="10">
        <v>0</v>
      </c>
      <c r="Y95" s="10">
        <v>0</v>
      </c>
      <c r="Z95" s="10">
        <v>0</v>
      </c>
      <c r="AA95" s="10">
        <v>0</v>
      </c>
      <c r="AB95" s="10">
        <v>0</v>
      </c>
      <c r="AC95" s="10">
        <v>0</v>
      </c>
      <c r="AD95" s="10"/>
      <c r="AE95" s="10">
        <f t="shared" si="20"/>
        <v>0</v>
      </c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0" t="s">
        <v>135</v>
      </c>
      <c r="B96" s="10" t="s">
        <v>40</v>
      </c>
      <c r="C96" s="10"/>
      <c r="D96" s="10">
        <v>360</v>
      </c>
      <c r="E96" s="10">
        <v>360</v>
      </c>
      <c r="F96" s="10"/>
      <c r="G96" s="11">
        <v>0</v>
      </c>
      <c r="H96" s="10" t="e">
        <v>#N/A</v>
      </c>
      <c r="I96" s="10" t="s">
        <v>46</v>
      </c>
      <c r="J96" s="10">
        <v>360</v>
      </c>
      <c r="K96" s="10">
        <f t="shared" si="15"/>
        <v>0</v>
      </c>
      <c r="L96" s="10">
        <f t="shared" si="16"/>
        <v>0</v>
      </c>
      <c r="M96" s="10">
        <v>360</v>
      </c>
      <c r="N96" s="10"/>
      <c r="O96" s="10"/>
      <c r="P96" s="10"/>
      <c r="Q96" s="10"/>
      <c r="R96" s="10">
        <f t="shared" si="17"/>
        <v>0</v>
      </c>
      <c r="S96" s="12"/>
      <c r="T96" s="12"/>
      <c r="U96" s="10"/>
      <c r="V96" s="10" t="e">
        <f t="shared" si="18"/>
        <v>#DIV/0!</v>
      </c>
      <c r="W96" s="10" t="e">
        <f t="shared" si="19"/>
        <v>#DIV/0!</v>
      </c>
      <c r="X96" s="10">
        <v>0</v>
      </c>
      <c r="Y96" s="10">
        <v>0</v>
      </c>
      <c r="Z96" s="10">
        <v>0</v>
      </c>
      <c r="AA96" s="10">
        <v>0</v>
      </c>
      <c r="AB96" s="10">
        <v>0</v>
      </c>
      <c r="AC96" s="10">
        <v>0</v>
      </c>
      <c r="AD96" s="10"/>
      <c r="AE96" s="10">
        <f t="shared" si="20"/>
        <v>0</v>
      </c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4" t="s">
        <v>136</v>
      </c>
      <c r="B97" s="14" t="s">
        <v>34</v>
      </c>
      <c r="C97" s="14"/>
      <c r="D97" s="14"/>
      <c r="E97" s="14"/>
      <c r="F97" s="14"/>
      <c r="G97" s="15">
        <v>0</v>
      </c>
      <c r="H97" s="14">
        <v>50</v>
      </c>
      <c r="I97" s="14" t="s">
        <v>35</v>
      </c>
      <c r="J97" s="14"/>
      <c r="K97" s="14">
        <f t="shared" si="15"/>
        <v>0</v>
      </c>
      <c r="L97" s="14">
        <f t="shared" si="16"/>
        <v>0</v>
      </c>
      <c r="M97" s="14"/>
      <c r="N97" s="14"/>
      <c r="O97" s="14"/>
      <c r="P97" s="14"/>
      <c r="Q97" s="14"/>
      <c r="R97" s="14">
        <f t="shared" si="17"/>
        <v>0</v>
      </c>
      <c r="S97" s="16"/>
      <c r="T97" s="16"/>
      <c r="U97" s="14"/>
      <c r="V97" s="14" t="e">
        <f t="shared" si="18"/>
        <v>#DIV/0!</v>
      </c>
      <c r="W97" s="14" t="e">
        <f t="shared" si="19"/>
        <v>#DIV/0!</v>
      </c>
      <c r="X97" s="14">
        <v>0</v>
      </c>
      <c r="Y97" s="14">
        <v>0</v>
      </c>
      <c r="Z97" s="14">
        <v>0</v>
      </c>
      <c r="AA97" s="14">
        <v>0.55720000000000003</v>
      </c>
      <c r="AB97" s="14">
        <v>0.55720000000000003</v>
      </c>
      <c r="AC97" s="14">
        <v>1.1180000000000001</v>
      </c>
      <c r="AD97" s="14" t="s">
        <v>51</v>
      </c>
      <c r="AE97" s="14">
        <f t="shared" si="20"/>
        <v>0</v>
      </c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 t="s">
        <v>137</v>
      </c>
      <c r="B98" s="1" t="s">
        <v>34</v>
      </c>
      <c r="C98" s="1">
        <v>68.894999999999996</v>
      </c>
      <c r="D98" s="1">
        <v>57.284999999999997</v>
      </c>
      <c r="E98" s="1">
        <v>126.157</v>
      </c>
      <c r="F98" s="1"/>
      <c r="G98" s="6">
        <v>1</v>
      </c>
      <c r="H98" s="1" t="e">
        <v>#N/A</v>
      </c>
      <c r="I98" s="1" t="s">
        <v>35</v>
      </c>
      <c r="J98" s="1">
        <v>136.5</v>
      </c>
      <c r="K98" s="1">
        <f t="shared" si="15"/>
        <v>-10.343000000000004</v>
      </c>
      <c r="L98" s="1">
        <f t="shared" si="16"/>
        <v>126.157</v>
      </c>
      <c r="M98" s="1"/>
      <c r="N98" s="1"/>
      <c r="O98" s="1"/>
      <c r="P98" s="1"/>
      <c r="Q98" s="1">
        <v>164.435</v>
      </c>
      <c r="R98" s="1">
        <f t="shared" si="17"/>
        <v>25.231400000000001</v>
      </c>
      <c r="S98" s="5">
        <f t="shared" ref="S98:S100" si="23">12*R98-Q98-P98-O98-N98-F98</f>
        <v>138.34179999999998</v>
      </c>
      <c r="T98" s="5"/>
      <c r="U98" s="1"/>
      <c r="V98" s="1">
        <f t="shared" si="18"/>
        <v>11.999999999999998</v>
      </c>
      <c r="W98" s="1">
        <f t="shared" si="19"/>
        <v>6.5170779267103685</v>
      </c>
      <c r="X98" s="1">
        <v>22.355</v>
      </c>
      <c r="Y98" s="1">
        <v>0</v>
      </c>
      <c r="Z98" s="1">
        <v>0</v>
      </c>
      <c r="AA98" s="1">
        <v>7.5168000000000008</v>
      </c>
      <c r="AB98" s="1">
        <v>7.5168000000000008</v>
      </c>
      <c r="AC98" s="1">
        <v>0</v>
      </c>
      <c r="AD98" s="1"/>
      <c r="AE98" s="1">
        <f t="shared" si="20"/>
        <v>138</v>
      </c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 t="s">
        <v>138</v>
      </c>
      <c r="B99" s="1" t="s">
        <v>34</v>
      </c>
      <c r="C99" s="1">
        <v>207.96</v>
      </c>
      <c r="D99" s="1">
        <v>93.125</v>
      </c>
      <c r="E99" s="1">
        <v>215.89699999999999</v>
      </c>
      <c r="F99" s="1">
        <v>84.94</v>
      </c>
      <c r="G99" s="6">
        <v>1</v>
      </c>
      <c r="H99" s="1" t="e">
        <v>#N/A</v>
      </c>
      <c r="I99" s="1" t="s">
        <v>35</v>
      </c>
      <c r="J99" s="1">
        <v>190.7</v>
      </c>
      <c r="K99" s="1">
        <f t="shared" si="15"/>
        <v>25.197000000000003</v>
      </c>
      <c r="L99" s="1">
        <f t="shared" si="16"/>
        <v>215.89699999999999</v>
      </c>
      <c r="M99" s="1"/>
      <c r="N99" s="1"/>
      <c r="O99" s="1"/>
      <c r="P99" s="1"/>
      <c r="Q99" s="1">
        <v>255.35820000000001</v>
      </c>
      <c r="R99" s="1">
        <f t="shared" si="17"/>
        <v>43.179400000000001</v>
      </c>
      <c r="S99" s="5">
        <f t="shared" si="23"/>
        <v>177.85460000000006</v>
      </c>
      <c r="T99" s="5"/>
      <c r="U99" s="1"/>
      <c r="V99" s="1">
        <f t="shared" si="18"/>
        <v>12.000000000000002</v>
      </c>
      <c r="W99" s="1">
        <f t="shared" si="19"/>
        <v>7.8810312324858609</v>
      </c>
      <c r="X99" s="1">
        <v>34.7622</v>
      </c>
      <c r="Y99" s="1">
        <v>8.6384000000000007</v>
      </c>
      <c r="Z99" s="1">
        <v>13.95</v>
      </c>
      <c r="AA99" s="1">
        <v>26.747599999999998</v>
      </c>
      <c r="AB99" s="1">
        <v>26.058800000000002</v>
      </c>
      <c r="AC99" s="1">
        <v>5.5048000000000004</v>
      </c>
      <c r="AD99" s="1"/>
      <c r="AE99" s="1">
        <f t="shared" si="20"/>
        <v>178</v>
      </c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 t="s">
        <v>139</v>
      </c>
      <c r="B100" s="1" t="s">
        <v>40</v>
      </c>
      <c r="C100" s="1">
        <v>60</v>
      </c>
      <c r="D100" s="1">
        <v>40</v>
      </c>
      <c r="E100" s="1">
        <v>96</v>
      </c>
      <c r="F100" s="1">
        <v>2</v>
      </c>
      <c r="G100" s="6">
        <v>0.4</v>
      </c>
      <c r="H100" s="1" t="e">
        <v>#N/A</v>
      </c>
      <c r="I100" s="1" t="s">
        <v>35</v>
      </c>
      <c r="J100" s="1">
        <v>121</v>
      </c>
      <c r="K100" s="1">
        <f t="shared" si="15"/>
        <v>-25</v>
      </c>
      <c r="L100" s="1">
        <f t="shared" si="16"/>
        <v>96</v>
      </c>
      <c r="M100" s="1"/>
      <c r="N100" s="1"/>
      <c r="O100" s="1"/>
      <c r="P100" s="1"/>
      <c r="Q100" s="1">
        <v>135.19999999999999</v>
      </c>
      <c r="R100" s="1">
        <f t="shared" si="17"/>
        <v>19.2</v>
      </c>
      <c r="S100" s="5">
        <f t="shared" si="23"/>
        <v>93.199999999999989</v>
      </c>
      <c r="T100" s="5"/>
      <c r="U100" s="1"/>
      <c r="V100" s="1">
        <f t="shared" si="18"/>
        <v>12</v>
      </c>
      <c r="W100" s="1">
        <f t="shared" si="19"/>
        <v>7.145833333333333</v>
      </c>
      <c r="X100" s="1">
        <v>19.600000000000001</v>
      </c>
      <c r="Y100" s="1">
        <v>0.4</v>
      </c>
      <c r="Z100" s="1">
        <v>0</v>
      </c>
      <c r="AA100" s="1">
        <v>8</v>
      </c>
      <c r="AB100" s="1">
        <v>8</v>
      </c>
      <c r="AC100" s="1">
        <v>0</v>
      </c>
      <c r="AD100" s="1"/>
      <c r="AE100" s="1">
        <f t="shared" si="20"/>
        <v>37</v>
      </c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0" t="s">
        <v>140</v>
      </c>
      <c r="B101" s="10" t="s">
        <v>34</v>
      </c>
      <c r="C101" s="10">
        <v>6.8739999999999997</v>
      </c>
      <c r="D101" s="10">
        <v>0.41</v>
      </c>
      <c r="E101" s="10"/>
      <c r="F101" s="10"/>
      <c r="G101" s="11">
        <v>0</v>
      </c>
      <c r="H101" s="10" t="e">
        <v>#N/A</v>
      </c>
      <c r="I101" s="10" t="s">
        <v>46</v>
      </c>
      <c r="J101" s="10">
        <v>4.5</v>
      </c>
      <c r="K101" s="10">
        <f t="shared" si="15"/>
        <v>-4.5</v>
      </c>
      <c r="L101" s="10">
        <f t="shared" si="16"/>
        <v>0</v>
      </c>
      <c r="M101" s="10"/>
      <c r="N101" s="10"/>
      <c r="O101" s="10"/>
      <c r="P101" s="10"/>
      <c r="Q101" s="10"/>
      <c r="R101" s="10">
        <f t="shared" si="17"/>
        <v>0</v>
      </c>
      <c r="S101" s="12"/>
      <c r="T101" s="12"/>
      <c r="U101" s="10"/>
      <c r="V101" s="10" t="e">
        <f t="shared" si="18"/>
        <v>#DIV/0!</v>
      </c>
      <c r="W101" s="10" t="e">
        <f t="shared" si="19"/>
        <v>#DIV/0!</v>
      </c>
      <c r="X101" s="10">
        <v>1.4568000000000001</v>
      </c>
      <c r="Y101" s="10">
        <v>12.4156</v>
      </c>
      <c r="Z101" s="10">
        <v>13.5428</v>
      </c>
      <c r="AA101" s="10">
        <v>4.6075999999999997</v>
      </c>
      <c r="AB101" s="10">
        <v>4.3259999999999996</v>
      </c>
      <c r="AC101" s="10">
        <v>1.7243999999999999</v>
      </c>
      <c r="AD101" s="10" t="s">
        <v>141</v>
      </c>
      <c r="AE101" s="10">
        <f t="shared" si="20"/>
        <v>0</v>
      </c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 t="s">
        <v>142</v>
      </c>
      <c r="B102" s="1" t="s">
        <v>40</v>
      </c>
      <c r="C102" s="1"/>
      <c r="D102" s="1">
        <v>30</v>
      </c>
      <c r="E102" s="1"/>
      <c r="F102" s="1">
        <v>30</v>
      </c>
      <c r="G102" s="6">
        <v>0.4</v>
      </c>
      <c r="H102" s="1" t="e">
        <v>#N/A</v>
      </c>
      <c r="I102" s="1" t="s">
        <v>35</v>
      </c>
      <c r="J102" s="1"/>
      <c r="K102" s="1">
        <f t="shared" ref="K102:K103" si="24">E102-J102</f>
        <v>0</v>
      </c>
      <c r="L102" s="1">
        <f t="shared" si="16"/>
        <v>0</v>
      </c>
      <c r="M102" s="1"/>
      <c r="N102" s="1">
        <v>20</v>
      </c>
      <c r="O102" s="1"/>
      <c r="P102" s="1"/>
      <c r="Q102" s="1">
        <v>0</v>
      </c>
      <c r="R102" s="1">
        <f t="shared" si="17"/>
        <v>0</v>
      </c>
      <c r="S102" s="5"/>
      <c r="T102" s="5"/>
      <c r="U102" s="1"/>
      <c r="V102" s="1" t="e">
        <f t="shared" si="18"/>
        <v>#DIV/0!</v>
      </c>
      <c r="W102" s="1" t="e">
        <f t="shared" si="19"/>
        <v>#DIV/0!</v>
      </c>
      <c r="X102" s="1">
        <v>0</v>
      </c>
      <c r="Y102" s="1">
        <v>4</v>
      </c>
      <c r="Z102" s="1">
        <v>4</v>
      </c>
      <c r="AA102" s="1">
        <v>0</v>
      </c>
      <c r="AB102" s="1">
        <v>0</v>
      </c>
      <c r="AC102" s="1">
        <v>0</v>
      </c>
      <c r="AD102" s="1"/>
      <c r="AE102" s="1">
        <f t="shared" si="20"/>
        <v>0</v>
      </c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4" t="s">
        <v>143</v>
      </c>
      <c r="B103" s="14" t="s">
        <v>34</v>
      </c>
      <c r="C103" s="14"/>
      <c r="D103" s="14"/>
      <c r="E103" s="14"/>
      <c r="F103" s="14"/>
      <c r="G103" s="15">
        <v>0</v>
      </c>
      <c r="H103" s="14">
        <v>40</v>
      </c>
      <c r="I103" s="14" t="s">
        <v>35</v>
      </c>
      <c r="J103" s="14"/>
      <c r="K103" s="14">
        <f t="shared" si="24"/>
        <v>0</v>
      </c>
      <c r="L103" s="14">
        <f t="shared" si="16"/>
        <v>0</v>
      </c>
      <c r="M103" s="14"/>
      <c r="N103" s="14"/>
      <c r="O103" s="14"/>
      <c r="P103" s="14"/>
      <c r="Q103" s="14"/>
      <c r="R103" s="14">
        <f t="shared" si="17"/>
        <v>0</v>
      </c>
      <c r="S103" s="16"/>
      <c r="T103" s="16"/>
      <c r="U103" s="14"/>
      <c r="V103" s="14" t="e">
        <f t="shared" si="18"/>
        <v>#DIV/0!</v>
      </c>
      <c r="W103" s="14" t="e">
        <f t="shared" si="19"/>
        <v>#DIV/0!</v>
      </c>
      <c r="X103" s="14">
        <v>0</v>
      </c>
      <c r="Y103" s="14">
        <v>0</v>
      </c>
      <c r="Z103" s="14">
        <v>0</v>
      </c>
      <c r="AA103" s="14">
        <v>0</v>
      </c>
      <c r="AB103" s="14">
        <v>0</v>
      </c>
      <c r="AC103" s="14">
        <v>0</v>
      </c>
      <c r="AD103" s="14" t="s">
        <v>57</v>
      </c>
      <c r="AE103" s="14">
        <f t="shared" si="20"/>
        <v>0</v>
      </c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  <row r="500" spans="1:51" x14ac:dyDescent="0.25">
      <c r="A500" s="1"/>
      <c r="B500" s="1"/>
      <c r="C500" s="1"/>
      <c r="D500" s="1"/>
      <c r="E500" s="1"/>
      <c r="F500" s="1"/>
      <c r="G500" s="6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</row>
  </sheetData>
  <autoFilter ref="A3:AE103" xr:uid="{AF13E863-13C2-4E03-BEF7-77025E9D8152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2024-04-18T14:16:17Z</dcterms:created>
  <dcterms:modified xsi:type="dcterms:W3CDTF">2024-04-19T08:40:32Z</dcterms:modified>
</cp:coreProperties>
</file>