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EB96AC-92CA-4758-8B2D-AC43F29778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Y508" i="1"/>
  <c r="Y513" i="1" s="1"/>
  <c r="X508" i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X479" i="1" s="1"/>
  <c r="O473" i="1"/>
  <c r="W471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X441" i="1" s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Y436" i="1" s="1"/>
  <c r="X429" i="1"/>
  <c r="O429" i="1"/>
  <c r="W427" i="1"/>
  <c r="X426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X386" i="1"/>
  <c r="O386" i="1"/>
  <c r="W382" i="1"/>
  <c r="W381" i="1"/>
  <c r="X380" i="1"/>
  <c r="X381" i="1" s="1"/>
  <c r="O380" i="1"/>
  <c r="W378" i="1"/>
  <c r="W377" i="1"/>
  <c r="X376" i="1"/>
  <c r="Y376" i="1" s="1"/>
  <c r="O376" i="1"/>
  <c r="Y375" i="1"/>
  <c r="X375" i="1"/>
  <c r="O375" i="1"/>
  <c r="X374" i="1"/>
  <c r="Y374" i="1" s="1"/>
  <c r="O374" i="1"/>
  <c r="Y373" i="1"/>
  <c r="Y377" i="1" s="1"/>
  <c r="X373" i="1"/>
  <c r="X377" i="1" s="1"/>
  <c r="O373" i="1"/>
  <c r="W371" i="1"/>
  <c r="W370" i="1"/>
  <c r="Y369" i="1"/>
  <c r="X369" i="1"/>
  <c r="O369" i="1"/>
  <c r="X368" i="1"/>
  <c r="X371" i="1" s="1"/>
  <c r="O368" i="1"/>
  <c r="W366" i="1"/>
  <c r="W365" i="1"/>
  <c r="X364" i="1"/>
  <c r="Y364" i="1" s="1"/>
  <c r="O364" i="1"/>
  <c r="Y363" i="1"/>
  <c r="X363" i="1"/>
  <c r="O363" i="1"/>
  <c r="X362" i="1"/>
  <c r="Y362" i="1" s="1"/>
  <c r="O362" i="1"/>
  <c r="Y361" i="1"/>
  <c r="X361" i="1"/>
  <c r="O361" i="1"/>
  <c r="X360" i="1"/>
  <c r="R538" i="1" s="1"/>
  <c r="O360" i="1"/>
  <c r="W357" i="1"/>
  <c r="W356" i="1"/>
  <c r="X355" i="1"/>
  <c r="X356" i="1" s="1"/>
  <c r="O355" i="1"/>
  <c r="W353" i="1"/>
  <c r="W352" i="1"/>
  <c r="X351" i="1"/>
  <c r="Y351" i="1" s="1"/>
  <c r="O351" i="1"/>
  <c r="Y350" i="1"/>
  <c r="Y352" i="1" s="1"/>
  <c r="X350" i="1"/>
  <c r="X352" i="1" s="1"/>
  <c r="O350" i="1"/>
  <c r="W348" i="1"/>
  <c r="W347" i="1"/>
  <c r="Y346" i="1"/>
  <c r="X346" i="1"/>
  <c r="O346" i="1"/>
  <c r="X345" i="1"/>
  <c r="Y345" i="1" s="1"/>
  <c r="O345" i="1"/>
  <c r="Y344" i="1"/>
  <c r="Y347" i="1" s="1"/>
  <c r="X344" i="1"/>
  <c r="X348" i="1" s="1"/>
  <c r="O344" i="1"/>
  <c r="W342" i="1"/>
  <c r="W341" i="1"/>
  <c r="Y340" i="1"/>
  <c r="X340" i="1"/>
  <c r="O340" i="1"/>
  <c r="X339" i="1"/>
  <c r="Y339" i="1" s="1"/>
  <c r="O339" i="1"/>
  <c r="Y338" i="1"/>
  <c r="X338" i="1"/>
  <c r="O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Q538" i="1" s="1"/>
  <c r="O333" i="1"/>
  <c r="W329" i="1"/>
  <c r="W328" i="1"/>
  <c r="X327" i="1"/>
  <c r="X328" i="1" s="1"/>
  <c r="O327" i="1"/>
  <c r="W325" i="1"/>
  <c r="W324" i="1"/>
  <c r="X323" i="1"/>
  <c r="X324" i="1" s="1"/>
  <c r="O323" i="1"/>
  <c r="W321" i="1"/>
  <c r="W320" i="1"/>
  <c r="X319" i="1"/>
  <c r="Y319" i="1" s="1"/>
  <c r="O319" i="1"/>
  <c r="Y318" i="1"/>
  <c r="X318" i="1"/>
  <c r="O318" i="1"/>
  <c r="X317" i="1"/>
  <c r="X320" i="1" s="1"/>
  <c r="O317" i="1"/>
  <c r="W315" i="1"/>
  <c r="W314" i="1"/>
  <c r="X313" i="1"/>
  <c r="P538" i="1" s="1"/>
  <c r="O313" i="1"/>
  <c r="W310" i="1"/>
  <c r="W309" i="1"/>
  <c r="X308" i="1"/>
  <c r="Y308" i="1" s="1"/>
  <c r="O308" i="1"/>
  <c r="Y307" i="1"/>
  <c r="Y309" i="1" s="1"/>
  <c r="X307" i="1"/>
  <c r="X309" i="1" s="1"/>
  <c r="O307" i="1"/>
  <c r="W305" i="1"/>
  <c r="W304" i="1"/>
  <c r="Y303" i="1"/>
  <c r="X303" i="1"/>
  <c r="O303" i="1"/>
  <c r="X302" i="1"/>
  <c r="Y302" i="1" s="1"/>
  <c r="O302" i="1"/>
  <c r="Y301" i="1"/>
  <c r="X301" i="1"/>
  <c r="O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O538" i="1" s="1"/>
  <c r="O296" i="1"/>
  <c r="W293" i="1"/>
  <c r="W292" i="1"/>
  <c r="X291" i="1"/>
  <c r="Y291" i="1" s="1"/>
  <c r="O291" i="1"/>
  <c r="Y290" i="1"/>
  <c r="X290" i="1"/>
  <c r="O290" i="1"/>
  <c r="X289" i="1"/>
  <c r="X292" i="1" s="1"/>
  <c r="O289" i="1"/>
  <c r="W287" i="1"/>
  <c r="W286" i="1"/>
  <c r="X285" i="1"/>
  <c r="Y285" i="1" s="1"/>
  <c r="O285" i="1"/>
  <c r="Y284" i="1"/>
  <c r="X284" i="1"/>
  <c r="Y283" i="1"/>
  <c r="Y286" i="1" s="1"/>
  <c r="X283" i="1"/>
  <c r="X286" i="1" s="1"/>
  <c r="W281" i="1"/>
  <c r="W280" i="1"/>
  <c r="X279" i="1"/>
  <c r="Y279" i="1" s="1"/>
  <c r="O279" i="1"/>
  <c r="Y278" i="1"/>
  <c r="X278" i="1"/>
  <c r="O278" i="1"/>
  <c r="X277" i="1"/>
  <c r="X280" i="1" s="1"/>
  <c r="O277" i="1"/>
  <c r="W275" i="1"/>
  <c r="W274" i="1"/>
  <c r="X273" i="1"/>
  <c r="Y273" i="1" s="1"/>
  <c r="O273" i="1"/>
  <c r="Y272" i="1"/>
  <c r="X272" i="1"/>
  <c r="O272" i="1"/>
  <c r="X271" i="1"/>
  <c r="Y271" i="1" s="1"/>
  <c r="O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X274" i="1" s="1"/>
  <c r="O265" i="1"/>
  <c r="W263" i="1"/>
  <c r="W262" i="1"/>
  <c r="X261" i="1"/>
  <c r="Y261" i="1" s="1"/>
  <c r="O261" i="1"/>
  <c r="Y260" i="1"/>
  <c r="X260" i="1"/>
  <c r="O260" i="1"/>
  <c r="X259" i="1"/>
  <c r="Y259" i="1" s="1"/>
  <c r="O259" i="1"/>
  <c r="Y258" i="1"/>
  <c r="Y262" i="1" s="1"/>
  <c r="X258" i="1"/>
  <c r="X262" i="1" s="1"/>
  <c r="O258" i="1"/>
  <c r="W256" i="1"/>
  <c r="X255" i="1"/>
  <c r="W255" i="1"/>
  <c r="Y254" i="1"/>
  <c r="Y255" i="1" s="1"/>
  <c r="X254" i="1"/>
  <c r="X256" i="1" s="1"/>
  <c r="O254" i="1"/>
  <c r="W252" i="1"/>
  <c r="W251" i="1"/>
  <c r="Y250" i="1"/>
  <c r="X250" i="1"/>
  <c r="O250" i="1"/>
  <c r="X249" i="1"/>
  <c r="Y249" i="1" s="1"/>
  <c r="O249" i="1"/>
  <c r="Y248" i="1"/>
  <c r="X248" i="1"/>
  <c r="O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O235" i="1"/>
  <c r="W232" i="1"/>
  <c r="W231" i="1"/>
  <c r="X230" i="1"/>
  <c r="Y230" i="1" s="1"/>
  <c r="O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X231" i="1" s="1"/>
  <c r="O225" i="1"/>
  <c r="W222" i="1"/>
  <c r="W221" i="1"/>
  <c r="Y220" i="1"/>
  <c r="X220" i="1"/>
  <c r="O220" i="1"/>
  <c r="X219" i="1"/>
  <c r="X222" i="1" s="1"/>
  <c r="O219" i="1"/>
  <c r="W217" i="1"/>
  <c r="W216" i="1"/>
  <c r="X215" i="1"/>
  <c r="Y215" i="1" s="1"/>
  <c r="O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W207" i="1"/>
  <c r="W206" i="1"/>
  <c r="Y205" i="1"/>
  <c r="X205" i="1"/>
  <c r="O205" i="1"/>
  <c r="X204" i="1"/>
  <c r="Y204" i="1" s="1"/>
  <c r="O204" i="1"/>
  <c r="Y203" i="1"/>
  <c r="X203" i="1"/>
  <c r="O203" i="1"/>
  <c r="X202" i="1"/>
  <c r="X207" i="1" s="1"/>
  <c r="O202" i="1"/>
  <c r="W200" i="1"/>
  <c r="W199" i="1"/>
  <c r="X198" i="1"/>
  <c r="Y198" i="1" s="1"/>
  <c r="O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X199" i="1" s="1"/>
  <c r="O182" i="1"/>
  <c r="W180" i="1"/>
  <c r="W179" i="1"/>
  <c r="X178" i="1"/>
  <c r="Y178" i="1" s="1"/>
  <c r="O178" i="1"/>
  <c r="Y177" i="1"/>
  <c r="X177" i="1"/>
  <c r="O177" i="1"/>
  <c r="X176" i="1"/>
  <c r="O176" i="1"/>
  <c r="Y175" i="1"/>
  <c r="X175" i="1"/>
  <c r="X179" i="1" s="1"/>
  <c r="O175" i="1"/>
  <c r="W173" i="1"/>
  <c r="W172" i="1"/>
  <c r="Y171" i="1"/>
  <c r="X171" i="1"/>
  <c r="O171" i="1"/>
  <c r="X170" i="1"/>
  <c r="X172" i="1" s="1"/>
  <c r="O170" i="1"/>
  <c r="W168" i="1"/>
  <c r="W167" i="1"/>
  <c r="X166" i="1"/>
  <c r="Y166" i="1" s="1"/>
  <c r="O166" i="1"/>
  <c r="Y165" i="1"/>
  <c r="Y167" i="1" s="1"/>
  <c r="X165" i="1"/>
  <c r="O165" i="1"/>
  <c r="W162" i="1"/>
  <c r="W161" i="1"/>
  <c r="Y160" i="1"/>
  <c r="X160" i="1"/>
  <c r="O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Y161" i="1" s="1"/>
  <c r="X152" i="1"/>
  <c r="O152" i="1"/>
  <c r="W149" i="1"/>
  <c r="X148" i="1"/>
  <c r="W148" i="1"/>
  <c r="Y147" i="1"/>
  <c r="X147" i="1"/>
  <c r="O147" i="1"/>
  <c r="X146" i="1"/>
  <c r="Y146" i="1" s="1"/>
  <c r="O146" i="1"/>
  <c r="Y145" i="1"/>
  <c r="X145" i="1"/>
  <c r="O145" i="1"/>
  <c r="W141" i="1"/>
  <c r="W140" i="1"/>
  <c r="Y139" i="1"/>
  <c r="X139" i="1"/>
  <c r="O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W132" i="1"/>
  <c r="W131" i="1"/>
  <c r="Y130" i="1"/>
  <c r="X130" i="1"/>
  <c r="O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Y131" i="1" s="1"/>
  <c r="X124" i="1"/>
  <c r="O124" i="1"/>
  <c r="W122" i="1"/>
  <c r="W121" i="1"/>
  <c r="Y120" i="1"/>
  <c r="X120" i="1"/>
  <c r="O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Y107" i="1"/>
  <c r="Y121" i="1" s="1"/>
  <c r="X107" i="1"/>
  <c r="W105" i="1"/>
  <c r="W104" i="1"/>
  <c r="X103" i="1"/>
  <c r="Y103" i="1" s="1"/>
  <c r="O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Y104" i="1" s="1"/>
  <c r="X98" i="1"/>
  <c r="O98" i="1"/>
  <c r="X97" i="1"/>
  <c r="Y97" i="1" s="1"/>
  <c r="O97" i="1"/>
  <c r="Y96" i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X87" i="1" s="1"/>
  <c r="O65" i="1"/>
  <c r="Y64" i="1"/>
  <c r="X64" i="1"/>
  <c r="O64" i="1"/>
  <c r="W61" i="1"/>
  <c r="W60" i="1"/>
  <c r="Y59" i="1"/>
  <c r="X59" i="1"/>
  <c r="Y58" i="1"/>
  <c r="X58" i="1"/>
  <c r="O58" i="1"/>
  <c r="X57" i="1"/>
  <c r="X60" i="1" s="1"/>
  <c r="O57" i="1"/>
  <c r="Y56" i="1"/>
  <c r="X56" i="1"/>
  <c r="O56" i="1"/>
  <c r="W53" i="1"/>
  <c r="W52" i="1"/>
  <c r="Y51" i="1"/>
  <c r="X51" i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X34" i="1" s="1"/>
  <c r="O26" i="1"/>
  <c r="W24" i="1"/>
  <c r="W23" i="1"/>
  <c r="W532" i="1" s="1"/>
  <c r="X22" i="1"/>
  <c r="X23" i="1" s="1"/>
  <c r="O22" i="1"/>
  <c r="H10" i="1"/>
  <c r="A9" i="1"/>
  <c r="A10" i="1" s="1"/>
  <c r="D7" i="1"/>
  <c r="P6" i="1"/>
  <c r="O2" i="1"/>
  <c r="Y86" i="1" l="1"/>
  <c r="F9" i="1"/>
  <c r="J9" i="1"/>
  <c r="F10" i="1"/>
  <c r="Y22" i="1"/>
  <c r="Y23" i="1" s="1"/>
  <c r="W528" i="1"/>
  <c r="Y26" i="1"/>
  <c r="Y33" i="1" s="1"/>
  <c r="X33" i="1"/>
  <c r="X532" i="1" s="1"/>
  <c r="Y36" i="1"/>
  <c r="Y37" i="1" s="1"/>
  <c r="X37" i="1"/>
  <c r="Y40" i="1"/>
  <c r="Y41" i="1" s="1"/>
  <c r="X41" i="1"/>
  <c r="Y44" i="1"/>
  <c r="Y45" i="1" s="1"/>
  <c r="X45" i="1"/>
  <c r="Y50" i="1"/>
  <c r="Y52" i="1" s="1"/>
  <c r="X53" i="1"/>
  <c r="D538" i="1"/>
  <c r="Y57" i="1"/>
  <c r="Y60" i="1" s="1"/>
  <c r="X61" i="1"/>
  <c r="E538" i="1"/>
  <c r="Y65" i="1"/>
  <c r="X86" i="1"/>
  <c r="Y89" i="1"/>
  <c r="Y93" i="1" s="1"/>
  <c r="X93" i="1"/>
  <c r="X122" i="1"/>
  <c r="X132" i="1"/>
  <c r="X131" i="1"/>
  <c r="Y140" i="1"/>
  <c r="X140" i="1"/>
  <c r="Y148" i="1"/>
  <c r="Y176" i="1"/>
  <c r="Y179" i="1" s="1"/>
  <c r="X180" i="1"/>
  <c r="Y216" i="1"/>
  <c r="Y231" i="1"/>
  <c r="H9" i="1"/>
  <c r="B538" i="1"/>
  <c r="X530" i="1"/>
  <c r="X529" i="1"/>
  <c r="X24" i="1"/>
  <c r="X52" i="1"/>
  <c r="X105" i="1"/>
  <c r="X121" i="1"/>
  <c r="X161" i="1"/>
  <c r="X168" i="1"/>
  <c r="X173" i="1"/>
  <c r="Y170" i="1"/>
  <c r="Y172" i="1" s="1"/>
  <c r="X200" i="1"/>
  <c r="X206" i="1"/>
  <c r="X217" i="1"/>
  <c r="X221" i="1"/>
  <c r="X232" i="1"/>
  <c r="N538" i="1"/>
  <c r="L538" i="1"/>
  <c r="X251" i="1"/>
  <c r="X263" i="1"/>
  <c r="X275" i="1"/>
  <c r="X281" i="1"/>
  <c r="X287" i="1"/>
  <c r="X293" i="1"/>
  <c r="X304" i="1"/>
  <c r="X310" i="1"/>
  <c r="X315" i="1"/>
  <c r="X321" i="1"/>
  <c r="X325" i="1"/>
  <c r="X329" i="1"/>
  <c r="X341" i="1"/>
  <c r="X347" i="1"/>
  <c r="X353" i="1"/>
  <c r="X357" i="1"/>
  <c r="X366" i="1"/>
  <c r="X370" i="1"/>
  <c r="X378" i="1"/>
  <c r="X382" i="1"/>
  <c r="X388" i="1"/>
  <c r="S538" i="1"/>
  <c r="X411" i="1"/>
  <c r="X414" i="1"/>
  <c r="Y413" i="1"/>
  <c r="Y414" i="1" s="1"/>
  <c r="X415" i="1"/>
  <c r="X420" i="1"/>
  <c r="Y417" i="1"/>
  <c r="Y420" i="1" s="1"/>
  <c r="X466" i="1"/>
  <c r="X471" i="1"/>
  <c r="Y468" i="1"/>
  <c r="Y470" i="1" s="1"/>
  <c r="X486" i="1"/>
  <c r="X489" i="1"/>
  <c r="Y488" i="1"/>
  <c r="Y489" i="1" s="1"/>
  <c r="X490" i="1"/>
  <c r="X505" i="1"/>
  <c r="Y502" i="1"/>
  <c r="Y505" i="1" s="1"/>
  <c r="X506" i="1"/>
  <c r="F538" i="1"/>
  <c r="X141" i="1"/>
  <c r="G538" i="1"/>
  <c r="X149" i="1"/>
  <c r="H538" i="1"/>
  <c r="X162" i="1"/>
  <c r="I538" i="1"/>
  <c r="X167" i="1"/>
  <c r="Y182" i="1"/>
  <c r="Y199" i="1" s="1"/>
  <c r="Y202" i="1"/>
  <c r="Y206" i="1" s="1"/>
  <c r="J538" i="1"/>
  <c r="X216" i="1"/>
  <c r="Y219" i="1"/>
  <c r="Y221" i="1" s="1"/>
  <c r="Y235" i="1"/>
  <c r="Y251" i="1" s="1"/>
  <c r="X252" i="1"/>
  <c r="Y265" i="1"/>
  <c r="Y274" i="1" s="1"/>
  <c r="Y277" i="1"/>
  <c r="Y280" i="1" s="1"/>
  <c r="Y289" i="1"/>
  <c r="Y292" i="1" s="1"/>
  <c r="Y296" i="1"/>
  <c r="Y304" i="1" s="1"/>
  <c r="X305" i="1"/>
  <c r="Y313" i="1"/>
  <c r="Y314" i="1" s="1"/>
  <c r="X314" i="1"/>
  <c r="Y317" i="1"/>
  <c r="Y320" i="1" s="1"/>
  <c r="Y323" i="1"/>
  <c r="Y324" i="1" s="1"/>
  <c r="Y327" i="1"/>
  <c r="Y328" i="1" s="1"/>
  <c r="Y333" i="1"/>
  <c r="Y341" i="1" s="1"/>
  <c r="X342" i="1"/>
  <c r="Y355" i="1"/>
  <c r="Y356" i="1" s="1"/>
  <c r="Y360" i="1"/>
  <c r="Y365" i="1" s="1"/>
  <c r="X365" i="1"/>
  <c r="Y368" i="1"/>
  <c r="Y370" i="1" s="1"/>
  <c r="Y380" i="1"/>
  <c r="Y381" i="1" s="1"/>
  <c r="Y386" i="1"/>
  <c r="Y388" i="1" s="1"/>
  <c r="X389" i="1"/>
  <c r="X404" i="1"/>
  <c r="Y391" i="1"/>
  <c r="Y404" i="1" s="1"/>
  <c r="X405" i="1"/>
  <c r="X410" i="1"/>
  <c r="Y407" i="1"/>
  <c r="Y410" i="1" s="1"/>
  <c r="X421" i="1"/>
  <c r="T538" i="1"/>
  <c r="X427" i="1"/>
  <c r="Y424" i="1"/>
  <c r="Y426" i="1" s="1"/>
  <c r="X437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U538" i="1"/>
  <c r="X470" i="1"/>
  <c r="X480" i="1"/>
  <c r="X485" i="1"/>
  <c r="Y482" i="1"/>
  <c r="Y485" i="1" s="1"/>
  <c r="V538" i="1"/>
  <c r="X513" i="1"/>
  <c r="X514" i="1"/>
  <c r="X521" i="1"/>
  <c r="Y516" i="1"/>
  <c r="Y521" i="1" s="1"/>
  <c r="X522" i="1"/>
  <c r="X500" i="1"/>
  <c r="X528" i="1" l="1"/>
  <c r="X531" i="1"/>
  <c r="Y533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<sst xmlns="http://schemas.openxmlformats.org/spreadsheetml/2006/main" count="2266" uniqueCount="744">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</sst>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0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70</v>
      </c>
      <c r="X50" s="366">
        <f>IFERROR(IF(W50="",0,CEILING((W50/$H50),1)*$H50),"")</f>
        <v>75.600000000000009</v>
      </c>
      <c r="Y50" s="36">
        <f>IFERROR(IF(X50=0,"",ROUNDUP(X50/H50,0)*0.02175),"")</f>
        <v>0.15225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6.481481481481481</v>
      </c>
      <c r="X52" s="367">
        <f>IFERROR(X50/H50,"0")+IFERROR(X51/H51,"0")</f>
        <v>7</v>
      </c>
      <c r="Y52" s="367">
        <f>IFERROR(IF(Y50="",0,Y50),"0")+IFERROR(IF(Y51="",0,Y51),"0")</f>
        <v>0.15225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70</v>
      </c>
      <c r="X53" s="367">
        <f>IFERROR(SUM(X50:X51),"0")</f>
        <v>75.600000000000009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100</v>
      </c>
      <c r="X56" s="366">
        <f>IFERROR(IF(W56="",0,CEILING((W56/$H56),1)*$H56),"")</f>
        <v>108</v>
      </c>
      <c r="Y56" s="36">
        <f>IFERROR(IF(X56=0,"",ROUNDUP(X56/H56,0)*0.02175),"")</f>
        <v>0.21749999999999997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9.2592592592592595</v>
      </c>
      <c r="X60" s="367">
        <f>IFERROR(X56/H56,"0")+IFERROR(X57/H57,"0")+IFERROR(X58/H58,"0")+IFERROR(X59/H59,"0")</f>
        <v>10</v>
      </c>
      <c r="Y60" s="367">
        <f>IFERROR(IF(Y56="",0,Y56),"0")+IFERROR(IF(Y57="",0,Y57),"0")+IFERROR(IF(Y58="",0,Y58),"0")+IFERROR(IF(Y59="",0,Y59),"0")</f>
        <v>0.21749999999999997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100</v>
      </c>
      <c r="X61" s="367">
        <f>IFERROR(SUM(X56:X59),"0")</f>
        <v>108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20</v>
      </c>
      <c r="X98" s="366">
        <f t="shared" si="5"/>
        <v>27</v>
      </c>
      <c r="Y98" s="36">
        <f>IFERROR(IF(X98=0,"",ROUNDUP(X98/H98,0)*0.02175),"")</f>
        <v>6.5250000000000002E-2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2.2222222222222223</v>
      </c>
      <c r="X104" s="367">
        <f>IFERROR(X96/H96,"0")+IFERROR(X97/H97,"0")+IFERROR(X98/H98,"0")+IFERROR(X99/H99,"0")+IFERROR(X100/H100,"0")+IFERROR(X101/H101,"0")+IFERROR(X102/H102,"0")+IFERROR(X103/H103,"0")</f>
        <v>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6.5250000000000002E-2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20</v>
      </c>
      <c r="X105" s="367">
        <f>IFERROR(SUM(X96:X103),"0")</f>
        <v>27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15</v>
      </c>
      <c r="X136" s="366">
        <f>IFERROR(IF(W136="",0,CEILING((W136/$H136),1)*$H136),"")</f>
        <v>16.8</v>
      </c>
      <c r="Y136" s="36">
        <f>IFERROR(IF(X136=0,"",ROUNDUP(X136/H136,0)*0.02175),"")</f>
        <v>4.3499999999999997E-2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1.7857142857142856</v>
      </c>
      <c r="X140" s="367">
        <f>IFERROR(X135/H135,"0")+IFERROR(X136/H136,"0")+IFERROR(X137/H137,"0")+IFERROR(X138/H138,"0")+IFERROR(X139/H139,"0")</f>
        <v>2</v>
      </c>
      <c r="Y140" s="367">
        <f>IFERROR(IF(Y135="",0,Y135),"0")+IFERROR(IF(Y136="",0,Y136),"0")+IFERROR(IF(Y137="",0,Y137),"0")+IFERROR(IF(Y138="",0,Y138),"0")+IFERROR(IF(Y139="",0,Y139),"0")</f>
        <v>4.3499999999999997E-2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15</v>
      </c>
      <c r="X141" s="367">
        <f>IFERROR(SUM(X135:X139),"0")</f>
        <v>16.8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130</v>
      </c>
      <c r="X236" s="366">
        <f t="shared" si="13"/>
        <v>140.4</v>
      </c>
      <c r="Y236" s="36">
        <f>IFERROR(IF(X236=0,"",ROUNDUP(X236/H236,0)*0.02175),"")</f>
        <v>0.28275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10</v>
      </c>
      <c r="X239" s="366">
        <f t="shared" si="13"/>
        <v>10.8</v>
      </c>
      <c r="Y239" s="36">
        <f>IFERROR(IF(X239=0,"",ROUNDUP(X239/H239,0)*0.02175),"")</f>
        <v>2.1749999999999999E-2</v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10</v>
      </c>
      <c r="X241" s="366">
        <f t="shared" si="13"/>
        <v>10.8</v>
      </c>
      <c r="Y241" s="36">
        <f>IFERROR(IF(X241=0,"",ROUNDUP(X241/H241,0)*0.02175),"")</f>
        <v>2.1749999999999999E-2</v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13.888888888888888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15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0.32624999999999998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150</v>
      </c>
      <c r="X252" s="367">
        <f>IFERROR(SUM(X235:X250),"0")</f>
        <v>162.00000000000003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50</v>
      </c>
      <c r="X258" s="366">
        <f>IFERROR(IF(W258="",0,CEILING((W258/$H258),1)*$H258),"")</f>
        <v>50.400000000000006</v>
      </c>
      <c r="Y258" s="36">
        <f>IFERROR(IF(X258=0,"",ROUNDUP(X258/H258,0)*0.00753),"")</f>
        <v>9.0359999999999996E-2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60</v>
      </c>
      <c r="X259" s="366">
        <f>IFERROR(IF(W259="",0,CEILING((W259/$H259),1)*$H259),"")</f>
        <v>63</v>
      </c>
      <c r="Y259" s="36">
        <f>IFERROR(IF(X259=0,"",ROUNDUP(X259/H259,0)*0.00753),"")</f>
        <v>0.11295000000000001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26.19047619047619</v>
      </c>
      <c r="X262" s="367">
        <f>IFERROR(X258/H258,"0")+IFERROR(X259/H259,"0")+IFERROR(X260/H260,"0")+IFERROR(X261/H261,"0")</f>
        <v>27</v>
      </c>
      <c r="Y262" s="367">
        <f>IFERROR(IF(Y258="",0,Y258),"0")+IFERROR(IF(Y259="",0,Y259),"0")+IFERROR(IF(Y260="",0,Y260),"0")+IFERROR(IF(Y261="",0,Y261),"0")</f>
        <v>0.20330999999999999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110</v>
      </c>
      <c r="X263" s="367">
        <f>IFERROR(SUM(X258:X261),"0")</f>
        <v>113.4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250</v>
      </c>
      <c r="X265" s="366">
        <f t="shared" ref="X265:X273" si="15">IFERROR(IF(W265="",0,CEILING((W265/$H265),1)*$H265),"")</f>
        <v>257.39999999999998</v>
      </c>
      <c r="Y265" s="36">
        <f>IFERROR(IF(X265=0,"",ROUNDUP(X265/H265,0)*0.02175),"")</f>
        <v>0.71775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32.051282051282051</v>
      </c>
      <c r="X274" s="367">
        <f>IFERROR(X265/H265,"0")+IFERROR(X266/H266,"0")+IFERROR(X267/H267,"0")+IFERROR(X268/H268,"0")+IFERROR(X269/H269,"0")+IFERROR(X270/H270,"0")+IFERROR(X271/H271,"0")+IFERROR(X272/H272,"0")+IFERROR(X273/H273,"0")</f>
        <v>33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0.71775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250</v>
      </c>
      <c r="X275" s="367">
        <f>IFERROR(SUM(X265:X273),"0")</f>
        <v>257.39999999999998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60</v>
      </c>
      <c r="X278" s="366">
        <f>IFERROR(IF(W278="",0,CEILING((W278/$H278),1)*$H278),"")</f>
        <v>62.4</v>
      </c>
      <c r="Y278" s="36">
        <f>IFERROR(IF(X278=0,"",ROUNDUP(X278/H278,0)*0.02175),"")</f>
        <v>0.17399999999999999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7.6923076923076925</v>
      </c>
      <c r="X280" s="367">
        <f>IFERROR(X277/H277,"0")+IFERROR(X278/H278,"0")+IFERROR(X279/H279,"0")</f>
        <v>8</v>
      </c>
      <c r="Y280" s="367">
        <f>IFERROR(IF(Y277="",0,Y277),"0")+IFERROR(IF(Y278="",0,Y278),"0")+IFERROR(IF(Y279="",0,Y279),"0")</f>
        <v>0.17399999999999999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60</v>
      </c>
      <c r="X281" s="367">
        <f>IFERROR(SUM(X277:X279),"0")</f>
        <v>62.4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3.7037037037037037</v>
      </c>
      <c r="X320" s="367">
        <f>IFERROR(X317/H317,"0")+IFERROR(X318/H318,"0")+IFERROR(X319/H319,"0")</f>
        <v>4</v>
      </c>
      <c r="Y320" s="367">
        <f>IFERROR(IF(Y317="",0,Y317),"0")+IFERROR(IF(Y318="",0,Y318),"0")+IFERROR(IF(Y319="",0,Y319),"0")</f>
        <v>8.6999999999999994E-2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30</v>
      </c>
      <c r="X321" s="367">
        <f>IFERROR(SUM(X317:X319),"0")</f>
        <v>32.4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150</v>
      </c>
      <c r="X334" s="366">
        <f t="shared" si="17"/>
        <v>150</v>
      </c>
      <c r="Y334" s="36">
        <f>IFERROR(IF(X334=0,"",ROUNDUP(X334/H334,0)*0.02175),"")</f>
        <v>0.21749999999999997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15</v>
      </c>
      <c r="X335" s="366">
        <f t="shared" si="17"/>
        <v>15</v>
      </c>
      <c r="Y335" s="36">
        <f>IFERROR(IF(X335=0,"",ROUNDUP(X335/H335,0)*0.02175),"")</f>
        <v>2.1749999999999999E-2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60</v>
      </c>
      <c r="X337" s="366">
        <f t="shared" si="17"/>
        <v>60</v>
      </c>
      <c r="Y337" s="36">
        <f>IFERROR(IF(X337=0,"",ROUNDUP(X337/H337,0)*0.02175),"")</f>
        <v>8.6999999999999994E-2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15</v>
      </c>
      <c r="X341" s="367">
        <f>IFERROR(X333/H333,"0")+IFERROR(X334/H334,"0")+IFERROR(X335/H335,"0")+IFERROR(X336/H336,"0")+IFERROR(X337/H337,"0")+IFERROR(X338/H338,"0")+IFERROR(X339/H339,"0")+IFERROR(X340/H340,"0")</f>
        <v>15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0.32624999999999993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225</v>
      </c>
      <c r="X342" s="367">
        <f>IFERROR(SUM(X333:X340),"0")</f>
        <v>225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45</v>
      </c>
      <c r="X344" s="366">
        <f>IFERROR(IF(W344="",0,CEILING((W344/$H344),1)*$H344),"")</f>
        <v>45</v>
      </c>
      <c r="Y344" s="36">
        <f>IFERROR(IF(X344=0,"",ROUNDUP(X344/H344,0)*0.02175),"")</f>
        <v>6.5250000000000002E-2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3</v>
      </c>
      <c r="X347" s="367">
        <f>IFERROR(X344/H344,"0")+IFERROR(X345/H345,"0")+IFERROR(X346/H346,"0")</f>
        <v>3</v>
      </c>
      <c r="Y347" s="367">
        <f>IFERROR(IF(Y344="",0,Y344),"0")+IFERROR(IF(Y345="",0,Y345),"0")+IFERROR(IF(Y346="",0,Y346),"0")</f>
        <v>6.5250000000000002E-2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45</v>
      </c>
      <c r="X348" s="367">
        <f>IFERROR(SUM(X344:X346),"0")</f>
        <v>45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1075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1125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1131.3801404151404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1184.2080000000001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1181.3801404151404</v>
      </c>
      <c r="X531" s="367">
        <f>GrossWeightTotalR+PalletQtyTotalR*25</f>
        <v>1259.2080000000001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121.27533577533578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127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2.3783099999999999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75.600000000000009</v>
      </c>
      <c r="D538" s="46">
        <f>IFERROR(X56*1,"0")+IFERROR(X57*1,"0")+IFERROR(X58*1,"0")+IFERROR(X59*1,"0")</f>
        <v>108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27</v>
      </c>
      <c r="F538" s="46">
        <f>IFERROR(X135*1,"0")+IFERROR(X136*1,"0")+IFERROR(X137*1,"0")+IFERROR(X138*1,"0")+IFERROR(X139*1,"0")</f>
        <v>16.8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595.19999999999993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595.19999999999993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32.4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270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