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9BC5DD7-7BED-48AB-B417-EC03435EC2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Y35" i="1" l="1"/>
  <c r="Y59" i="1"/>
  <c r="Y89" i="1"/>
  <c r="Y103" i="1"/>
  <c r="Y129" i="1"/>
  <c r="Y136" i="1"/>
  <c r="Y147" i="1"/>
  <c r="Y151" i="1"/>
  <c r="Y158" i="1"/>
  <c r="Y173" i="1"/>
  <c r="Y181" i="1"/>
  <c r="Y209" i="1"/>
  <c r="Y215" i="1"/>
  <c r="BP235" i="1"/>
  <c r="BN235" i="1"/>
  <c r="Z235" i="1"/>
  <c r="H9" i="1"/>
  <c r="A10" i="1"/>
  <c r="Y24" i="1"/>
  <c r="Y55" i="1"/>
  <c r="Y72" i="1"/>
  <c r="Y79" i="1"/>
  <c r="Y97" i="1"/>
  <c r="Y112" i="1"/>
  <c r="Y120" i="1"/>
  <c r="Y162" i="1"/>
  <c r="Y168" i="1"/>
  <c r="Y187" i="1"/>
  <c r="Y204" i="1"/>
  <c r="Y225" i="1"/>
  <c r="Y239" i="1"/>
  <c r="BP243" i="1"/>
  <c r="BN243" i="1"/>
  <c r="Z243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25" i="1" l="1"/>
  <c r="Z272" i="1"/>
  <c r="Z225" i="1"/>
  <c r="Z180" i="1"/>
  <c r="Z119" i="1"/>
  <c r="Z72" i="1"/>
  <c r="Z35" i="1"/>
  <c r="Y656" i="1"/>
  <c r="Y653" i="1"/>
  <c r="Z362" i="1"/>
  <c r="Y652" i="1"/>
  <c r="Z604" i="1"/>
  <c r="Z585" i="1"/>
  <c r="Y654" i="1"/>
  <c r="Z451" i="1"/>
  <c r="Z435" i="1"/>
  <c r="Z302" i="1"/>
  <c r="Z290" i="1"/>
  <c r="Z657" i="1" s="1"/>
  <c r="Y655" i="1" l="1"/>
</calcChain>
</file>

<file path=xl/sharedStrings.xml><?xml version="1.0" encoding="utf-8"?>
<sst xmlns="http://schemas.openxmlformats.org/spreadsheetml/2006/main" count="3062" uniqueCount="1077">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</sst>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1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0.375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1000</v>
      </c>
      <c r="Y414" s="762">
        <f t="shared" si="77"/>
        <v>1005</v>
      </c>
      <c r="Z414" s="36">
        <f>IFERROR(IF(Y414=0,"",ROUNDUP(Y414/H414,0)*0.02175),"")</f>
        <v>1.4572499999999999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1032</v>
      </c>
      <c r="BN414" s="64">
        <f t="shared" si="79"/>
        <v>1037.1600000000001</v>
      </c>
      <c r="BO414" s="64">
        <f t="shared" si="80"/>
        <v>1.3888888888888888</v>
      </c>
      <c r="BP414" s="64">
        <f t="shared" si="81"/>
        <v>1.3958333333333333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1000</v>
      </c>
      <c r="Y416" s="762">
        <f t="shared" si="77"/>
        <v>1005</v>
      </c>
      <c r="Z416" s="36">
        <f>IFERROR(IF(Y416=0,"",ROUNDUP(Y416/H416,0)*0.02175),"")</f>
        <v>1.4572499999999999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1032</v>
      </c>
      <c r="BN416" s="64">
        <f t="shared" si="79"/>
        <v>1037.1600000000001</v>
      </c>
      <c r="BO416" s="64">
        <f t="shared" si="80"/>
        <v>1.3888888888888888</v>
      </c>
      <c r="BP416" s="64">
        <f t="shared" si="81"/>
        <v>1.3958333333333333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1900</v>
      </c>
      <c r="Y419" s="762">
        <f t="shared" si="77"/>
        <v>1905</v>
      </c>
      <c r="Z419" s="36">
        <f>IFERROR(IF(Y419=0,"",ROUNDUP(Y419/H419,0)*0.02175),"")</f>
        <v>2.7622499999999999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1960.8</v>
      </c>
      <c r="BN419" s="64">
        <f t="shared" si="79"/>
        <v>1965.96</v>
      </c>
      <c r="BO419" s="64">
        <f t="shared" si="80"/>
        <v>2.6388888888888888</v>
      </c>
      <c r="BP419" s="64">
        <f t="shared" si="81"/>
        <v>2.645833333333333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260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261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5.6767500000000002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3900</v>
      </c>
      <c r="Y425" s="763">
        <f>IFERROR(SUM(Y413:Y423),"0")</f>
        <v>3915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1500</v>
      </c>
      <c r="Y427" s="762">
        <f>IFERROR(IF(X427="",0,CEILING((X427/$H427),1)*$H427),"")</f>
        <v>1500</v>
      </c>
      <c r="Z427" s="36">
        <f>IFERROR(IF(Y427=0,"",ROUNDUP(Y427/H427,0)*0.02175),"")</f>
        <v>2.1749999999999998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1548</v>
      </c>
      <c r="BN427" s="64">
        <f>IFERROR(Y427*I427/H427,"0")</f>
        <v>1548</v>
      </c>
      <c r="BO427" s="64">
        <f>IFERROR(1/J427*(X427/H427),"0")</f>
        <v>2.083333333333333</v>
      </c>
      <c r="BP427" s="64">
        <f>IFERROR(1/J427*(Y427/H427),"0")</f>
        <v>2.083333333333333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100</v>
      </c>
      <c r="Y429" s="763">
        <f>IFERROR(Y427/H427,"0")+IFERROR(Y428/H428,"0")</f>
        <v>100</v>
      </c>
      <c r="Z429" s="763">
        <f>IFERROR(IF(Z427="",0,Z427),"0")+IFERROR(IF(Z428="",0,Z428),"0")</f>
        <v>2.1749999999999998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1500</v>
      </c>
      <c r="Y430" s="763">
        <f>IFERROR(SUM(Y427:Y428),"0")</f>
        <v>1500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0</v>
      </c>
      <c r="Y557" s="763">
        <f>IFERROR(SUM(Y545:Y555),"0")</f>
        <v>0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5400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5415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5572.8</v>
      </c>
      <c r="Y653" s="763">
        <f>IFERROR(SUM(BN22:BN649),"0")</f>
        <v>5588.2800000000007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8</v>
      </c>
      <c r="Y654" s="38">
        <f>ROUNDUP(SUM(BP22:BP649),0)</f>
        <v>8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5772.8</v>
      </c>
      <c r="Y655" s="763">
        <f>GrossWeightTotalR+PalletQtyTotalR*25</f>
        <v>5788.2800000000007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360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361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7.85175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5415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2024-11-11T10:43:33Z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