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AF7847-4166-4453-949D-C2CD0C4B46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Y651" i="1" s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Y435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N354" i="1"/>
  <c r="BM354" i="1"/>
  <c r="Z354" i="1"/>
  <c r="Y354" i="1"/>
  <c r="BP354" i="1" s="1"/>
  <c r="BP353" i="1"/>
  <c r="BO353" i="1"/>
  <c r="BN353" i="1"/>
  <c r="BM353" i="1"/>
  <c r="Z353" i="1"/>
  <c r="Y353" i="1"/>
  <c r="P353" i="1"/>
  <c r="X350" i="1"/>
  <c r="X349" i="1"/>
  <c r="BO348" i="1"/>
  <c r="BM348" i="1"/>
  <c r="Y348" i="1"/>
  <c r="BP348" i="1" s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0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BP311" i="1" s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Y277" i="1" s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N242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Y226" i="1" s="1"/>
  <c r="P218" i="1"/>
  <c r="BP217" i="1"/>
  <c r="BO217" i="1"/>
  <c r="BN217" i="1"/>
  <c r="BM217" i="1"/>
  <c r="Z217" i="1"/>
  <c r="Y217" i="1"/>
  <c r="P217" i="1"/>
  <c r="X215" i="1"/>
  <c r="X214" i="1"/>
  <c r="BO213" i="1"/>
  <c r="BM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P171" i="1"/>
  <c r="BO171" i="1"/>
  <c r="BN171" i="1"/>
  <c r="BM171" i="1"/>
  <c r="Z171" i="1"/>
  <c r="Z172" i="1" s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G662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P133" i="1"/>
  <c r="BO132" i="1"/>
  <c r="BM132" i="1"/>
  <c r="Y132" i="1"/>
  <c r="BP132" i="1" s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BP26" i="1" s="1"/>
  <c r="P26" i="1"/>
  <c r="X24" i="1"/>
  <c r="X652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66" i="1" l="1"/>
  <c r="BN366" i="1"/>
  <c r="Z366" i="1"/>
  <c r="BP406" i="1"/>
  <c r="BN406" i="1"/>
  <c r="Z406" i="1"/>
  <c r="BP434" i="1"/>
  <c r="BN434" i="1"/>
  <c r="Z434" i="1"/>
  <c r="BP462" i="1"/>
  <c r="BN462" i="1"/>
  <c r="Z462" i="1"/>
  <c r="BP485" i="1"/>
  <c r="BN485" i="1"/>
  <c r="Z485" i="1"/>
  <c r="BP515" i="1"/>
  <c r="BN515" i="1"/>
  <c r="Z515" i="1"/>
  <c r="BP546" i="1"/>
  <c r="BN546" i="1"/>
  <c r="Z546" i="1"/>
  <c r="BP584" i="1"/>
  <c r="BN584" i="1"/>
  <c r="Z584" i="1"/>
  <c r="Y605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6" i="1"/>
  <c r="BN26" i="1"/>
  <c r="Z27" i="1"/>
  <c r="BN27" i="1"/>
  <c r="Y36" i="1"/>
  <c r="Z53" i="1"/>
  <c r="BN53" i="1"/>
  <c r="Z65" i="1"/>
  <c r="BN65" i="1"/>
  <c r="Z68" i="1"/>
  <c r="BN68" i="1"/>
  <c r="Z85" i="1"/>
  <c r="BN85" i="1"/>
  <c r="Z108" i="1"/>
  <c r="BN108" i="1"/>
  <c r="Z118" i="1"/>
  <c r="BN118" i="1"/>
  <c r="Z131" i="1"/>
  <c r="BN131" i="1"/>
  <c r="Z132" i="1"/>
  <c r="BN132" i="1"/>
  <c r="Y137" i="1"/>
  <c r="Y146" i="1"/>
  <c r="Z143" i="1"/>
  <c r="BN143" i="1"/>
  <c r="Z160" i="1"/>
  <c r="BN160" i="1"/>
  <c r="Y163" i="1"/>
  <c r="Z175" i="1"/>
  <c r="BN175" i="1"/>
  <c r="Y180" i="1"/>
  <c r="Z185" i="1"/>
  <c r="BN185" i="1"/>
  <c r="Z196" i="1"/>
  <c r="BN196" i="1"/>
  <c r="Z207" i="1"/>
  <c r="BN207" i="1"/>
  <c r="Y210" i="1"/>
  <c r="Z221" i="1"/>
  <c r="BN221" i="1"/>
  <c r="Z233" i="1"/>
  <c r="BN233" i="1"/>
  <c r="Z245" i="1"/>
  <c r="BN245" i="1"/>
  <c r="Z258" i="1"/>
  <c r="BN258" i="1"/>
  <c r="Z270" i="1"/>
  <c r="BN270" i="1"/>
  <c r="Z275" i="1"/>
  <c r="Z276" i="1" s="1"/>
  <c r="BN275" i="1"/>
  <c r="BP275" i="1"/>
  <c r="Y276" i="1"/>
  <c r="Z280" i="1"/>
  <c r="BN280" i="1"/>
  <c r="Z283" i="1"/>
  <c r="BN283" i="1"/>
  <c r="Z294" i="1"/>
  <c r="Z295" i="1" s="1"/>
  <c r="BN294" i="1"/>
  <c r="BP294" i="1"/>
  <c r="Y295" i="1"/>
  <c r="Z299" i="1"/>
  <c r="BN299" i="1"/>
  <c r="Y302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Z333" i="1"/>
  <c r="Z334" i="1" s="1"/>
  <c r="BN333" i="1"/>
  <c r="BP333" i="1"/>
  <c r="Y334" i="1"/>
  <c r="Z337" i="1"/>
  <c r="BN337" i="1"/>
  <c r="BP376" i="1"/>
  <c r="BN376" i="1"/>
  <c r="Z376" i="1"/>
  <c r="BP420" i="1"/>
  <c r="BN420" i="1"/>
  <c r="Z420" i="1"/>
  <c r="BP448" i="1"/>
  <c r="BN448" i="1"/>
  <c r="Z448" i="1"/>
  <c r="BP484" i="1"/>
  <c r="BN484" i="1"/>
  <c r="Z484" i="1"/>
  <c r="BP492" i="1"/>
  <c r="BN492" i="1"/>
  <c r="Z492" i="1"/>
  <c r="BP532" i="1"/>
  <c r="BN532" i="1"/>
  <c r="Z532" i="1"/>
  <c r="Y586" i="1"/>
  <c r="Y585" i="1"/>
  <c r="BP583" i="1"/>
  <c r="BN583" i="1"/>
  <c r="Z583" i="1"/>
  <c r="BP601" i="1"/>
  <c r="BN601" i="1"/>
  <c r="Z601" i="1"/>
  <c r="BP603" i="1"/>
  <c r="BN603" i="1"/>
  <c r="Z603" i="1"/>
  <c r="Y626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Z22" i="1"/>
  <c r="Z23" i="1" s="1"/>
  <c r="BN22" i="1"/>
  <c r="BP22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Y35" i="1"/>
  <c r="Z29" i="1"/>
  <c r="BN29" i="1"/>
  <c r="Z32" i="1"/>
  <c r="BN32" i="1"/>
  <c r="Z33" i="1"/>
  <c r="BN33" i="1"/>
  <c r="C662" i="1"/>
  <c r="Z51" i="1"/>
  <c r="BN51" i="1"/>
  <c r="Z57" i="1"/>
  <c r="BN57" i="1"/>
  <c r="BP57" i="1"/>
  <c r="Y60" i="1"/>
  <c r="Z63" i="1"/>
  <c r="BN63" i="1"/>
  <c r="Y73" i="1"/>
  <c r="Z70" i="1"/>
  <c r="BN70" i="1"/>
  <c r="Y80" i="1"/>
  <c r="Z83" i="1"/>
  <c r="BN83" i="1"/>
  <c r="Z87" i="1"/>
  <c r="BN87" i="1"/>
  <c r="Z101" i="1"/>
  <c r="BN101" i="1"/>
  <c r="E662" i="1"/>
  <c r="Z110" i="1"/>
  <c r="BN110" i="1"/>
  <c r="Y120" i="1"/>
  <c r="Z116" i="1"/>
  <c r="BN116" i="1"/>
  <c r="Z123" i="1"/>
  <c r="BN123" i="1"/>
  <c r="Y128" i="1"/>
  <c r="Z127" i="1"/>
  <c r="BN127" i="1"/>
  <c r="Y136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Y181" i="1"/>
  <c r="Y186" i="1"/>
  <c r="I662" i="1"/>
  <c r="Y203" i="1"/>
  <c r="Y225" i="1"/>
  <c r="Y240" i="1"/>
  <c r="Z263" i="1"/>
  <c r="BN263" i="1"/>
  <c r="Y273" i="1"/>
  <c r="Z268" i="1"/>
  <c r="BN268" i="1"/>
  <c r="Z285" i="1"/>
  <c r="BN285" i="1"/>
  <c r="Z289" i="1"/>
  <c r="BN289" i="1"/>
  <c r="Z301" i="1"/>
  <c r="BN301" i="1"/>
  <c r="Z311" i="1"/>
  <c r="BN311" i="1"/>
  <c r="Z348" i="1"/>
  <c r="BN348" i="1"/>
  <c r="Z356" i="1"/>
  <c r="BN356" i="1"/>
  <c r="Z360" i="1"/>
  <c r="BN360" i="1"/>
  <c r="Z368" i="1"/>
  <c r="BN368" i="1"/>
  <c r="Z374" i="1"/>
  <c r="BN374" i="1"/>
  <c r="Z382" i="1"/>
  <c r="BN382" i="1"/>
  <c r="BP414" i="1"/>
  <c r="BN414" i="1"/>
  <c r="Z414" i="1"/>
  <c r="BP422" i="1"/>
  <c r="BN422" i="1"/>
  <c r="Z422" i="1"/>
  <c r="BP446" i="1"/>
  <c r="BN446" i="1"/>
  <c r="Z446" i="1"/>
  <c r="BP460" i="1"/>
  <c r="BN460" i="1"/>
  <c r="Z460" i="1"/>
  <c r="BP482" i="1"/>
  <c r="BN482" i="1"/>
  <c r="Z482" i="1"/>
  <c r="BP490" i="1"/>
  <c r="BN490" i="1"/>
  <c r="Z490" i="1"/>
  <c r="Y506" i="1"/>
  <c r="BP504" i="1"/>
  <c r="BN504" i="1"/>
  <c r="Z504" i="1"/>
  <c r="BP518" i="1"/>
  <c r="BN518" i="1"/>
  <c r="Z518" i="1"/>
  <c r="BP554" i="1"/>
  <c r="BN554" i="1"/>
  <c r="Z554" i="1"/>
  <c r="BP568" i="1"/>
  <c r="BN568" i="1"/>
  <c r="Z568" i="1"/>
  <c r="BP572" i="1"/>
  <c r="BN572" i="1"/>
  <c r="Z572" i="1"/>
  <c r="BP579" i="1"/>
  <c r="BN579" i="1"/>
  <c r="Z579" i="1"/>
  <c r="BP637" i="1"/>
  <c r="BN637" i="1"/>
  <c r="Z637" i="1"/>
  <c r="Y647" i="1"/>
  <c r="Y646" i="1"/>
  <c r="BP645" i="1"/>
  <c r="BN645" i="1"/>
  <c r="Z645" i="1"/>
  <c r="Z646" i="1" s="1"/>
  <c r="BP395" i="1"/>
  <c r="BN395" i="1"/>
  <c r="Z395" i="1"/>
  <c r="BP418" i="1"/>
  <c r="BN418" i="1"/>
  <c r="Z418" i="1"/>
  <c r="Y436" i="1"/>
  <c r="BP432" i="1"/>
  <c r="BN432" i="1"/>
  <c r="Z432" i="1"/>
  <c r="BP450" i="1"/>
  <c r="BN450" i="1"/>
  <c r="Z450" i="1"/>
  <c r="BP478" i="1"/>
  <c r="BN478" i="1"/>
  <c r="Z478" i="1"/>
  <c r="BP487" i="1"/>
  <c r="BN487" i="1"/>
  <c r="Z487" i="1"/>
  <c r="BP494" i="1"/>
  <c r="BN494" i="1"/>
  <c r="Z494" i="1"/>
  <c r="BP517" i="1"/>
  <c r="BN517" i="1"/>
  <c r="Z517" i="1"/>
  <c r="BP548" i="1"/>
  <c r="BN548" i="1"/>
  <c r="Z548" i="1"/>
  <c r="BP555" i="1"/>
  <c r="BN555" i="1"/>
  <c r="Z555" i="1"/>
  <c r="BP569" i="1"/>
  <c r="BN569" i="1"/>
  <c r="Z569" i="1"/>
  <c r="BP573" i="1"/>
  <c r="BN573" i="1"/>
  <c r="Z573" i="1"/>
  <c r="AE662" i="1"/>
  <c r="Y638" i="1"/>
  <c r="BP636" i="1"/>
  <c r="BN636" i="1"/>
  <c r="Z636" i="1"/>
  <c r="Y456" i="1"/>
  <c r="Y562" i="1"/>
  <c r="H9" i="1"/>
  <c r="A10" i="1"/>
  <c r="B662" i="1"/>
  <c r="X653" i="1"/>
  <c r="X654" i="1"/>
  <c r="X656" i="1"/>
  <c r="Y24" i="1"/>
  <c r="Z28" i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62" i="1"/>
  <c r="Z64" i="1"/>
  <c r="BN64" i="1"/>
  <c r="BP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BN115" i="1"/>
  <c r="BP115" i="1"/>
  <c r="Z117" i="1"/>
  <c r="BN117" i="1"/>
  <c r="F662" i="1"/>
  <c r="Z124" i="1"/>
  <c r="BN124" i="1"/>
  <c r="BP124" i="1"/>
  <c r="Z126" i="1"/>
  <c r="BN126" i="1"/>
  <c r="Y129" i="1"/>
  <c r="Z133" i="1"/>
  <c r="BN133" i="1"/>
  <c r="BP133" i="1"/>
  <c r="Z134" i="1"/>
  <c r="BN134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62" i="1"/>
  <c r="Y173" i="1"/>
  <c r="Z176" i="1"/>
  <c r="BN176" i="1"/>
  <c r="BP176" i="1"/>
  <c r="Z178" i="1"/>
  <c r="BN178" i="1"/>
  <c r="Z184" i="1"/>
  <c r="Z186" i="1" s="1"/>
  <c r="BN184" i="1"/>
  <c r="BP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Y204" i="1"/>
  <c r="J662" i="1"/>
  <c r="Z208" i="1"/>
  <c r="Z209" i="1" s="1"/>
  <c r="BN208" i="1"/>
  <c r="BP208" i="1"/>
  <c r="Y209" i="1"/>
  <c r="Z212" i="1"/>
  <c r="Z214" i="1" s="1"/>
  <c r="BN212" i="1"/>
  <c r="BP212" i="1"/>
  <c r="Y215" i="1"/>
  <c r="Z218" i="1"/>
  <c r="BN218" i="1"/>
  <c r="BP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Y239" i="1"/>
  <c r="Z242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Y339" i="1"/>
  <c r="BP355" i="1"/>
  <c r="BN355" i="1"/>
  <c r="Z355" i="1"/>
  <c r="BP359" i="1"/>
  <c r="BN359" i="1"/>
  <c r="Z359" i="1"/>
  <c r="BP367" i="1"/>
  <c r="BN367" i="1"/>
  <c r="Z367" i="1"/>
  <c r="Y378" i="1"/>
  <c r="BP375" i="1"/>
  <c r="BN375" i="1"/>
  <c r="Z375" i="1"/>
  <c r="BP383" i="1"/>
  <c r="BN383" i="1"/>
  <c r="Z383" i="1"/>
  <c r="BP388" i="1"/>
  <c r="BN388" i="1"/>
  <c r="Z388" i="1"/>
  <c r="BP396" i="1"/>
  <c r="BN396" i="1"/>
  <c r="Z396" i="1"/>
  <c r="Y398" i="1"/>
  <c r="V662" i="1"/>
  <c r="Y402" i="1"/>
  <c r="BP401" i="1"/>
  <c r="BN401" i="1"/>
  <c r="Z401" i="1"/>
  <c r="Z402" i="1" s="1"/>
  <c r="Y403" i="1"/>
  <c r="Y408" i="1"/>
  <c r="BP405" i="1"/>
  <c r="BN405" i="1"/>
  <c r="Z405" i="1"/>
  <c r="Y409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1" i="1"/>
  <c r="BN461" i="1"/>
  <c r="Z461" i="1"/>
  <c r="BP479" i="1"/>
  <c r="BN479" i="1"/>
  <c r="Z479" i="1"/>
  <c r="BP483" i="1"/>
  <c r="BN483" i="1"/>
  <c r="Z483" i="1"/>
  <c r="BP488" i="1"/>
  <c r="BN488" i="1"/>
  <c r="Z488" i="1"/>
  <c r="BP491" i="1"/>
  <c r="BN491" i="1"/>
  <c r="Z491" i="1"/>
  <c r="BP495" i="1"/>
  <c r="BN495" i="1"/>
  <c r="Z495" i="1"/>
  <c r="Y497" i="1"/>
  <c r="Y502" i="1"/>
  <c r="BP499" i="1"/>
  <c r="BN499" i="1"/>
  <c r="Z499" i="1"/>
  <c r="Z501" i="1" s="1"/>
  <c r="Y501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BP578" i="1"/>
  <c r="BN578" i="1"/>
  <c r="Z578" i="1"/>
  <c r="Z580" i="1" s="1"/>
  <c r="Y580" i="1"/>
  <c r="F9" i="1"/>
  <c r="J9" i="1"/>
  <c r="Y54" i="1"/>
  <c r="Y111" i="1"/>
  <c r="Y157" i="1"/>
  <c r="Y193" i="1"/>
  <c r="Y247" i="1"/>
  <c r="BP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Z302" i="1" s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5" i="1"/>
  <c r="Y384" i="1"/>
  <c r="BP381" i="1"/>
  <c r="BN381" i="1"/>
  <c r="Z381" i="1"/>
  <c r="Z384" i="1" s="1"/>
  <c r="BP439" i="1"/>
  <c r="BN439" i="1"/>
  <c r="Z439" i="1"/>
  <c r="Z440" i="1" s="1"/>
  <c r="Y441" i="1"/>
  <c r="BP445" i="1"/>
  <c r="BN445" i="1"/>
  <c r="Z445" i="1"/>
  <c r="Y451" i="1"/>
  <c r="BP449" i="1"/>
  <c r="BN449" i="1"/>
  <c r="Z449" i="1"/>
  <c r="BP516" i="1"/>
  <c r="BN516" i="1"/>
  <c r="Z51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Y391" i="1"/>
  <c r="BP387" i="1"/>
  <c r="BN387" i="1"/>
  <c r="Z387" i="1"/>
  <c r="BP390" i="1"/>
  <c r="BN390" i="1"/>
  <c r="Z390" i="1"/>
  <c r="Y392" i="1"/>
  <c r="Y397" i="1"/>
  <c r="BP394" i="1"/>
  <c r="BN394" i="1"/>
  <c r="Z394" i="1"/>
  <c r="Z397" i="1" s="1"/>
  <c r="BP407" i="1"/>
  <c r="BN407" i="1"/>
  <c r="Z407" i="1"/>
  <c r="W662" i="1"/>
  <c r="Y424" i="1"/>
  <c r="BP413" i="1"/>
  <c r="BN413" i="1"/>
  <c r="Z413" i="1"/>
  <c r="BP417" i="1"/>
  <c r="BN417" i="1"/>
  <c r="Z417" i="1"/>
  <c r="BP421" i="1"/>
  <c r="BN421" i="1"/>
  <c r="Z421" i="1"/>
  <c r="BP433" i="1"/>
  <c r="BN433" i="1"/>
  <c r="Z433" i="1"/>
  <c r="Z435" i="1" s="1"/>
  <c r="Y440" i="1"/>
  <c r="BP447" i="1"/>
  <c r="BN447" i="1"/>
  <c r="Z447" i="1"/>
  <c r="BP455" i="1"/>
  <c r="BN455" i="1"/>
  <c r="Z455" i="1"/>
  <c r="Z456" i="1" s="1"/>
  <c r="Y457" i="1"/>
  <c r="Y464" i="1"/>
  <c r="BP459" i="1"/>
  <c r="BN459" i="1"/>
  <c r="Z459" i="1"/>
  <c r="BP463" i="1"/>
  <c r="BN463" i="1"/>
  <c r="Z463" i="1"/>
  <c r="Y465" i="1"/>
  <c r="Y468" i="1"/>
  <c r="BP467" i="1"/>
  <c r="BN467" i="1"/>
  <c r="Z467" i="1"/>
  <c r="Z468" i="1" s="1"/>
  <c r="Y469" i="1"/>
  <c r="Y662" i="1"/>
  <c r="Y474" i="1"/>
  <c r="BP473" i="1"/>
  <c r="BN473" i="1"/>
  <c r="Z473" i="1"/>
  <c r="Z474" i="1" s="1"/>
  <c r="Y475" i="1"/>
  <c r="Y496" i="1"/>
  <c r="BP477" i="1"/>
  <c r="BN477" i="1"/>
  <c r="Z477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505" i="1"/>
  <c r="BN505" i="1"/>
  <c r="Z505" i="1"/>
  <c r="Y507" i="1"/>
  <c r="Z662" i="1"/>
  <c r="Y511" i="1"/>
  <c r="BP510" i="1"/>
  <c r="BN510" i="1"/>
  <c r="Z510" i="1"/>
  <c r="Z511" i="1" s="1"/>
  <c r="Y512" i="1"/>
  <c r="Y520" i="1"/>
  <c r="BP514" i="1"/>
  <c r="BN514" i="1"/>
  <c r="Z514" i="1"/>
  <c r="Y519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BP591" i="1"/>
  <c r="BN591" i="1"/>
  <c r="Z591" i="1"/>
  <c r="X662" i="1"/>
  <c r="Y452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AB662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Z562" i="1" s="1"/>
  <c r="BP567" i="1"/>
  <c r="BN567" i="1"/>
  <c r="Z567" i="1"/>
  <c r="BP571" i="1"/>
  <c r="BN571" i="1"/>
  <c r="Z571" i="1"/>
  <c r="Y581" i="1"/>
  <c r="AD662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598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15" i="1"/>
  <c r="Y632" i="1"/>
  <c r="BP628" i="1"/>
  <c r="BN628" i="1"/>
  <c r="Z628" i="1"/>
  <c r="BP630" i="1"/>
  <c r="BN630" i="1"/>
  <c r="Z630" i="1"/>
  <c r="BP593" i="1"/>
  <c r="BN593" i="1"/>
  <c r="Z593" i="1"/>
  <c r="BP595" i="1"/>
  <c r="BN595" i="1"/>
  <c r="Z595" i="1"/>
  <c r="BP608" i="1"/>
  <c r="BN608" i="1"/>
  <c r="Z608" i="1"/>
  <c r="BP610" i="1"/>
  <c r="BN610" i="1"/>
  <c r="Z610" i="1"/>
  <c r="BP612" i="1"/>
  <c r="BN612" i="1"/>
  <c r="Z612" i="1"/>
  <c r="BP629" i="1"/>
  <c r="BN629" i="1"/>
  <c r="Z629" i="1"/>
  <c r="BP631" i="1"/>
  <c r="BN631" i="1"/>
  <c r="Z631" i="1"/>
  <c r="Y633" i="1"/>
  <c r="Y642" i="1"/>
  <c r="BP641" i="1"/>
  <c r="BN641" i="1"/>
  <c r="Z641" i="1"/>
  <c r="Z642" i="1" s="1"/>
  <c r="Y643" i="1"/>
  <c r="Y639" i="1"/>
  <c r="Z649" i="1"/>
  <c r="Z650" i="1" s="1"/>
  <c r="BN649" i="1"/>
  <c r="BP649" i="1"/>
  <c r="Y650" i="1"/>
  <c r="Z625" i="1" l="1"/>
  <c r="Z535" i="1"/>
  <c r="Z506" i="1"/>
  <c r="Z464" i="1"/>
  <c r="Z378" i="1"/>
  <c r="Z272" i="1"/>
  <c r="Z180" i="1"/>
  <c r="Z638" i="1"/>
  <c r="Z585" i="1"/>
  <c r="Z604" i="1"/>
  <c r="Z451" i="1"/>
  <c r="Y653" i="1"/>
  <c r="Y656" i="1"/>
  <c r="Z290" i="1"/>
  <c r="Z391" i="1"/>
  <c r="Z312" i="1"/>
  <c r="Z225" i="1"/>
  <c r="Z136" i="1"/>
  <c r="Z128" i="1"/>
  <c r="Z119" i="1"/>
  <c r="Z111" i="1"/>
  <c r="Z103" i="1"/>
  <c r="Z97" i="1"/>
  <c r="Z88" i="1"/>
  <c r="Z79" i="1"/>
  <c r="Z72" i="1"/>
  <c r="Z54" i="1"/>
  <c r="Y654" i="1"/>
  <c r="Z35" i="1"/>
  <c r="Y655" i="1"/>
  <c r="Z424" i="1"/>
  <c r="Z574" i="1"/>
  <c r="Y652" i="1"/>
  <c r="Z632" i="1"/>
  <c r="Z614" i="1"/>
  <c r="Z597" i="1"/>
  <c r="Z556" i="1"/>
  <c r="Z519" i="1"/>
  <c r="Z496" i="1"/>
  <c r="Z259" i="1"/>
  <c r="Z408" i="1"/>
  <c r="Z362" i="1"/>
  <c r="Z247" i="1"/>
  <c r="Z239" i="1"/>
  <c r="Z203" i="1"/>
  <c r="Z146" i="1"/>
  <c r="Z657" i="1" s="1"/>
  <c r="X655" i="1"/>
</calcChain>
</file>

<file path=xl/sharedStrings.xml><?xml version="1.0" encoding="utf-8"?>
<sst xmlns="http://schemas.openxmlformats.org/spreadsheetml/2006/main" count="3063" uniqueCount="1078">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</sst>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1077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0.375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150</v>
      </c>
      <c r="Y48" s="762">
        <f t="shared" ref="Y48:Y53" si="6">IFERROR(IF(X48="",0,CEILING((X48/$H48),1)*$H48),"")</f>
        <v>151.20000000000002</v>
      </c>
      <c r="Z48" s="36">
        <f>IFERROR(IF(Y48=0,"",ROUNDUP(Y48/H48,0)*0.02175),"")</f>
        <v>0.30449999999999999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156.66666666666666</v>
      </c>
      <c r="BN48" s="64">
        <f t="shared" ref="BN48:BN53" si="8">IFERROR(Y48*I48/H48,"0")</f>
        <v>157.91999999999999</v>
      </c>
      <c r="BO48" s="64">
        <f t="shared" ref="BO48:BO53" si="9">IFERROR(1/J48*(X48/H48),"0")</f>
        <v>0.24801587301587297</v>
      </c>
      <c r="BP48" s="64">
        <f t="shared" ref="BP48:BP53" si="10">IFERROR(1/J48*(Y48/H48),"0")</f>
        <v>0.25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200</v>
      </c>
      <c r="Y51" s="762">
        <f t="shared" si="6"/>
        <v>200</v>
      </c>
      <c r="Z51" s="36">
        <f>IFERROR(IF(Y51=0,"",ROUNDUP(Y51/H51,0)*0.00902),"")</f>
        <v>0.45100000000000001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210.5</v>
      </c>
      <c r="BN51" s="64">
        <f t="shared" si="8"/>
        <v>210.5</v>
      </c>
      <c r="BO51" s="64">
        <f t="shared" si="9"/>
        <v>0.37878787878787878</v>
      </c>
      <c r="BP51" s="64">
        <f t="shared" si="10"/>
        <v>0.37878787878787878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63.888888888888886</v>
      </c>
      <c r="Y54" s="763">
        <f>IFERROR(Y48/H48,"0")+IFERROR(Y49/H49,"0")+IFERROR(Y50/H50,"0")+IFERROR(Y51/H51,"0")+IFERROR(Y52/H52,"0")+IFERROR(Y53/H53,"0")</f>
        <v>64</v>
      </c>
      <c r="Z54" s="763">
        <f>IFERROR(IF(Z48="",0,Z48),"0")+IFERROR(IF(Z49="",0,Z49),"0")+IFERROR(IF(Z50="",0,Z50),"0")+IFERROR(IF(Z51="",0,Z51),"0")+IFERROR(IF(Z52="",0,Z52),"0")+IFERROR(IF(Z53="",0,Z53),"0")</f>
        <v>0.75550000000000006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350</v>
      </c>
      <c r="Y55" s="763">
        <f>IFERROR(SUM(Y48:Y53),"0")</f>
        <v>351.20000000000005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400</v>
      </c>
      <c r="Y65" s="762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315</v>
      </c>
      <c r="Y71" s="762">
        <f t="shared" si="11"/>
        <v>315</v>
      </c>
      <c r="Z71" s="36">
        <f>IFERROR(IF(Y71=0,"",ROUNDUP(Y71/H71,0)*0.00902),"")</f>
        <v>0.63139999999999996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329.70000000000005</v>
      </c>
      <c r="BN71" s="64">
        <f t="shared" si="13"/>
        <v>329.70000000000005</v>
      </c>
      <c r="BO71" s="64">
        <f t="shared" si="14"/>
        <v>0.53030303030303028</v>
      </c>
      <c r="BP71" s="64">
        <f t="shared" si="15"/>
        <v>0.53030303030303028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107.03703703703704</v>
      </c>
      <c r="Y72" s="763">
        <f>IFERROR(Y63/H63,"0")+IFERROR(Y64/H64,"0")+IFERROR(Y65/H65,"0")+IFERROR(Y66/H66,"0")+IFERROR(Y67/H67,"0")+IFERROR(Y68/H68,"0")+IFERROR(Y69/H69,"0")+IFERROR(Y70/H70,"0")+IFERROR(Y71/H71,"0")</f>
        <v>108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1.4579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715</v>
      </c>
      <c r="Y73" s="763">
        <f>IFERROR(SUM(Y63:Y71),"0")</f>
        <v>725.40000000000009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120</v>
      </c>
      <c r="Y75" s="762">
        <f>IFERROR(IF(X75="",0,CEILING((X75/$H75),1)*$H75),"")</f>
        <v>129.60000000000002</v>
      </c>
      <c r="Z75" s="36">
        <f>IFERROR(IF(Y75=0,"",ROUNDUP(Y75/H75,0)*0.02175),"")</f>
        <v>0.26100000000000001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125.33333333333331</v>
      </c>
      <c r="BN75" s="64">
        <f>IFERROR(Y75*I75/H75,"0")</f>
        <v>135.36000000000001</v>
      </c>
      <c r="BO75" s="64">
        <f>IFERROR(1/J75*(X75/H75),"0")</f>
        <v>0.1984126984126984</v>
      </c>
      <c r="BP75" s="64">
        <f>IFERROR(1/J75*(Y75/H75),"0")</f>
        <v>0.2142857142857143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180</v>
      </c>
      <c r="Y78" s="76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77.777777777777771</v>
      </c>
      <c r="Y79" s="763">
        <f>IFERROR(Y75/H75,"0")+IFERROR(Y76/H76,"0")+IFERROR(Y77/H77,"0")+IFERROR(Y78/H78,"0")</f>
        <v>79</v>
      </c>
      <c r="Z79" s="763">
        <f>IFERROR(IF(Z75="",0,Z75),"0")+IFERROR(IF(Z76="",0,Z76),"0")+IFERROR(IF(Z77="",0,Z77),"0")+IFERROR(IF(Z78="",0,Z78),"0")</f>
        <v>0.76551000000000002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300</v>
      </c>
      <c r="Y80" s="763">
        <f>IFERROR(SUM(Y75:Y78),"0")</f>
        <v>310.5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300</v>
      </c>
      <c r="Y107" s="762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360</v>
      </c>
      <c r="Y109" s="762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107.77777777777777</v>
      </c>
      <c r="Y111" s="763">
        <f>IFERROR(Y107/H107,"0")+IFERROR(Y108/H108,"0")+IFERROR(Y109/H109,"0")+IFERROR(Y110/H110,"0")</f>
        <v>108</v>
      </c>
      <c r="Z111" s="763">
        <f>IFERROR(IF(Z107="",0,Z107),"0")+IFERROR(IF(Z108="",0,Z108),"0")+IFERROR(IF(Z109="",0,Z109),"0")+IFERROR(IF(Z110="",0,Z110),"0")</f>
        <v>1.3306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660</v>
      </c>
      <c r="Y112" s="763">
        <f>IFERROR(SUM(Y107:Y110),"0")</f>
        <v>662.40000000000009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150</v>
      </c>
      <c r="Y115" s="762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585</v>
      </c>
      <c r="Y116" s="762">
        <f>IFERROR(IF(X116="",0,CEILING((X116/$H116),1)*$H116),"")</f>
        <v>585.90000000000009</v>
      </c>
      <c r="Z116" s="36">
        <f>IFERROR(IF(Y116=0,"",ROUNDUP(Y116/H116,0)*0.00753),"")</f>
        <v>1.63401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643.93333333333328</v>
      </c>
      <c r="BN116" s="64">
        <f>IFERROR(Y116*I116/H116,"0")</f>
        <v>644.92400000000009</v>
      </c>
      <c r="BO116" s="64">
        <f>IFERROR(1/J116*(X116/H116),"0")</f>
        <v>1.3888888888888888</v>
      </c>
      <c r="BP116" s="64">
        <f>IFERROR(1/J116*(Y116/H116),"0")</f>
        <v>1.3910256410256412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234.52380952380952</v>
      </c>
      <c r="Y119" s="763">
        <f>IFERROR(Y114/H114,"0")+IFERROR(Y115/H115,"0")+IFERROR(Y116/H116,"0")+IFERROR(Y117/H117,"0")+IFERROR(Y118/H118,"0")</f>
        <v>235.00000000000003</v>
      </c>
      <c r="Z119" s="763">
        <f>IFERROR(IF(Z114="",0,Z114),"0")+IFERROR(IF(Z115="",0,Z115),"0")+IFERROR(IF(Z116="",0,Z116),"0")+IFERROR(IF(Z117="",0,Z117),"0")+IFERROR(IF(Z118="",0,Z118),"0")</f>
        <v>2.0255099999999997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735</v>
      </c>
      <c r="Y120" s="763">
        <f>IFERROR(SUM(Y114:Y118),"0")</f>
        <v>737.10000000000014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70</v>
      </c>
      <c r="Y124" s="762">
        <f>IFERROR(IF(X124="",0,CEILING((X124/$H124),1)*$H124),"")</f>
        <v>78.399999999999991</v>
      </c>
      <c r="Z124" s="36">
        <f>IFERROR(IF(Y124=0,"",ROUNDUP(Y124/H124,0)*0.02175),"")</f>
        <v>0.15225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73</v>
      </c>
      <c r="BN124" s="64">
        <f>IFERROR(Y124*I124/H124,"0")</f>
        <v>81.759999999999991</v>
      </c>
      <c r="BO124" s="64">
        <f>IFERROR(1/J124*(X124/H124),"0")</f>
        <v>0.11160714285714285</v>
      </c>
      <c r="BP124" s="64">
        <f>IFERROR(1/J124*(Y124/H124),"0")</f>
        <v>0.125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675</v>
      </c>
      <c r="Y126" s="762">
        <f>IFERROR(IF(X126="",0,CEILING((X126/$H126),1)*$H126),"")</f>
        <v>675</v>
      </c>
      <c r="Z126" s="36">
        <f>IFERROR(IF(Y126=0,"",ROUNDUP(Y126/H126,0)*0.00902),"")</f>
        <v>1.353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706.5</v>
      </c>
      <c r="BN126" s="64">
        <f>IFERROR(Y126*I126/H126,"0")</f>
        <v>706.5</v>
      </c>
      <c r="BO126" s="64">
        <f>IFERROR(1/J126*(X126/H126),"0")</f>
        <v>1.1363636363636365</v>
      </c>
      <c r="BP126" s="64">
        <f>IFERROR(1/J126*(Y126/H126),"0")</f>
        <v>1.1363636363636365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156.25</v>
      </c>
      <c r="Y128" s="763">
        <f>IFERROR(Y123/H123,"0")+IFERROR(Y124/H124,"0")+IFERROR(Y125/H125,"0")+IFERROR(Y126/H126,"0")+IFERROR(Y127/H127,"0")</f>
        <v>157</v>
      </c>
      <c r="Z128" s="763">
        <f>IFERROR(IF(Z123="",0,Z123),"0")+IFERROR(IF(Z124="",0,Z124),"0")+IFERROR(IF(Z125="",0,Z125),"0")+IFERROR(IF(Z126="",0,Z126),"0")+IFERROR(IF(Z127="",0,Z127),"0")</f>
        <v>1.50525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745</v>
      </c>
      <c r="Y129" s="763">
        <f>IFERROR(SUM(Y123:Y127),"0")</f>
        <v>753.4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550</v>
      </c>
      <c r="Y140" s="762">
        <f t="shared" si="26"/>
        <v>554.4</v>
      </c>
      <c r="Z140" s="36">
        <f>IFERROR(IF(Y140=0,"",ROUNDUP(Y140/H140,0)*0.02175),"")</f>
        <v>1.4355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586.53571428571433</v>
      </c>
      <c r="BN140" s="64">
        <f t="shared" si="28"/>
        <v>591.22799999999995</v>
      </c>
      <c r="BO140" s="64">
        <f t="shared" si="29"/>
        <v>1.1692176870748296</v>
      </c>
      <c r="BP140" s="64">
        <f t="shared" si="30"/>
        <v>1.1785714285714286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495</v>
      </c>
      <c r="Y143" s="762">
        <f t="shared" si="26"/>
        <v>496.8</v>
      </c>
      <c r="Z143" s="36">
        <f>IFERROR(IF(Y143=0,"",ROUNDUP(Y143/H143,0)*0.00753),"")</f>
        <v>1.3855200000000001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544.86666666666667</v>
      </c>
      <c r="BN143" s="64">
        <f t="shared" si="28"/>
        <v>546.84799999999996</v>
      </c>
      <c r="BO143" s="64">
        <f t="shared" si="29"/>
        <v>1.175213675213675</v>
      </c>
      <c r="BP143" s="64">
        <f t="shared" si="30"/>
        <v>1.1794871794871795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24</v>
      </c>
      <c r="Y144" s="762">
        <f t="shared" si="26"/>
        <v>25.2</v>
      </c>
      <c r="Z144" s="36">
        <f>IFERROR(IF(Y144=0,"",ROUNDUP(Y144/H144,0)*0.00753),"")</f>
        <v>0.10542</v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26.666666666666664</v>
      </c>
      <c r="BN144" s="64">
        <f t="shared" si="28"/>
        <v>28</v>
      </c>
      <c r="BO144" s="64">
        <f t="shared" si="29"/>
        <v>8.5470085470085458E-2</v>
      </c>
      <c r="BP144" s="64">
        <f t="shared" si="30"/>
        <v>8.9743589743589744E-2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262.14285714285711</v>
      </c>
      <c r="Y146" s="763">
        <f>IFERROR(Y139/H139,"0")+IFERROR(Y140/H140,"0")+IFERROR(Y141/H141,"0")+IFERROR(Y142/H142,"0")+IFERROR(Y143/H143,"0")+IFERROR(Y144/H144,"0")+IFERROR(Y145/H145,"0")</f>
        <v>264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2.9264399999999999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1069</v>
      </c>
      <c r="Y147" s="763">
        <f>IFERROR(SUM(Y139:Y145),"0")</f>
        <v>1076.4000000000001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80</v>
      </c>
      <c r="Y155" s="762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25</v>
      </c>
      <c r="Y157" s="763">
        <f>IFERROR(Y155/H155,"0")+IFERROR(Y156/H156,"0")</f>
        <v>25</v>
      </c>
      <c r="Z157" s="763">
        <f>IFERROR(IF(Z155="",0,Z155),"0")+IFERROR(IF(Z156="",0,Z156),"0")</f>
        <v>0.18825</v>
      </c>
      <c r="AA157" s="764"/>
      <c r="AB157" s="764"/>
      <c r="AC157" s="764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80</v>
      </c>
      <c r="Y158" s="763">
        <f>IFERROR(SUM(Y155:Y156),"0")</f>
        <v>80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21</v>
      </c>
      <c r="Y161" s="762">
        <f>IFERROR(IF(X161="",0,CEILING((X161/$H161),1)*$H161),"")</f>
        <v>22.4</v>
      </c>
      <c r="Z161" s="36">
        <f>IFERROR(IF(Y161=0,"",ROUNDUP(Y161/H161,0)*0.00753),"")</f>
        <v>6.0240000000000002E-2</v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23.16</v>
      </c>
      <c r="BN161" s="64">
        <f>IFERROR(Y161*I161/H161,"0")</f>
        <v>24.704000000000001</v>
      </c>
      <c r="BO161" s="64">
        <f>IFERROR(1/J161*(X161/H161),"0")</f>
        <v>4.807692307692308E-2</v>
      </c>
      <c r="BP161" s="64">
        <f>IFERROR(1/J161*(Y161/H161),"0")</f>
        <v>5.128205128205128E-2</v>
      </c>
    </row>
    <row r="162" spans="1:68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7.5000000000000009</v>
      </c>
      <c r="Y162" s="763">
        <f>IFERROR(Y160/H160,"0")+IFERROR(Y161/H161,"0")</f>
        <v>8</v>
      </c>
      <c r="Z162" s="763">
        <f>IFERROR(IF(Z160="",0,Z160),"0")+IFERROR(IF(Z161="",0,Z161),"0")</f>
        <v>6.0240000000000002E-2</v>
      </c>
      <c r="AA162" s="764"/>
      <c r="AB162" s="764"/>
      <c r="AC162" s="764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21</v>
      </c>
      <c r="Y163" s="763">
        <f>IFERROR(SUM(Y160:Y161),"0")</f>
        <v>22.4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33</v>
      </c>
      <c r="Y166" s="762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12.5</v>
      </c>
      <c r="Y167" s="763">
        <f>IFERROR(Y165/H165,"0")+IFERROR(Y166/H166,"0")</f>
        <v>13</v>
      </c>
      <c r="Z167" s="763">
        <f>IFERROR(IF(Z165="",0,Z165),"0")+IFERROR(IF(Z166="",0,Z166),"0")</f>
        <v>9.7890000000000005E-2</v>
      </c>
      <c r="AA167" s="764"/>
      <c r="AB167" s="764"/>
      <c r="AC167" s="764"/>
    </row>
    <row r="168" spans="1:68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33</v>
      </c>
      <c r="Y168" s="763">
        <f>IFERROR(SUM(Y165:Y166),"0")</f>
        <v>34.32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70</v>
      </c>
      <c r="Y195" s="762">
        <f t="shared" ref="Y195:Y202" si="31">IFERROR(IF(X195="",0,CEILING((X195/$H195),1)*$H195),"")</f>
        <v>71.400000000000006</v>
      </c>
      <c r="Z195" s="36">
        <f>IFERROR(IF(Y195=0,"",ROUNDUP(Y195/H195,0)*0.00753),"")</f>
        <v>0.12801000000000001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74.333333333333329</v>
      </c>
      <c r="BN195" s="64">
        <f t="shared" ref="BN195:BN202" si="33">IFERROR(Y195*I195/H195,"0")</f>
        <v>75.820000000000007</v>
      </c>
      <c r="BO195" s="64">
        <f t="shared" ref="BO195:BO202" si="34">IFERROR(1/J195*(X195/H195),"0")</f>
        <v>0.10683760683760682</v>
      </c>
      <c r="BP195" s="64">
        <f t="shared" ref="BP195:BP202" si="35">IFERROR(1/J195*(Y195/H195),"0")</f>
        <v>0.10897435897435898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20</v>
      </c>
      <c r="Y196" s="762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21.238095238095237</v>
      </c>
      <c r="BN196" s="64">
        <f t="shared" si="33"/>
        <v>22.299999999999997</v>
      </c>
      <c r="BO196" s="64">
        <f t="shared" si="34"/>
        <v>3.0525030525030524E-2</v>
      </c>
      <c r="BP196" s="64">
        <f t="shared" si="35"/>
        <v>3.2051282051282048E-2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60</v>
      </c>
      <c r="Y197" s="762">
        <f t="shared" si="31"/>
        <v>63</v>
      </c>
      <c r="Z197" s="36">
        <f>IFERROR(IF(Y197=0,"",ROUNDUP(Y197/H197,0)*0.00753),"")</f>
        <v>0.11295000000000001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62.857142857142854</v>
      </c>
      <c r="BN197" s="64">
        <f t="shared" si="33"/>
        <v>66.000000000000014</v>
      </c>
      <c r="BO197" s="64">
        <f t="shared" si="34"/>
        <v>9.1575091575091569E-2</v>
      </c>
      <c r="BP197" s="64">
        <f t="shared" si="35"/>
        <v>9.6153846153846145E-2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70</v>
      </c>
      <c r="Y198" s="762">
        <f t="shared" si="31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74.333333333333329</v>
      </c>
      <c r="BN198" s="64">
        <f t="shared" si="33"/>
        <v>75.820000000000007</v>
      </c>
      <c r="BO198" s="64">
        <f t="shared" si="34"/>
        <v>0.14245014245014245</v>
      </c>
      <c r="BP198" s="64">
        <f t="shared" si="35"/>
        <v>0.14529914529914531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140</v>
      </c>
      <c r="Y199" s="762">
        <f t="shared" si="31"/>
        <v>140.70000000000002</v>
      </c>
      <c r="Z199" s="36">
        <f>IFERROR(IF(Y199=0,"",ROUNDUP(Y199/H199,0)*0.00502),"")</f>
        <v>0.33634000000000003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148.66666666666666</v>
      </c>
      <c r="BN199" s="64">
        <f t="shared" si="33"/>
        <v>149.41</v>
      </c>
      <c r="BO199" s="64">
        <f t="shared" si="34"/>
        <v>0.28490028490028491</v>
      </c>
      <c r="BP199" s="64">
        <f t="shared" si="35"/>
        <v>0.28632478632478636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175</v>
      </c>
      <c r="Y200" s="762">
        <f t="shared" si="31"/>
        <v>176.4</v>
      </c>
      <c r="Z200" s="36">
        <f>IFERROR(IF(Y200=0,"",ROUNDUP(Y200/H200,0)*0.00502),"")</f>
        <v>0.42168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183.33333333333334</v>
      </c>
      <c r="BN200" s="64">
        <f t="shared" si="33"/>
        <v>184.8</v>
      </c>
      <c r="BO200" s="64">
        <f t="shared" si="34"/>
        <v>0.35612535612535612</v>
      </c>
      <c r="BP200" s="64">
        <f t="shared" si="35"/>
        <v>0.35897435897435903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219.04761904761904</v>
      </c>
      <c r="Y203" s="763">
        <f>IFERROR(Y195/H195,"0")+IFERROR(Y196/H196,"0")+IFERROR(Y197/H197,"0")+IFERROR(Y198/H198,"0")+IFERROR(Y199/H199,"0")+IFERROR(Y200/H200,"0")+IFERROR(Y201/H201,"0")+IFERROR(Y202/H202,"0")</f>
        <v>222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1.2073100000000001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535</v>
      </c>
      <c r="Y204" s="763">
        <f>IFERROR(SUM(Y195:Y202),"0")</f>
        <v>543.9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140</v>
      </c>
      <c r="Y217" s="762">
        <f t="shared" ref="Y217:Y224" si="36">IFERROR(IF(X217="",0,CEILING((X217/$H217),1)*$H217),"")</f>
        <v>140.4</v>
      </c>
      <c r="Z217" s="36">
        <f>IFERROR(IF(Y217=0,"",ROUNDUP(Y217/H217,0)*0.00902),"")</f>
        <v>0.23452000000000001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145.44444444444446</v>
      </c>
      <c r="BN217" s="64">
        <f t="shared" ref="BN217:BN224" si="38">IFERROR(Y217*I217/H217,"0")</f>
        <v>145.86000000000001</v>
      </c>
      <c r="BO217" s="64">
        <f t="shared" ref="BO217:BO224" si="39">IFERROR(1/J217*(X217/H217),"0")</f>
        <v>0.19640852974186307</v>
      </c>
      <c r="BP217" s="64">
        <f t="shared" ref="BP217:BP224" si="40">IFERROR(1/J217*(Y217/H217),"0")</f>
        <v>0.19696969696969696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70</v>
      </c>
      <c r="Y218" s="762">
        <f t="shared" si="36"/>
        <v>70.2</v>
      </c>
      <c r="Z218" s="36">
        <f>IFERROR(IF(Y218=0,"",ROUNDUP(Y218/H218,0)*0.00902),"")</f>
        <v>0.11726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72.722222222222229</v>
      </c>
      <c r="BN218" s="64">
        <f t="shared" si="38"/>
        <v>72.930000000000007</v>
      </c>
      <c r="BO218" s="64">
        <f t="shared" si="39"/>
        <v>9.8204264870931535E-2</v>
      </c>
      <c r="BP218" s="64">
        <f t="shared" si="40"/>
        <v>9.8484848484848481E-2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200</v>
      </c>
      <c r="Y219" s="762">
        <f t="shared" si="36"/>
        <v>205.20000000000002</v>
      </c>
      <c r="Z219" s="36">
        <f>IFERROR(IF(Y219=0,"",ROUNDUP(Y219/H219,0)*0.00902),"")</f>
        <v>0.34276000000000001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207.77777777777777</v>
      </c>
      <c r="BN219" s="64">
        <f t="shared" si="38"/>
        <v>213.18000000000004</v>
      </c>
      <c r="BO219" s="64">
        <f t="shared" si="39"/>
        <v>0.28058361391694725</v>
      </c>
      <c r="BP219" s="64">
        <f t="shared" si="40"/>
        <v>0.2878787878787879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140</v>
      </c>
      <c r="Y220" s="762">
        <f t="shared" si="36"/>
        <v>140.4</v>
      </c>
      <c r="Z220" s="36">
        <f>IFERROR(IF(Y220=0,"",ROUNDUP(Y220/H220,0)*0.00902),"")</f>
        <v>0.23452000000000001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145.44444444444446</v>
      </c>
      <c r="BN220" s="64">
        <f t="shared" si="38"/>
        <v>145.86000000000001</v>
      </c>
      <c r="BO220" s="64">
        <f t="shared" si="39"/>
        <v>0.19640852974186307</v>
      </c>
      <c r="BP220" s="64">
        <f t="shared" si="40"/>
        <v>0.19696969696969696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60</v>
      </c>
      <c r="Y221" s="762">
        <f t="shared" si="36"/>
        <v>61.2</v>
      </c>
      <c r="Z221" s="36">
        <f>IFERROR(IF(Y221=0,"",ROUNDUP(Y221/H221,0)*0.00502),"")</f>
        <v>0.17068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64.333333333333329</v>
      </c>
      <c r="BN221" s="64">
        <f t="shared" si="38"/>
        <v>65.62</v>
      </c>
      <c r="BO221" s="64">
        <f t="shared" si="39"/>
        <v>0.14245014245014248</v>
      </c>
      <c r="BP221" s="64">
        <f t="shared" si="40"/>
        <v>0.14529914529914531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45</v>
      </c>
      <c r="Y222" s="762">
        <f t="shared" si="36"/>
        <v>45</v>
      </c>
      <c r="Z222" s="36">
        <f>IFERROR(IF(Y222=0,"",ROUNDUP(Y222/H222,0)*0.00502),"")</f>
        <v>0.1255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47.5</v>
      </c>
      <c r="BN222" s="64">
        <f t="shared" si="38"/>
        <v>47.5</v>
      </c>
      <c r="BO222" s="64">
        <f t="shared" si="39"/>
        <v>0.10683760683760685</v>
      </c>
      <c r="BP222" s="64">
        <f t="shared" si="40"/>
        <v>0.10683760683760685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66</v>
      </c>
      <c r="Y223" s="762">
        <f t="shared" si="36"/>
        <v>66.600000000000009</v>
      </c>
      <c r="Z223" s="36">
        <f>IFERROR(IF(Y223=0,"",ROUNDUP(Y223/H223,0)*0.00502),"")</f>
        <v>0.18574000000000002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69.666666666666657</v>
      </c>
      <c r="BN223" s="64">
        <f t="shared" si="38"/>
        <v>70.3</v>
      </c>
      <c r="BO223" s="64">
        <f t="shared" si="39"/>
        <v>0.15669515669515671</v>
      </c>
      <c r="BP223" s="64">
        <f t="shared" si="40"/>
        <v>0.15811965811965817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45</v>
      </c>
      <c r="Y224" s="762">
        <f t="shared" si="36"/>
        <v>45</v>
      </c>
      <c r="Z224" s="36">
        <f>IFERROR(IF(Y224=0,"",ROUNDUP(Y224/H224,0)*0.00502),"")</f>
        <v>0.1255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47.5</v>
      </c>
      <c r="BN224" s="64">
        <f t="shared" si="38"/>
        <v>47.5</v>
      </c>
      <c r="BO224" s="64">
        <f t="shared" si="39"/>
        <v>0.10683760683760685</v>
      </c>
      <c r="BP224" s="64">
        <f t="shared" si="40"/>
        <v>0.10683760683760685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221.85185185185185</v>
      </c>
      <c r="Y225" s="763">
        <f>IFERROR(Y217/H217,"0")+IFERROR(Y218/H218,"0")+IFERROR(Y219/H219,"0")+IFERROR(Y220/H220,"0")+IFERROR(Y221/H221,"0")+IFERROR(Y222/H222,"0")+IFERROR(Y223/H223,"0")+IFERROR(Y224/H224,"0")</f>
        <v>224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1.5364799999999998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766</v>
      </c>
      <c r="Y226" s="763">
        <f>IFERROR(SUM(Y217:Y224),"0")</f>
        <v>774.00000000000011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170</v>
      </c>
      <c r="Y231" s="762">
        <f t="shared" si="41"/>
        <v>174</v>
      </c>
      <c r="Z231" s="36">
        <f>IFERROR(IF(Y231=0,"",ROUNDUP(Y231/H231,0)*0.02175),"")</f>
        <v>0.43499999999999994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181.02068965517242</v>
      </c>
      <c r="BN231" s="64">
        <f t="shared" si="43"/>
        <v>185.28</v>
      </c>
      <c r="BO231" s="64">
        <f t="shared" si="44"/>
        <v>0.34893267651888343</v>
      </c>
      <c r="BP231" s="64">
        <f t="shared" si="45"/>
        <v>0.3571428571428571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280</v>
      </c>
      <c r="Y232" s="762">
        <f t="shared" si="41"/>
        <v>280.8</v>
      </c>
      <c r="Z232" s="36">
        <f t="shared" ref="Z232:Z238" si="46">IFERROR(IF(Y232=0,"",ROUNDUP(Y232/H232,0)*0.00753),"")</f>
        <v>0.88101000000000007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313.83333333333331</v>
      </c>
      <c r="BN232" s="64">
        <f t="shared" si="43"/>
        <v>314.73</v>
      </c>
      <c r="BO232" s="64">
        <f t="shared" si="44"/>
        <v>0.74786324786324787</v>
      </c>
      <c r="BP232" s="64">
        <f t="shared" si="45"/>
        <v>0.75000000000000011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360</v>
      </c>
      <c r="Y234" s="762">
        <f t="shared" si="41"/>
        <v>360</v>
      </c>
      <c r="Z234" s="36">
        <f t="shared" si="46"/>
        <v>1.1294999999999999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400.80000000000007</v>
      </c>
      <c r="BN234" s="64">
        <f t="shared" si="43"/>
        <v>400.80000000000007</v>
      </c>
      <c r="BO234" s="64">
        <f t="shared" si="44"/>
        <v>0.96153846153846145</v>
      </c>
      <c r="BP234" s="64">
        <f t="shared" si="45"/>
        <v>0.96153846153846145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120</v>
      </c>
      <c r="Y237" s="762">
        <f t="shared" si="41"/>
        <v>120</v>
      </c>
      <c r="Z237" s="36">
        <f t="shared" si="46"/>
        <v>0.3765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133.60000000000002</v>
      </c>
      <c r="BN237" s="64">
        <f t="shared" si="43"/>
        <v>133.60000000000002</v>
      </c>
      <c r="BO237" s="64">
        <f t="shared" si="44"/>
        <v>0.32051282051282048</v>
      </c>
      <c r="BP237" s="64">
        <f t="shared" si="45"/>
        <v>0.32051282051282048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240</v>
      </c>
      <c r="Y238" s="762">
        <f t="shared" si="41"/>
        <v>240</v>
      </c>
      <c r="Z238" s="36">
        <f t="shared" si="46"/>
        <v>0.753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267.8</v>
      </c>
      <c r="BN238" s="64">
        <f t="shared" si="43"/>
        <v>267.8</v>
      </c>
      <c r="BO238" s="64">
        <f t="shared" si="44"/>
        <v>0.64102564102564097</v>
      </c>
      <c r="BP238" s="64">
        <f t="shared" si="45"/>
        <v>0.64102564102564097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436.20689655172418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437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3.5750099999999998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1170</v>
      </c>
      <c r="Y240" s="763">
        <f>IFERROR(SUM(Y228:Y238),"0")</f>
        <v>1174.8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36</v>
      </c>
      <c r="Y245" s="762">
        <f>IFERROR(IF(X245="",0,CEILING((X245/$H245),1)*$H245),"")</f>
        <v>36</v>
      </c>
      <c r="Z245" s="36">
        <f>IFERROR(IF(Y245=0,"",ROUNDUP(Y245/H245,0)*0.00753),"")</f>
        <v>0.11295000000000001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40.080000000000005</v>
      </c>
      <c r="BN245" s="64">
        <f>IFERROR(Y245*I245/H245,"0")</f>
        <v>40.080000000000005</v>
      </c>
      <c r="BO245" s="64">
        <f>IFERROR(1/J245*(X245/H245),"0")</f>
        <v>9.6153846153846145E-2</v>
      </c>
      <c r="BP245" s="64">
        <f>IFERROR(1/J245*(Y245/H245),"0")</f>
        <v>9.6153846153846145E-2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56</v>
      </c>
      <c r="Y246" s="762">
        <f>IFERROR(IF(X246="",0,CEILING((X246/$H246),1)*$H246),"")</f>
        <v>57.599999999999994</v>
      </c>
      <c r="Z246" s="36">
        <f>IFERROR(IF(Y246=0,"",ROUNDUP(Y246/H246,0)*0.00753),"")</f>
        <v>0.18071999999999999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62.346666666666671</v>
      </c>
      <c r="BN246" s="64">
        <f>IFERROR(Y246*I246/H246,"0")</f>
        <v>64.128</v>
      </c>
      <c r="BO246" s="64">
        <f>IFERROR(1/J246*(X246/H246),"0")</f>
        <v>0.1495726495726496</v>
      </c>
      <c r="BP246" s="64">
        <f>IFERROR(1/J246*(Y246/H246),"0")</f>
        <v>0.15384615384615385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38.333333333333336</v>
      </c>
      <c r="Y247" s="763">
        <f>IFERROR(Y242/H242,"0")+IFERROR(Y243/H243,"0")+IFERROR(Y244/H244,"0")+IFERROR(Y245/H245,"0")+IFERROR(Y246/H246,"0")</f>
        <v>39</v>
      </c>
      <c r="Z247" s="763">
        <f>IFERROR(IF(Z242="",0,Z242),"0")+IFERROR(IF(Z243="",0,Z243),"0")+IFERROR(IF(Z244="",0,Z244),"0")+IFERROR(IF(Z245="",0,Z245),"0")+IFERROR(IF(Z246="",0,Z246),"0")</f>
        <v>0.29366999999999999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92</v>
      </c>
      <c r="Y248" s="763">
        <f>IFERROR(SUM(Y242:Y246),"0")</f>
        <v>93.6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20</v>
      </c>
      <c r="Y265" s="762">
        <f t="shared" si="52"/>
        <v>23.2</v>
      </c>
      <c r="Z265" s="36">
        <f>IFERROR(IF(Y265=0,"",ROUNDUP(Y265/H265,0)*0.02175),"")</f>
        <v>4.3499999999999997E-2</v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20.827586206896552</v>
      </c>
      <c r="BN265" s="64">
        <f t="shared" si="54"/>
        <v>24.159999999999997</v>
      </c>
      <c r="BO265" s="64">
        <f t="shared" si="55"/>
        <v>3.0788177339901478E-2</v>
      </c>
      <c r="BP265" s="64">
        <f t="shared" si="56"/>
        <v>3.5714285714285712E-2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30</v>
      </c>
      <c r="Y267" s="762">
        <f t="shared" si="52"/>
        <v>34.799999999999997</v>
      </c>
      <c r="Z267" s="36">
        <f>IFERROR(IF(Y267=0,"",ROUNDUP(Y267/H267,0)*0.02175),"")</f>
        <v>6.5250000000000002E-2</v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31.241379310344826</v>
      </c>
      <c r="BN267" s="64">
        <f t="shared" si="54"/>
        <v>36.239999999999995</v>
      </c>
      <c r="BO267" s="64">
        <f t="shared" si="55"/>
        <v>4.6182266009852216E-2</v>
      </c>
      <c r="BP267" s="64">
        <f t="shared" si="56"/>
        <v>5.3571428571428568E-2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20</v>
      </c>
      <c r="Y268" s="762">
        <f t="shared" si="52"/>
        <v>20</v>
      </c>
      <c r="Z268" s="36">
        <f>IFERROR(IF(Y268=0,"",ROUNDUP(Y268/H268,0)*0.00902),"")</f>
        <v>4.5100000000000001E-2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21.05</v>
      </c>
      <c r="BN268" s="64">
        <f t="shared" si="54"/>
        <v>21.05</v>
      </c>
      <c r="BO268" s="64">
        <f t="shared" si="55"/>
        <v>3.787878787878788E-2</v>
      </c>
      <c r="BP268" s="64">
        <f t="shared" si="56"/>
        <v>3.787878787878788E-2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44</v>
      </c>
      <c r="Y271" s="762">
        <f t="shared" si="52"/>
        <v>44</v>
      </c>
      <c r="Z271" s="36">
        <f>IFERROR(IF(Y271=0,"",ROUNDUP(Y271/H271,0)*0.00902),"")</f>
        <v>9.9220000000000003E-2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46.31</v>
      </c>
      <c r="BN271" s="64">
        <f t="shared" si="54"/>
        <v>46.31</v>
      </c>
      <c r="BO271" s="64">
        <f t="shared" si="55"/>
        <v>8.3333333333333343E-2</v>
      </c>
      <c r="BP271" s="64">
        <f t="shared" si="56"/>
        <v>8.3333333333333343E-2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20.310344827586206</v>
      </c>
      <c r="Y272" s="763">
        <f>IFERROR(Y263/H263,"0")+IFERROR(Y264/H264,"0")+IFERROR(Y265/H265,"0")+IFERROR(Y266/H266,"0")+IFERROR(Y267/H267,"0")+IFERROR(Y268/H268,"0")+IFERROR(Y269/H269,"0")+IFERROR(Y270/H270,"0")+IFERROR(Y271/H271,"0")</f>
        <v>21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0.25307000000000002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114</v>
      </c>
      <c r="Y273" s="763">
        <f>IFERROR(SUM(Y263:Y271),"0")</f>
        <v>122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160</v>
      </c>
      <c r="Y309" s="762">
        <f t="shared" si="62"/>
        <v>160.79999999999998</v>
      </c>
      <c r="Z309" s="36">
        <f>IFERROR(IF(Y309=0,"",ROUNDUP(Y309/H309,0)*0.00753),"")</f>
        <v>0.50451000000000001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178.13333333333335</v>
      </c>
      <c r="BN309" s="64">
        <f t="shared" si="64"/>
        <v>179.024</v>
      </c>
      <c r="BO309" s="64">
        <f t="shared" si="65"/>
        <v>0.42735042735042739</v>
      </c>
      <c r="BP309" s="64">
        <f t="shared" si="66"/>
        <v>0.42948717948717946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360</v>
      </c>
      <c r="Y310" s="762">
        <f t="shared" si="62"/>
        <v>360</v>
      </c>
      <c r="Z310" s="36">
        <f>IFERROR(IF(Y310=0,"",ROUNDUP(Y310/H310,0)*0.00753),"")</f>
        <v>1.1294999999999999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390</v>
      </c>
      <c r="BN310" s="64">
        <f t="shared" si="64"/>
        <v>390</v>
      </c>
      <c r="BO310" s="64">
        <f t="shared" si="65"/>
        <v>0.96153846153846145</v>
      </c>
      <c r="BP310" s="64">
        <f t="shared" si="66"/>
        <v>0.96153846153846145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216.66666666666669</v>
      </c>
      <c r="Y312" s="763">
        <f>IFERROR(Y306/H306,"0")+IFERROR(Y307/H307,"0")+IFERROR(Y308/H308,"0")+IFERROR(Y309/H309,"0")+IFERROR(Y310/H310,"0")+IFERROR(Y311/H311,"0")</f>
        <v>217</v>
      </c>
      <c r="Z312" s="763">
        <f>IFERROR(IF(Z306="",0,Z306),"0")+IFERROR(IF(Z307="",0,Z307),"0")+IFERROR(IF(Z308="",0,Z308),"0")+IFERROR(IF(Z309="",0,Z309),"0")+IFERROR(IF(Z310="",0,Z310),"0")+IFERROR(IF(Z311="",0,Z311),"0")</f>
        <v>1.63401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520</v>
      </c>
      <c r="Y313" s="763">
        <f>IFERROR(SUM(Y306:Y311),"0")</f>
        <v>520.79999999999995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210</v>
      </c>
      <c r="Y347" s="762">
        <f>IFERROR(IF(X347="",0,CEILING((X347/$H347),1)*$H347),"")</f>
        <v>210</v>
      </c>
      <c r="Z347" s="36">
        <f>IFERROR(IF(Y347=0,"",ROUNDUP(Y347/H347,0)*0.00502),"")</f>
        <v>0.502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220.00000000000003</v>
      </c>
      <c r="BN347" s="64">
        <f>IFERROR(Y347*I347/H347,"0")</f>
        <v>220.00000000000003</v>
      </c>
      <c r="BO347" s="64">
        <f>IFERROR(1/J347*(X347/H347),"0")</f>
        <v>0.42735042735042739</v>
      </c>
      <c r="BP347" s="64">
        <f>IFERROR(1/J347*(Y347/H347),"0")</f>
        <v>0.42735042735042739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100</v>
      </c>
      <c r="Y349" s="763">
        <f>IFERROR(Y347/H347,"0")+IFERROR(Y348/H348,"0")</f>
        <v>100</v>
      </c>
      <c r="Z349" s="763">
        <f>IFERROR(IF(Z347="",0,Z347),"0")+IFERROR(IF(Z348="",0,Z348),"0")</f>
        <v>0.502</v>
      </c>
      <c r="AA349" s="764"/>
      <c r="AB349" s="764"/>
      <c r="AC349" s="764"/>
    </row>
    <row r="350" spans="1:68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210</v>
      </c>
      <c r="Y350" s="763">
        <f>IFERROR(SUM(Y347:Y348),"0")</f>
        <v>210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8</v>
      </c>
      <c r="Y361" s="762">
        <f t="shared" si="67"/>
        <v>8</v>
      </c>
      <c r="Z361" s="36">
        <f>IFERROR(IF(Y361=0,"",ROUNDUP(Y361/H361,0)*0.00902),"")</f>
        <v>1.804E-2</v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8.42</v>
      </c>
      <c r="BN361" s="64">
        <f t="shared" si="69"/>
        <v>8.42</v>
      </c>
      <c r="BO361" s="64">
        <f t="shared" si="70"/>
        <v>1.5151515151515152E-2</v>
      </c>
      <c r="BP361" s="64">
        <f t="shared" si="71"/>
        <v>1.5151515151515152E-2</v>
      </c>
    </row>
    <row r="362" spans="1:68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2</v>
      </c>
      <c r="Y362" s="763">
        <f>IFERROR(Y353/H353,"0")+IFERROR(Y354/H354,"0")+IFERROR(Y355/H355,"0")+IFERROR(Y356/H356,"0")+IFERROR(Y357/H357,"0")+IFERROR(Y358/H358,"0")+IFERROR(Y359/H359,"0")+IFERROR(Y360/H360,"0")+IFERROR(Y361/H361,"0")</f>
        <v>2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1.804E-2</v>
      </c>
      <c r="AA362" s="764"/>
      <c r="AB362" s="764"/>
      <c r="AC362" s="764"/>
    </row>
    <row r="363" spans="1:68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8</v>
      </c>
      <c r="Y363" s="763">
        <f>IFERROR(SUM(Y353:Y361),"0")</f>
        <v>8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20</v>
      </c>
      <c r="Y381" s="762">
        <f>IFERROR(IF(X381="",0,CEILING((X381/$H381),1)*$H381),"")</f>
        <v>25.200000000000003</v>
      </c>
      <c r="Z381" s="36">
        <f>IFERROR(IF(Y381=0,"",ROUNDUP(Y381/H381,0)*0.02175),"")</f>
        <v>6.5250000000000002E-2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21.342857142857142</v>
      </c>
      <c r="BN381" s="64">
        <f>IFERROR(Y381*I381/H381,"0")</f>
        <v>26.892000000000003</v>
      </c>
      <c r="BO381" s="64">
        <f>IFERROR(1/J381*(X381/H381),"0")</f>
        <v>4.2517006802721087E-2</v>
      </c>
      <c r="BP381" s="64">
        <f>IFERROR(1/J381*(Y381/H381),"0")</f>
        <v>5.3571428571428568E-2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100</v>
      </c>
      <c r="Y382" s="762">
        <f>IFERROR(IF(X382="",0,CEILING((X382/$H382),1)*$H382),"")</f>
        <v>101.39999999999999</v>
      </c>
      <c r="Z382" s="36">
        <f>IFERROR(IF(Y382=0,"",ROUNDUP(Y382/H382,0)*0.02175),"")</f>
        <v>0.28275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107.23076923076924</v>
      </c>
      <c r="BN382" s="64">
        <f>IFERROR(Y382*I382/H382,"0")</f>
        <v>108.732</v>
      </c>
      <c r="BO382" s="64">
        <f>IFERROR(1/J382*(X382/H382),"0")</f>
        <v>0.22893772893772893</v>
      </c>
      <c r="BP382" s="64">
        <f>IFERROR(1/J382*(Y382/H382),"0")</f>
        <v>0.23214285714285712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20</v>
      </c>
      <c r="Y383" s="762">
        <f>IFERROR(IF(X383="",0,CEILING((X383/$H383),1)*$H383),"")</f>
        <v>25.200000000000003</v>
      </c>
      <c r="Z383" s="36">
        <f>IFERROR(IF(Y383=0,"",ROUNDUP(Y383/H383,0)*0.02175),"")</f>
        <v>6.5250000000000002E-2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21.342857142857142</v>
      </c>
      <c r="BN383" s="64">
        <f>IFERROR(Y383*I383/H383,"0")</f>
        <v>26.892000000000003</v>
      </c>
      <c r="BO383" s="64">
        <f>IFERROR(1/J383*(X383/H383),"0")</f>
        <v>4.2517006802721087E-2</v>
      </c>
      <c r="BP383" s="64">
        <f>IFERROR(1/J383*(Y383/H383),"0")</f>
        <v>5.3571428571428568E-2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17.582417582417584</v>
      </c>
      <c r="Y384" s="763">
        <f>IFERROR(Y381/H381,"0")+IFERROR(Y382/H382,"0")+IFERROR(Y383/H383,"0")</f>
        <v>19</v>
      </c>
      <c r="Z384" s="763">
        <f>IFERROR(IF(Z381="",0,Z381),"0")+IFERROR(IF(Z382="",0,Z382),"0")+IFERROR(IF(Z383="",0,Z383),"0")</f>
        <v>0.41325000000000001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140</v>
      </c>
      <c r="Y385" s="763">
        <f>IFERROR(SUM(Y381:Y383),"0")</f>
        <v>151.80000000000001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30</v>
      </c>
      <c r="Y388" s="762">
        <f>IFERROR(IF(X388="",0,CEILING((X388/$H388),1)*$H388),"")</f>
        <v>30.4</v>
      </c>
      <c r="Z388" s="36">
        <f>IFERROR(IF(Y388=0,"",ROUNDUP(Y388/H388,0)*0.00753),"")</f>
        <v>7.5300000000000006E-2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32.763157894736842</v>
      </c>
      <c r="BN388" s="64">
        <f>IFERROR(Y388*I388/H388,"0")</f>
        <v>33.199999999999996</v>
      </c>
      <c r="BO388" s="64">
        <f>IFERROR(1/J388*(X388/H388),"0")</f>
        <v>6.3259109311740891E-2</v>
      </c>
      <c r="BP388" s="64">
        <f>IFERROR(1/J388*(Y388/H388),"0")</f>
        <v>6.4102564102564097E-2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17</v>
      </c>
      <c r="Y389" s="762">
        <f>IFERROR(IF(X389="",0,CEILING((X389/$H389),1)*$H389),"")</f>
        <v>17.849999999999998</v>
      </c>
      <c r="Z389" s="36">
        <f>IFERROR(IF(Y389=0,"",ROUNDUP(Y389/H389,0)*0.00753),"")</f>
        <v>5.271E-2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19.833333333333336</v>
      </c>
      <c r="BN389" s="64">
        <f>IFERROR(Y389*I389/H389,"0")</f>
        <v>20.824999999999999</v>
      </c>
      <c r="BO389" s="64">
        <f>IFERROR(1/J389*(X389/H389),"0")</f>
        <v>4.2735042735042736E-2</v>
      </c>
      <c r="BP389" s="64">
        <f>IFERROR(1/J389*(Y389/H389),"0")</f>
        <v>4.4871794871794872E-2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170</v>
      </c>
      <c r="Y390" s="762">
        <f>IFERROR(IF(X390="",0,CEILING((X390/$H390),1)*$H390),"")</f>
        <v>170.85</v>
      </c>
      <c r="Z390" s="36">
        <f>IFERROR(IF(Y390=0,"",ROUNDUP(Y390/H390,0)*0.00753),"")</f>
        <v>0.50451000000000001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193.33333333333334</v>
      </c>
      <c r="BN390" s="64">
        <f>IFERROR(Y390*I390/H390,"0")</f>
        <v>194.3</v>
      </c>
      <c r="BO390" s="64">
        <f>IFERROR(1/J390*(X390/H390),"0")</f>
        <v>0.42735042735042739</v>
      </c>
      <c r="BP390" s="64">
        <f>IFERROR(1/J390*(Y390/H390),"0")</f>
        <v>0.42948717948717946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83.201754385964918</v>
      </c>
      <c r="Y391" s="763">
        <f>IFERROR(Y387/H387,"0")+IFERROR(Y388/H388,"0")+IFERROR(Y389/H389,"0")+IFERROR(Y390/H390,"0")</f>
        <v>84</v>
      </c>
      <c r="Z391" s="763">
        <f>IFERROR(IF(Z387="",0,Z387),"0")+IFERROR(IF(Z388="",0,Z388),"0")+IFERROR(IF(Z389="",0,Z389),"0")+IFERROR(IF(Z390="",0,Z390),"0")</f>
        <v>0.63251999999999997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217</v>
      </c>
      <c r="Y392" s="763">
        <f>IFERROR(SUM(Y387:Y390),"0")</f>
        <v>219.1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50</v>
      </c>
      <c r="Y394" s="762">
        <f>IFERROR(IF(X394="",0,CEILING((X394/$H394),1)*$H394),"")</f>
        <v>50</v>
      </c>
      <c r="Z394" s="36">
        <f>IFERROR(IF(Y394=0,"",ROUNDUP(Y394/H394,0)*0.00474),"")</f>
        <v>0.11850000000000001</v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56.000000000000007</v>
      </c>
      <c r="BN394" s="64">
        <f>IFERROR(Y394*I394/H394,"0")</f>
        <v>56.000000000000007</v>
      </c>
      <c r="BO394" s="64">
        <f>IFERROR(1/J394*(X394/H394),"0")</f>
        <v>0.10504201680672269</v>
      </c>
      <c r="BP394" s="64">
        <f>IFERROR(1/J394*(Y394/H394),"0")</f>
        <v>0.10504201680672269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100</v>
      </c>
      <c r="Y396" s="762">
        <f>IFERROR(IF(X396="",0,CEILING((X396/$H396),1)*$H396),"")</f>
        <v>100</v>
      </c>
      <c r="Z396" s="36">
        <f>IFERROR(IF(Y396=0,"",ROUNDUP(Y396/H396,0)*0.00474),"")</f>
        <v>0.23700000000000002</v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112.00000000000001</v>
      </c>
      <c r="BN396" s="64">
        <f>IFERROR(Y396*I396/H396,"0")</f>
        <v>112.00000000000001</v>
      </c>
      <c r="BO396" s="64">
        <f>IFERROR(1/J396*(X396/H396),"0")</f>
        <v>0.21008403361344538</v>
      </c>
      <c r="BP396" s="64">
        <f>IFERROR(1/J396*(Y396/H396),"0")</f>
        <v>0.21008403361344538</v>
      </c>
    </row>
    <row r="397" spans="1:68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75</v>
      </c>
      <c r="Y397" s="763">
        <f>IFERROR(Y394/H394,"0")+IFERROR(Y395/H395,"0")+IFERROR(Y396/H396,"0")</f>
        <v>75</v>
      </c>
      <c r="Z397" s="763">
        <f>IFERROR(IF(Z394="",0,Z394),"0")+IFERROR(IF(Z395="",0,Z395),"0")+IFERROR(IF(Z396="",0,Z396),"0")</f>
        <v>0.35550000000000004</v>
      </c>
      <c r="AA397" s="764"/>
      <c r="AB397" s="764"/>
      <c r="AC397" s="764"/>
    </row>
    <row r="398" spans="1:68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150</v>
      </c>
      <c r="Y398" s="763">
        <f>IFERROR(SUM(Y394:Y396),"0")</f>
        <v>150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15</v>
      </c>
      <c r="Y401" s="762">
        <f>IFERROR(IF(X401="",0,CEILING((X401/$H401),1)*$H401),"")</f>
        <v>16.2</v>
      </c>
      <c r="Z401" s="36">
        <f>IFERROR(IF(Y401=0,"",ROUNDUP(Y401/H401,0)*0.00753),"")</f>
        <v>6.7769999999999997E-2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17.066666666666666</v>
      </c>
      <c r="BN401" s="64">
        <f>IFERROR(Y401*I401/H401,"0")</f>
        <v>18.431999999999999</v>
      </c>
      <c r="BO401" s="64">
        <f>IFERROR(1/J401*(X401/H401),"0")</f>
        <v>5.3418803418803423E-2</v>
      </c>
      <c r="BP401" s="64">
        <f>IFERROR(1/J401*(Y401/H401),"0")</f>
        <v>5.7692307692307689E-2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8.3333333333333339</v>
      </c>
      <c r="Y402" s="763">
        <f>IFERROR(Y401/H401,"0")</f>
        <v>9</v>
      </c>
      <c r="Z402" s="763">
        <f>IFERROR(IF(Z401="",0,Z401),"0")</f>
        <v>6.7769999999999997E-2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15</v>
      </c>
      <c r="Y403" s="763">
        <f>IFERROR(SUM(Y401:Y401),"0")</f>
        <v>16.2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489.99999999999989</v>
      </c>
      <c r="Y406" s="762">
        <f>IFERROR(IF(X406="",0,CEILING((X406/$H406),1)*$H406),"")</f>
        <v>491.40000000000003</v>
      </c>
      <c r="Z406" s="36">
        <f>IFERROR(IF(Y406=0,"",ROUNDUP(Y406/H406,0)*0.00753),"")</f>
        <v>1.7620200000000001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553.46666666666647</v>
      </c>
      <c r="BN406" s="64">
        <f>IFERROR(Y406*I406/H406,"0")</f>
        <v>555.048</v>
      </c>
      <c r="BO406" s="64">
        <f>IFERROR(1/J406*(X406/H406),"0")</f>
        <v>1.4957264957264953</v>
      </c>
      <c r="BP406" s="64">
        <f>IFERROR(1/J406*(Y406/H406),"0")</f>
        <v>1.5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420</v>
      </c>
      <c r="Y407" s="762">
        <f>IFERROR(IF(X407="",0,CEILING((X407/$H407),1)*$H407),"")</f>
        <v>420</v>
      </c>
      <c r="Z407" s="36">
        <f>IFERROR(IF(Y407=0,"",ROUNDUP(Y407/H407,0)*0.00753),"")</f>
        <v>1.506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471.99999999999994</v>
      </c>
      <c r="BN407" s="64">
        <f>IFERROR(Y407*I407/H407,"0")</f>
        <v>471.99999999999994</v>
      </c>
      <c r="BO407" s="64">
        <f>IFERROR(1/J407*(X407/H407),"0")</f>
        <v>1.2820512820512819</v>
      </c>
      <c r="BP407" s="64">
        <f>IFERROR(1/J407*(Y407/H407),"0")</f>
        <v>1.2820512820512819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433.33333333333326</v>
      </c>
      <c r="Y408" s="763">
        <f>IFERROR(Y405/H405,"0")+IFERROR(Y406/H406,"0")+IFERROR(Y407/H407,"0")</f>
        <v>434</v>
      </c>
      <c r="Z408" s="763">
        <f>IFERROR(IF(Z405="",0,Z405),"0")+IFERROR(IF(Z406="",0,Z406),"0")+IFERROR(IF(Z407="",0,Z407),"0")</f>
        <v>3.2680199999999999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909.99999999999989</v>
      </c>
      <c r="Y409" s="763">
        <f>IFERROR(SUM(Y405:Y407),"0")</f>
        <v>911.40000000000009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1200</v>
      </c>
      <c r="Y414" s="762">
        <f t="shared" si="77"/>
        <v>1200</v>
      </c>
      <c r="Z414" s="36">
        <f>IFERROR(IF(Y414=0,"",ROUNDUP(Y414/H414,0)*0.02175),"")</f>
        <v>1.7399999999999998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1238.4000000000001</v>
      </c>
      <c r="BN414" s="64">
        <f t="shared" si="79"/>
        <v>1238.4000000000001</v>
      </c>
      <c r="BO414" s="64">
        <f t="shared" si="80"/>
        <v>1.6666666666666665</v>
      </c>
      <c r="BP414" s="64">
        <f t="shared" si="81"/>
        <v>1.6666666666666665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600</v>
      </c>
      <c r="Y416" s="762">
        <f t="shared" si="77"/>
        <v>600</v>
      </c>
      <c r="Z416" s="36">
        <f>IFERROR(IF(Y416=0,"",ROUNDUP(Y416/H416,0)*0.02175),"")</f>
        <v>0.86999999999999988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619.20000000000005</v>
      </c>
      <c r="BN416" s="64">
        <f t="shared" si="79"/>
        <v>619.20000000000005</v>
      </c>
      <c r="BO416" s="64">
        <f t="shared" si="80"/>
        <v>0.83333333333333326</v>
      </c>
      <c r="BP416" s="64">
        <f t="shared" si="81"/>
        <v>0.83333333333333326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1000</v>
      </c>
      <c r="Y419" s="762">
        <f t="shared" si="77"/>
        <v>1005</v>
      </c>
      <c r="Z419" s="36">
        <f>IFERROR(IF(Y419=0,"",ROUNDUP(Y419/H419,0)*0.02175),"")</f>
        <v>1.4572499999999999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1032</v>
      </c>
      <c r="BN419" s="64">
        <f t="shared" si="79"/>
        <v>1037.1600000000001</v>
      </c>
      <c r="BO419" s="64">
        <f t="shared" si="80"/>
        <v>1.3888888888888888</v>
      </c>
      <c r="BP419" s="64">
        <f t="shared" si="81"/>
        <v>1.3958333333333333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15</v>
      </c>
      <c r="Y423" s="762">
        <f t="shared" si="77"/>
        <v>15</v>
      </c>
      <c r="Z423" s="36">
        <f>IFERROR(IF(Y423=0,"",ROUNDUP(Y423/H423,0)*0.00902),"")</f>
        <v>2.7060000000000001E-2</v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15.63</v>
      </c>
      <c r="BN423" s="64">
        <f t="shared" si="79"/>
        <v>15.63</v>
      </c>
      <c r="BO423" s="64">
        <f t="shared" si="80"/>
        <v>2.2727272727272728E-2</v>
      </c>
      <c r="BP423" s="64">
        <f t="shared" si="81"/>
        <v>2.2727272727272728E-2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189.66666666666669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4.0943099999999992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2815</v>
      </c>
      <c r="Y425" s="763">
        <f>IFERROR(SUM(Y413:Y423),"0")</f>
        <v>2820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1500</v>
      </c>
      <c r="Y427" s="762">
        <f>IFERROR(IF(X427="",0,CEILING((X427/$H427),1)*$H427),"")</f>
        <v>1500</v>
      </c>
      <c r="Z427" s="36">
        <f>IFERROR(IF(Y427=0,"",ROUNDUP(Y427/H427,0)*0.02175),"")</f>
        <v>2.1749999999999998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1548</v>
      </c>
      <c r="BN427" s="64">
        <f>IFERROR(Y427*I427/H427,"0")</f>
        <v>1548</v>
      </c>
      <c r="BO427" s="64">
        <f>IFERROR(1/J427*(X427/H427),"0")</f>
        <v>2.083333333333333</v>
      </c>
      <c r="BP427" s="64">
        <f>IFERROR(1/J427*(Y427/H427),"0")</f>
        <v>2.083333333333333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4</v>
      </c>
      <c r="Y428" s="762">
        <f>IFERROR(IF(X428="",0,CEILING((X428/$H428),1)*$H428),"")</f>
        <v>4</v>
      </c>
      <c r="Z428" s="36">
        <f>IFERROR(IF(Y428=0,"",ROUNDUP(Y428/H428,0)*0.00902),"")</f>
        <v>9.0200000000000002E-3</v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4.21</v>
      </c>
      <c r="BN428" s="64">
        <f>IFERROR(Y428*I428/H428,"0")</f>
        <v>4.21</v>
      </c>
      <c r="BO428" s="64">
        <f>IFERROR(1/J428*(X428/H428),"0")</f>
        <v>7.575757575757576E-3</v>
      </c>
      <c r="BP428" s="64">
        <f>IFERROR(1/J428*(Y428/H428),"0")</f>
        <v>7.575757575757576E-3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101</v>
      </c>
      <c r="Y429" s="763">
        <f>IFERROR(Y427/H427,"0")+IFERROR(Y428/H428,"0")</f>
        <v>101</v>
      </c>
      <c r="Z429" s="763">
        <f>IFERROR(IF(Z427="",0,Z427),"0")+IFERROR(IF(Z428="",0,Z428),"0")</f>
        <v>2.1840199999999999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1504</v>
      </c>
      <c r="Y430" s="763">
        <f>IFERROR(SUM(Y427:Y428),"0")</f>
        <v>1504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40</v>
      </c>
      <c r="Y434" s="762">
        <f>IFERROR(IF(X434="",0,CEILING((X434/$H434),1)*$H434),"")</f>
        <v>46.8</v>
      </c>
      <c r="Z434" s="36">
        <f>IFERROR(IF(Y434=0,"",ROUNDUP(Y434/H434,0)*0.02175),"")</f>
        <v>0.1305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42.892307692307703</v>
      </c>
      <c r="BN434" s="64">
        <f>IFERROR(Y434*I434/H434,"0")</f>
        <v>50.184000000000005</v>
      </c>
      <c r="BO434" s="64">
        <f>IFERROR(1/J434*(X434/H434),"0")</f>
        <v>9.1575091575091583E-2</v>
      </c>
      <c r="BP434" s="64">
        <f>IFERROR(1/J434*(Y434/H434),"0")</f>
        <v>0.10714285714285714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5.1282051282051286</v>
      </c>
      <c r="Y435" s="763">
        <f>IFERROR(Y432/H432,"0")+IFERROR(Y433/H433,"0")+IFERROR(Y434/H434,"0")</f>
        <v>6</v>
      </c>
      <c r="Z435" s="763">
        <f>IFERROR(IF(Z432="",0,Z432),"0")+IFERROR(IF(Z433="",0,Z433),"0")+IFERROR(IF(Z434="",0,Z434),"0")</f>
        <v>0.1305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40</v>
      </c>
      <c r="Y436" s="763">
        <f>IFERROR(SUM(Y432:Y434),"0")</f>
        <v>46.8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hidden="1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20</v>
      </c>
      <c r="Y478" s="762">
        <f t="shared" si="88"/>
        <v>21</v>
      </c>
      <c r="Z478" s="36">
        <f>IFERROR(IF(Y478=0,"",ROUNDUP(Y478/H478,0)*0.00753),"")</f>
        <v>3.7650000000000003E-2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21.095238095238091</v>
      </c>
      <c r="BN478" s="64">
        <f t="shared" si="90"/>
        <v>22.15</v>
      </c>
      <c r="BO478" s="64">
        <f t="shared" si="91"/>
        <v>3.0525030525030524E-2</v>
      </c>
      <c r="BP478" s="64">
        <f t="shared" si="92"/>
        <v>3.2051282051282048E-2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20</v>
      </c>
      <c r="Y480" s="762">
        <f t="shared" si="88"/>
        <v>21</v>
      </c>
      <c r="Z480" s="36">
        <f>IFERROR(IF(Y480=0,"",ROUNDUP(Y480/H480,0)*0.00753),"")</f>
        <v>3.7650000000000003E-2</v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21.095238095238091</v>
      </c>
      <c r="BN480" s="64">
        <f t="shared" si="90"/>
        <v>22.15</v>
      </c>
      <c r="BO480" s="64">
        <f t="shared" si="91"/>
        <v>3.0525030525030524E-2</v>
      </c>
      <c r="BP480" s="64">
        <f t="shared" si="92"/>
        <v>3.2051282051282048E-2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52.5</v>
      </c>
      <c r="Y484" s="762">
        <f t="shared" si="88"/>
        <v>52.5</v>
      </c>
      <c r="Z484" s="36">
        <f t="shared" si="93"/>
        <v>0.1255</v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55.75</v>
      </c>
      <c r="BN484" s="64">
        <f t="shared" si="90"/>
        <v>55.75</v>
      </c>
      <c r="BO484" s="64">
        <f t="shared" si="91"/>
        <v>0.10683760683760685</v>
      </c>
      <c r="BP484" s="64">
        <f t="shared" si="92"/>
        <v>0.10683760683760685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70</v>
      </c>
      <c r="Y488" s="762">
        <f t="shared" si="88"/>
        <v>71.400000000000006</v>
      </c>
      <c r="Z488" s="36">
        <f t="shared" si="93"/>
        <v>0.17068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74.333333333333329</v>
      </c>
      <c r="BN488" s="64">
        <f t="shared" si="90"/>
        <v>75.820000000000007</v>
      </c>
      <c r="BO488" s="64">
        <f t="shared" si="91"/>
        <v>0.14245014245014245</v>
      </c>
      <c r="BP488" s="64">
        <f t="shared" si="92"/>
        <v>0.14529914529914531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35</v>
      </c>
      <c r="Y492" s="762">
        <f t="shared" si="88"/>
        <v>35.700000000000003</v>
      </c>
      <c r="Z492" s="36">
        <f t="shared" si="93"/>
        <v>8.5339999999999999E-2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37.166666666666664</v>
      </c>
      <c r="BN492" s="64">
        <f t="shared" si="90"/>
        <v>37.910000000000004</v>
      </c>
      <c r="BO492" s="64">
        <f t="shared" si="91"/>
        <v>7.1225071225071226E-2</v>
      </c>
      <c r="BP492" s="64">
        <f t="shared" si="92"/>
        <v>7.2649572649572655E-2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84.523809523809518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86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0.45682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197.5</v>
      </c>
      <c r="Y497" s="763">
        <f>IFERROR(SUM(Y477:Y495),"0")</f>
        <v>201.60000000000002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40</v>
      </c>
      <c r="Y514" s="762">
        <f>IFERROR(IF(X514="",0,CEILING((X514/$H514),1)*$H514),"")</f>
        <v>42</v>
      </c>
      <c r="Z514" s="36">
        <f>IFERROR(IF(Y514=0,"",ROUNDUP(Y514/H514,0)*0.00753),"")</f>
        <v>7.5300000000000006E-2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42.190476190476183</v>
      </c>
      <c r="BN514" s="64">
        <f>IFERROR(Y514*I514/H514,"0")</f>
        <v>44.3</v>
      </c>
      <c r="BO514" s="64">
        <f>IFERROR(1/J514*(X514/H514),"0")</f>
        <v>6.1050061050061048E-2</v>
      </c>
      <c r="BP514" s="64">
        <f>IFERROR(1/J514*(Y514/H514),"0")</f>
        <v>6.4102564102564097E-2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7</v>
      </c>
      <c r="Y518" s="762">
        <f>IFERROR(IF(X518="",0,CEILING((X518/$H518),1)*$H518),"")</f>
        <v>8.4</v>
      </c>
      <c r="Z518" s="36">
        <f>IFERROR(IF(Y518=0,"",ROUNDUP(Y518/H518,0)*0.00502),"")</f>
        <v>2.0080000000000001E-2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7.4333333333333327</v>
      </c>
      <c r="BN518" s="64">
        <f>IFERROR(Y518*I518/H518,"0")</f>
        <v>8.92</v>
      </c>
      <c r="BO518" s="64">
        <f>IFERROR(1/J518*(X518/H518),"0")</f>
        <v>1.4245014245014245E-2</v>
      </c>
      <c r="BP518" s="64">
        <f>IFERROR(1/J518*(Y518/H518),"0")</f>
        <v>1.7094017094017096E-2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12.857142857142858</v>
      </c>
      <c r="Y519" s="763">
        <f>IFERROR(Y514/H514,"0")+IFERROR(Y515/H515,"0")+IFERROR(Y516/H516,"0")+IFERROR(Y517/H517,"0")+IFERROR(Y518/H518,"0")</f>
        <v>14</v>
      </c>
      <c r="Z519" s="763">
        <f>IFERROR(IF(Z514="",0,Z514),"0")+IFERROR(IF(Z515="",0,Z515),"0")+IFERROR(IF(Z516="",0,Z516),"0")+IFERROR(IF(Z517="",0,Z517),"0")+IFERROR(IF(Z518="",0,Z518),"0")</f>
        <v>9.5380000000000006E-2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47</v>
      </c>
      <c r="Y520" s="763">
        <f>IFERROR(SUM(Y514:Y518),"0")</f>
        <v>50.4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4</v>
      </c>
      <c r="Y531" s="762">
        <f>IFERROR(IF(X531="",0,CEILING((X531/$H531),1)*$H531),"")</f>
        <v>4.8</v>
      </c>
      <c r="Z531" s="36">
        <f>IFERROR(IF(Y531=0,"",ROUNDUP(Y531/H531,0)*0.00502),"")</f>
        <v>2.0080000000000001E-2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4.5733333333333341</v>
      </c>
      <c r="BN531" s="64">
        <f>IFERROR(Y531*I531/H531,"0")</f>
        <v>5.4880000000000004</v>
      </c>
      <c r="BO531" s="64">
        <f>IFERROR(1/J531*(X531/H531),"0")</f>
        <v>1.4245014245014247E-2</v>
      </c>
      <c r="BP531" s="64">
        <f>IFERROR(1/J531*(Y531/H531),"0")</f>
        <v>1.7094017094017096E-2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6</v>
      </c>
      <c r="Y532" s="762">
        <f>IFERROR(IF(X532="",0,CEILING((X532/$H532),1)*$H532),"")</f>
        <v>6</v>
      </c>
      <c r="Z532" s="36">
        <f>IFERROR(IF(Y532=0,"",ROUNDUP(Y532/H532,0)*0.00502),"")</f>
        <v>2.5100000000000001E-2</v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6.5000000000000009</v>
      </c>
      <c r="BN532" s="64">
        <f>IFERROR(Y532*I532/H532,"0")</f>
        <v>6.5000000000000009</v>
      </c>
      <c r="BO532" s="64">
        <f>IFERROR(1/J532*(X532/H532),"0")</f>
        <v>2.1367521367521368E-2</v>
      </c>
      <c r="BP532" s="64">
        <f>IFERROR(1/J532*(Y532/H532),"0")</f>
        <v>2.1367521367521368E-2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20</v>
      </c>
      <c r="Y533" s="762">
        <f>IFERROR(IF(X533="",0,CEILING((X533/$H533),1)*$H533),"")</f>
        <v>20.399999999999999</v>
      </c>
      <c r="Z533" s="36">
        <f>IFERROR(IF(Y533=0,"",ROUNDUP(Y533/H533,0)*0.00502),"")</f>
        <v>8.5339999999999999E-2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33.666666666666664</v>
      </c>
      <c r="BN533" s="64">
        <f>IFERROR(Y533*I533/H533,"0")</f>
        <v>34.340000000000003</v>
      </c>
      <c r="BO533" s="64">
        <f>IFERROR(1/J533*(X533/H533),"0")</f>
        <v>7.122507122507124E-2</v>
      </c>
      <c r="BP533" s="64">
        <f>IFERROR(1/J533*(Y533/H533),"0")</f>
        <v>7.2649572649572655E-2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25</v>
      </c>
      <c r="Y535" s="763">
        <f>IFERROR(Y531/H531,"0")+IFERROR(Y532/H532,"0")+IFERROR(Y533/H533,"0")+IFERROR(Y534/H534,"0")</f>
        <v>26</v>
      </c>
      <c r="Z535" s="763">
        <f>IFERROR(IF(Z531="",0,Z531),"0")+IFERROR(IF(Z532="",0,Z532),"0")+IFERROR(IF(Z533="",0,Z533),"0")+IFERROR(IF(Z534="",0,Z534),"0")</f>
        <v>0.13052</v>
      </c>
      <c r="AA535" s="764"/>
      <c r="AB535" s="764"/>
      <c r="AC535" s="764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30</v>
      </c>
      <c r="Y536" s="763">
        <f>IFERROR(SUM(Y531:Y534),"0")</f>
        <v>31.2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120</v>
      </c>
      <c r="Y545" s="762">
        <f t="shared" ref="Y545:Y555" si="94">IFERROR(IF(X545="",0,CEILING((X545/$H545),1)*$H545),"")</f>
        <v>121.44000000000001</v>
      </c>
      <c r="Z545" s="36">
        <f t="shared" ref="Z545:Z550" si="95">IFERROR(IF(Y545=0,"",ROUNDUP(Y545/H545,0)*0.01196),"")</f>
        <v>0.27507999999999999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128.18181818181816</v>
      </c>
      <c r="BN545" s="64">
        <f t="shared" ref="BN545:BN555" si="97">IFERROR(Y545*I545/H545,"0")</f>
        <v>129.72</v>
      </c>
      <c r="BO545" s="64">
        <f t="shared" ref="BO545:BO555" si="98">IFERROR(1/J545*(X545/H545),"0")</f>
        <v>0.21853146853146854</v>
      </c>
      <c r="BP545" s="64">
        <f t="shared" ref="BP545:BP555" si="99">IFERROR(1/J545*(Y545/H545),"0")</f>
        <v>0.22115384615384617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220</v>
      </c>
      <c r="Y548" s="762">
        <f t="shared" si="94"/>
        <v>221.76000000000002</v>
      </c>
      <c r="Z548" s="36">
        <f t="shared" si="95"/>
        <v>0.50231999999999999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234.99999999999997</v>
      </c>
      <c r="BN548" s="64">
        <f t="shared" si="97"/>
        <v>236.88</v>
      </c>
      <c r="BO548" s="64">
        <f t="shared" si="98"/>
        <v>0.40064102564102566</v>
      </c>
      <c r="BP548" s="64">
        <f t="shared" si="99"/>
        <v>0.40384615384615385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100</v>
      </c>
      <c r="Y550" s="762">
        <f t="shared" si="94"/>
        <v>100.32000000000001</v>
      </c>
      <c r="Z550" s="36">
        <f t="shared" si="95"/>
        <v>0.22724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106.81818181818181</v>
      </c>
      <c r="BN550" s="64">
        <f t="shared" si="97"/>
        <v>107.16</v>
      </c>
      <c r="BO550" s="64">
        <f t="shared" si="98"/>
        <v>0.18210955710955709</v>
      </c>
      <c r="BP550" s="64">
        <f t="shared" si="99"/>
        <v>0.18269230769230771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120</v>
      </c>
      <c r="Y551" s="762">
        <f t="shared" si="94"/>
        <v>122.4</v>
      </c>
      <c r="Z551" s="36">
        <f>IFERROR(IF(Y551=0,"",ROUNDUP(Y551/H551,0)*0.00902),"")</f>
        <v>0.30668000000000001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127</v>
      </c>
      <c r="BN551" s="64">
        <f t="shared" si="97"/>
        <v>129.54000000000002</v>
      </c>
      <c r="BO551" s="64">
        <f t="shared" si="98"/>
        <v>0.25252525252525254</v>
      </c>
      <c r="BP551" s="64">
        <f t="shared" si="99"/>
        <v>0.25757575757575757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132</v>
      </c>
      <c r="Y554" s="762">
        <f t="shared" si="94"/>
        <v>133.20000000000002</v>
      </c>
      <c r="Z554" s="36">
        <f>IFERROR(IF(Y554=0,"",ROUNDUP(Y554/H554,0)*0.00902),"")</f>
        <v>0.33374000000000004</v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139.69999999999999</v>
      </c>
      <c r="BN554" s="64">
        <f t="shared" si="97"/>
        <v>140.97000000000003</v>
      </c>
      <c r="BO554" s="64">
        <f t="shared" si="98"/>
        <v>0.27777777777777779</v>
      </c>
      <c r="BP554" s="64">
        <f t="shared" si="99"/>
        <v>0.28030303030303039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153.33333333333331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155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1.64506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692</v>
      </c>
      <c r="Y557" s="763">
        <f>IFERROR(SUM(Y545:Y555),"0")</f>
        <v>699.12000000000012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120</v>
      </c>
      <c r="Y559" s="762">
        <f>IFERROR(IF(X559="",0,CEILING((X559/$H559),1)*$H559),"")</f>
        <v>121.44000000000001</v>
      </c>
      <c r="Z559" s="36">
        <f>IFERROR(IF(Y559=0,"",ROUNDUP(Y559/H559,0)*0.01196),"")</f>
        <v>0.27507999999999999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128.18181818181816</v>
      </c>
      <c r="BN559" s="64">
        <f>IFERROR(Y559*I559/H559,"0")</f>
        <v>129.72</v>
      </c>
      <c r="BO559" s="64">
        <f>IFERROR(1/J559*(X559/H559),"0")</f>
        <v>0.21853146853146854</v>
      </c>
      <c r="BP559" s="64">
        <f>IFERROR(1/J559*(Y559/H559),"0")</f>
        <v>0.22115384615384617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22.727272727272727</v>
      </c>
      <c r="Y562" s="763">
        <f>IFERROR(Y559/H559,"0")+IFERROR(Y560/H560,"0")+IFERROR(Y561/H561,"0")</f>
        <v>23</v>
      </c>
      <c r="Z562" s="763">
        <f>IFERROR(IF(Z559="",0,Z559),"0")+IFERROR(IF(Z560="",0,Z560),"0")+IFERROR(IF(Z561="",0,Z561),"0")</f>
        <v>0.27507999999999999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120</v>
      </c>
      <c r="Y563" s="763">
        <f>IFERROR(SUM(Y559:Y561),"0")</f>
        <v>121.44000000000001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90</v>
      </c>
      <c r="Y565" s="762">
        <f t="shared" ref="Y565:Y573" si="100">IFERROR(IF(X565="",0,CEILING((X565/$H565),1)*$H565),"")</f>
        <v>95.04</v>
      </c>
      <c r="Z565" s="36">
        <f>IFERROR(IF(Y565=0,"",ROUNDUP(Y565/H565,0)*0.01196),"")</f>
        <v>0.21528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96.136363636363626</v>
      </c>
      <c r="BN565" s="64">
        <f t="shared" ref="BN565:BN573" si="102">IFERROR(Y565*I565/H565,"0")</f>
        <v>101.52000000000001</v>
      </c>
      <c r="BO565" s="64">
        <f t="shared" ref="BO565:BO573" si="103">IFERROR(1/J565*(X565/H565),"0")</f>
        <v>0.16389860139860138</v>
      </c>
      <c r="BP565" s="64">
        <f t="shared" ref="BP565:BP573" si="104">IFERROR(1/J565*(Y565/H565),"0")</f>
        <v>0.17307692307692307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110</v>
      </c>
      <c r="Y566" s="762">
        <f t="shared" si="100"/>
        <v>110.88000000000001</v>
      </c>
      <c r="Z566" s="36">
        <f>IFERROR(IF(Y566=0,"",ROUNDUP(Y566/H566,0)*0.01196),"")</f>
        <v>0.25115999999999999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117.49999999999999</v>
      </c>
      <c r="BN566" s="64">
        <f t="shared" si="102"/>
        <v>118.44</v>
      </c>
      <c r="BO566" s="64">
        <f t="shared" si="103"/>
        <v>0.20032051282051283</v>
      </c>
      <c r="BP566" s="64">
        <f t="shared" si="104"/>
        <v>0.20192307692307693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220</v>
      </c>
      <c r="Y567" s="762">
        <f t="shared" si="100"/>
        <v>221.76000000000002</v>
      </c>
      <c r="Z567" s="36">
        <f>IFERROR(IF(Y567=0,"",ROUNDUP(Y567/H567,0)*0.01196),"")</f>
        <v>0.50231999999999999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234.99999999999997</v>
      </c>
      <c r="BN567" s="64">
        <f t="shared" si="102"/>
        <v>236.88</v>
      </c>
      <c r="BO567" s="64">
        <f t="shared" si="103"/>
        <v>0.40064102564102566</v>
      </c>
      <c r="BP567" s="64">
        <f t="shared" si="104"/>
        <v>0.40384615384615385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60</v>
      </c>
      <c r="Y568" s="762">
        <f t="shared" si="100"/>
        <v>61.2</v>
      </c>
      <c r="Z568" s="36">
        <f>IFERROR(IF(Y568=0,"",ROUNDUP(Y568/H568,0)*0.00902),"")</f>
        <v>0.15334</v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63.5</v>
      </c>
      <c r="BN568" s="64">
        <f t="shared" si="102"/>
        <v>64.77000000000001</v>
      </c>
      <c r="BO568" s="64">
        <f t="shared" si="103"/>
        <v>0.12626262626262627</v>
      </c>
      <c r="BP568" s="64">
        <f t="shared" si="104"/>
        <v>0.12878787878787878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18</v>
      </c>
      <c r="Y570" s="762">
        <f t="shared" si="100"/>
        <v>18</v>
      </c>
      <c r="Z570" s="36">
        <f>IFERROR(IF(Y570=0,"",ROUNDUP(Y570/H570,0)*0.00902),"")</f>
        <v>4.5100000000000001E-2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19.05</v>
      </c>
      <c r="BN570" s="64">
        <f t="shared" si="102"/>
        <v>19.05</v>
      </c>
      <c r="BO570" s="64">
        <f t="shared" si="103"/>
        <v>3.787878787878788E-2</v>
      </c>
      <c r="BP570" s="64">
        <f t="shared" si="104"/>
        <v>3.787878787878788E-2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120</v>
      </c>
      <c r="Y572" s="762">
        <f t="shared" si="100"/>
        <v>122.4</v>
      </c>
      <c r="Z572" s="36">
        <f>IFERROR(IF(Y572=0,"",ROUNDUP(Y572/H572,0)*0.00902),"")</f>
        <v>0.30668000000000001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127</v>
      </c>
      <c r="BN572" s="64">
        <f t="shared" si="102"/>
        <v>129.54000000000002</v>
      </c>
      <c r="BO572" s="64">
        <f t="shared" si="103"/>
        <v>0.25252525252525254</v>
      </c>
      <c r="BP572" s="64">
        <f t="shared" si="104"/>
        <v>0.25757575757575757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134.54545454545453</v>
      </c>
      <c r="Y574" s="763">
        <f>IFERROR(Y565/H565,"0")+IFERROR(Y566/H566,"0")+IFERROR(Y567/H567,"0")+IFERROR(Y568/H568,"0")+IFERROR(Y569/H569,"0")+IFERROR(Y570/H570,"0")+IFERROR(Y571/H571,"0")+IFERROR(Y572/H572,"0")+IFERROR(Y573/H573,"0")</f>
        <v>137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1.4738799999999999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618</v>
      </c>
      <c r="Y575" s="763">
        <f>IFERROR(SUM(Y565:Y573),"0")</f>
        <v>629.28000000000009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30</v>
      </c>
      <c r="Y584" s="762">
        <f>IFERROR(IF(X584="",0,CEILING((X584/$H584),1)*$H584),"")</f>
        <v>31.2</v>
      </c>
      <c r="Z584" s="36">
        <f>IFERROR(IF(Y584=0,"",ROUNDUP(Y584/H584,0)*0.02175),"")</f>
        <v>8.6999999999999994E-2</v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31.846153846153843</v>
      </c>
      <c r="BN584" s="64">
        <f>IFERROR(Y584*I584/H584,"0")</f>
        <v>33.119999999999997</v>
      </c>
      <c r="BO584" s="64">
        <f>IFERROR(1/J584*(X584/H584),"0")</f>
        <v>6.8681318681318673E-2</v>
      </c>
      <c r="BP584" s="64">
        <f>IFERROR(1/J584*(Y584/H584),"0")</f>
        <v>7.1428571428571425E-2</v>
      </c>
    </row>
    <row r="585" spans="1:68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3.8461538461538463</v>
      </c>
      <c r="Y585" s="763">
        <f>IFERROR(Y583/H583,"0")+IFERROR(Y584/H584,"0")</f>
        <v>4</v>
      </c>
      <c r="Z585" s="763">
        <f>IFERROR(IF(Z583="",0,Z583),"0")+IFERROR(IF(Z584="",0,Z584),"0")</f>
        <v>8.6999999999999994E-2</v>
      </c>
      <c r="AA585" s="764"/>
      <c r="AB585" s="764"/>
      <c r="AC585" s="764"/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30</v>
      </c>
      <c r="Y586" s="763">
        <f>IFERROR(SUM(Y583:Y584),"0")</f>
        <v>31.2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1500</v>
      </c>
      <c r="Y617" s="762">
        <f t="shared" ref="Y617:Y624" si="115">IFERROR(IF(X617="",0,CEILING((X617/$H617),1)*$H617),"")</f>
        <v>1505.3999999999999</v>
      </c>
      <c r="Z617" s="36">
        <f>IFERROR(IF(Y617=0,"",ROUNDUP(Y617/H617,0)*0.02175),"")</f>
        <v>4.1977500000000001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1608.4615384615388</v>
      </c>
      <c r="BN617" s="64">
        <f t="shared" ref="BN617:BN624" si="117">IFERROR(Y617*I617/H617,"0")</f>
        <v>1614.2520000000002</v>
      </c>
      <c r="BO617" s="64">
        <f t="shared" ref="BO617:BO624" si="118">IFERROR(1/J617*(X617/H617),"0")</f>
        <v>3.4340659340659343</v>
      </c>
      <c r="BP617" s="64">
        <f t="shared" ref="BP617:BP624" si="119">IFERROR(1/J617*(Y617/H617),"0")</f>
        <v>3.4464285714285712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192.30769230769232</v>
      </c>
      <c r="Y625" s="763">
        <f>IFERROR(Y617/H617,"0")+IFERROR(Y618/H618,"0")+IFERROR(Y619/H619,"0")+IFERROR(Y620/H620,"0")+IFERROR(Y621/H621,"0")+IFERROR(Y622/H622,"0")+IFERROR(Y623/H623,"0")+IFERROR(Y624/H624,"0")</f>
        <v>193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4.1977500000000001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1500</v>
      </c>
      <c r="Y626" s="763">
        <f>IFERROR(SUM(Y617:Y624),"0")</f>
        <v>1505.3999999999999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17148.5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17289.160000000003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18264.284145068486</v>
      </c>
      <c r="Y653" s="763">
        <f>IFERROR(SUM(BN22:BN649),"0")</f>
        <v>18413.956999999995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34</v>
      </c>
      <c r="Y654" s="38">
        <f>ROUNDUP(SUM(BP22:BP649),0)</f>
        <v>34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19114.284145068486</v>
      </c>
      <c r="Y655" s="763">
        <f>GrossWeightTotalR+PalletQtyTotalR*25</f>
        <v>19263.956999999995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3851.2014299977086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3879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39.640060000000005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351.20000000000005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1035.9000000000001</v>
      </c>
      <c r="E662" s="46">
        <f>IFERROR(Y107*1,"0")+IFERROR(Y108*1,"0")+IFERROR(Y109*1,"0")+IFERROR(Y110*1,"0")+IFERROR(Y114*1,"0")+IFERROR(Y115*1,"0")+IFERROR(Y116*1,"0")+IFERROR(Y117*1,"0")+IFERROR(Y118*1,"0")</f>
        <v>1399.5000000000002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1829.8</v>
      </c>
      <c r="G662" s="46">
        <f>IFERROR(Y155*1,"0")+IFERROR(Y156*1,"0")+IFERROR(Y160*1,"0")+IFERROR(Y161*1,"0")+IFERROR(Y165*1,"0")+IFERROR(Y166*1,"0")</f>
        <v>136.72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543.9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2042.4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122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520.79999999999995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210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528.9</v>
      </c>
      <c r="V662" s="46">
        <f>IFERROR(Y401*1,"0")+IFERROR(Y405*1,"0")+IFERROR(Y406*1,"0")+IFERROR(Y407*1,"0")</f>
        <v>927.6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4370.8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201.60000000000002</v>
      </c>
      <c r="Z662" s="46">
        <f>IFERROR(Y510*1,"0")+IFERROR(Y514*1,"0")+IFERROR(Y515*1,"0")+IFERROR(Y516*1,"0")+IFERROR(Y517*1,"0")+IFERROR(Y518*1,"0")+IFERROR(Y522*1,"0")+IFERROR(Y526*1,"0")</f>
        <v>50.4</v>
      </c>
      <c r="AA662" s="46">
        <f>IFERROR(Y531*1,"0")+IFERROR(Y532*1,"0")+IFERROR(Y533*1,"0")+IFERROR(Y534*1,"0")</f>
        <v>31.2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1481.0400000000004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1505.3999999999999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69,00"/>
        <filter val="1 170,00"/>
        <filter val="1 200,00"/>
        <filter val="1 500,00"/>
        <filter val="1 504,00"/>
        <filter val="100,00"/>
        <filter val="101,00"/>
        <filter val="107,04"/>
        <filter val="107,78"/>
        <filter val="110,00"/>
        <filter val="114,00"/>
        <filter val="12,50"/>
        <filter val="12,86"/>
        <filter val="120,00"/>
        <filter val="132,00"/>
        <filter val="134,55"/>
        <filter val="140,00"/>
        <filter val="15,00"/>
        <filter val="150,00"/>
        <filter val="153,33"/>
        <filter val="156,25"/>
        <filter val="160,00"/>
        <filter val="17 148,50"/>
        <filter val="17,00"/>
        <filter val="17,58"/>
        <filter val="170,00"/>
        <filter val="175,00"/>
        <filter val="18 264,28"/>
        <filter val="18,00"/>
        <filter val="180,00"/>
        <filter val="189,67"/>
        <filter val="19 114,28"/>
        <filter val="192,31"/>
        <filter val="197,50"/>
        <filter val="2 815,00"/>
        <filter val="2,00"/>
        <filter val="20,00"/>
        <filter val="20,31"/>
        <filter val="200,00"/>
        <filter val="21,00"/>
        <filter val="210,00"/>
        <filter val="216,67"/>
        <filter val="217,00"/>
        <filter val="219,05"/>
        <filter val="22,73"/>
        <filter val="220,00"/>
        <filter val="221,85"/>
        <filter val="234,52"/>
        <filter val="24,00"/>
        <filter val="240,00"/>
        <filter val="25,00"/>
        <filter val="262,14"/>
        <filter val="280,00"/>
        <filter val="3 851,20"/>
        <filter val="3,85"/>
        <filter val="30,00"/>
        <filter val="300,00"/>
        <filter val="315,00"/>
        <filter val="33,00"/>
        <filter val="34"/>
        <filter val="35,00"/>
        <filter val="350,00"/>
        <filter val="36,00"/>
        <filter val="360,00"/>
        <filter val="38,33"/>
        <filter val="4,00"/>
        <filter val="40,00"/>
        <filter val="400,00"/>
        <filter val="420,00"/>
        <filter val="433,33"/>
        <filter val="436,21"/>
        <filter val="44,00"/>
        <filter val="45,00"/>
        <filter val="47,00"/>
        <filter val="490,00"/>
        <filter val="495,00"/>
        <filter val="5,13"/>
        <filter val="50,00"/>
        <filter val="52,50"/>
        <filter val="520,00"/>
        <filter val="535,00"/>
        <filter val="550,00"/>
        <filter val="56,00"/>
        <filter val="585,00"/>
        <filter val="6,00"/>
        <filter val="60,00"/>
        <filter val="600,00"/>
        <filter val="618,00"/>
        <filter val="63,89"/>
        <filter val="66,00"/>
        <filter val="660,00"/>
        <filter val="675,00"/>
        <filter val="692,00"/>
        <filter val="7,00"/>
        <filter val="7,50"/>
        <filter val="70,00"/>
        <filter val="715,00"/>
        <filter val="735,00"/>
        <filter val="745,00"/>
        <filter val="75,00"/>
        <filter val="766,00"/>
        <filter val="77,78"/>
        <filter val="8,00"/>
        <filter val="8,33"/>
        <filter val="80,00"/>
        <filter val="83,20"/>
        <filter val="84,52"/>
        <filter val="90,00"/>
        <filter val="910,00"/>
        <filter val="92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2024-11-13T10:54:10Z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