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39F45E-8B64-49F6-9A1F-EFB87C9A1A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Z445" i="1" s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Z438" i="1" s="1"/>
  <c r="P438" i="1"/>
  <c r="X436" i="1"/>
  <c r="X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N414" i="1"/>
  <c r="BM414" i="1"/>
  <c r="Z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Z396" i="1" s="1"/>
  <c r="P396" i="1"/>
  <c r="BO395" i="1"/>
  <c r="BM395" i="1"/>
  <c r="Y395" i="1"/>
  <c r="BP395" i="1" s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BO353" i="1"/>
  <c r="BM353" i="1"/>
  <c r="Y353" i="1"/>
  <c r="BP353" i="1" s="1"/>
  <c r="P353" i="1"/>
  <c r="X350" i="1"/>
  <c r="X349" i="1"/>
  <c r="BO348" i="1"/>
  <c r="BM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O307" i="1"/>
  <c r="BM307" i="1"/>
  <c r="Y307" i="1"/>
  <c r="P307" i="1"/>
  <c r="BO306" i="1"/>
  <c r="BM306" i="1"/>
  <c r="Y306" i="1"/>
  <c r="BP306" i="1" s="1"/>
  <c r="P306" i="1"/>
  <c r="X303" i="1"/>
  <c r="X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Y290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22" i="1" l="1"/>
  <c r="BN422" i="1"/>
  <c r="Z422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Y511" i="1"/>
  <c r="BP510" i="1"/>
  <c r="BN510" i="1"/>
  <c r="Z510" i="1"/>
  <c r="Z511" i="1" s="1"/>
  <c r="BP514" i="1"/>
  <c r="BN514" i="1"/>
  <c r="Z514" i="1"/>
  <c r="BP555" i="1"/>
  <c r="BN555" i="1"/>
  <c r="Z555" i="1"/>
  <c r="BP569" i="1"/>
  <c r="BN569" i="1"/>
  <c r="Z569" i="1"/>
  <c r="BP573" i="1"/>
  <c r="BN573" i="1"/>
  <c r="Z573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B662" i="1"/>
  <c r="X654" i="1"/>
  <c r="Y35" i="1"/>
  <c r="Z28" i="1"/>
  <c r="BN28" i="1"/>
  <c r="Z52" i="1"/>
  <c r="BN52" i="1"/>
  <c r="Z66" i="1"/>
  <c r="BN66" i="1"/>
  <c r="Z67" i="1"/>
  <c r="BN67" i="1"/>
  <c r="Z87" i="1"/>
  <c r="BN87" i="1"/>
  <c r="Z110" i="1"/>
  <c r="BN110" i="1"/>
  <c r="Z123" i="1"/>
  <c r="Z128" i="1" s="1"/>
  <c r="BN123" i="1"/>
  <c r="Z145" i="1"/>
  <c r="BN145" i="1"/>
  <c r="Z171" i="1"/>
  <c r="Z172" i="1" s="1"/>
  <c r="BN171" i="1"/>
  <c r="BP171" i="1"/>
  <c r="Z175" i="1"/>
  <c r="BN175" i="1"/>
  <c r="Z185" i="1"/>
  <c r="BN185" i="1"/>
  <c r="Z198" i="1"/>
  <c r="BN198" i="1"/>
  <c r="Z213" i="1"/>
  <c r="BN213" i="1"/>
  <c r="Y225" i="1"/>
  <c r="Z223" i="1"/>
  <c r="BN223" i="1"/>
  <c r="Y240" i="1"/>
  <c r="Z237" i="1"/>
  <c r="BN237" i="1"/>
  <c r="Z254" i="1"/>
  <c r="BN254" i="1"/>
  <c r="Z265" i="1"/>
  <c r="BN265" i="1"/>
  <c r="Z266" i="1"/>
  <c r="BN266" i="1"/>
  <c r="Z287" i="1"/>
  <c r="BN287" i="1"/>
  <c r="Z306" i="1"/>
  <c r="BN306" i="1"/>
  <c r="Z309" i="1"/>
  <c r="BN309" i="1"/>
  <c r="Z353" i="1"/>
  <c r="BN353" i="1"/>
  <c r="Z354" i="1"/>
  <c r="BN354" i="1"/>
  <c r="Z366" i="1"/>
  <c r="BN366" i="1"/>
  <c r="Z376" i="1"/>
  <c r="BN376" i="1"/>
  <c r="BP439" i="1"/>
  <c r="BN439" i="1"/>
  <c r="Z439" i="1"/>
  <c r="BP455" i="1"/>
  <c r="BN455" i="1"/>
  <c r="Z455" i="1"/>
  <c r="BP493" i="1"/>
  <c r="BN493" i="1"/>
  <c r="Z493" i="1"/>
  <c r="BP554" i="1"/>
  <c r="BN554" i="1"/>
  <c r="Z554" i="1"/>
  <c r="BP568" i="1"/>
  <c r="BN568" i="1"/>
  <c r="Z568" i="1"/>
  <c r="BP572" i="1"/>
  <c r="BN572" i="1"/>
  <c r="Z572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X653" i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Y79" i="1"/>
  <c r="Z78" i="1"/>
  <c r="BN78" i="1"/>
  <c r="Z84" i="1"/>
  <c r="BN84" i="1"/>
  <c r="Z85" i="1"/>
  <c r="BN85" i="1"/>
  <c r="Z95" i="1"/>
  <c r="BN95" i="1"/>
  <c r="Z108" i="1"/>
  <c r="BN108" i="1"/>
  <c r="Z114" i="1"/>
  <c r="BN114" i="1"/>
  <c r="Z118" i="1"/>
  <c r="BN118" i="1"/>
  <c r="Z125" i="1"/>
  <c r="BN125" i="1"/>
  <c r="Z131" i="1"/>
  <c r="BN131" i="1"/>
  <c r="BP131" i="1"/>
  <c r="Z132" i="1"/>
  <c r="BN132" i="1"/>
  <c r="Y146" i="1"/>
  <c r="Z143" i="1"/>
  <c r="BN143" i="1"/>
  <c r="Z149" i="1"/>
  <c r="BN149" i="1"/>
  <c r="BP149" i="1"/>
  <c r="Z166" i="1"/>
  <c r="BN166" i="1"/>
  <c r="Y181" i="1"/>
  <c r="Z177" i="1"/>
  <c r="BN177" i="1"/>
  <c r="Z183" i="1"/>
  <c r="BN183" i="1"/>
  <c r="BP183" i="1"/>
  <c r="Z196" i="1"/>
  <c r="BN196" i="1"/>
  <c r="Z200" i="1"/>
  <c r="BN200" i="1"/>
  <c r="Z207" i="1"/>
  <c r="BN207" i="1"/>
  <c r="Z217" i="1"/>
  <c r="BN217" i="1"/>
  <c r="BP217" i="1"/>
  <c r="Z221" i="1"/>
  <c r="BN221" i="1"/>
  <c r="Z229" i="1"/>
  <c r="BN229" i="1"/>
  <c r="BP231" i="1"/>
  <c r="BN231" i="1"/>
  <c r="Z231" i="1"/>
  <c r="BP243" i="1"/>
  <c r="BN243" i="1"/>
  <c r="Z243" i="1"/>
  <c r="BP256" i="1"/>
  <c r="BN256" i="1"/>
  <c r="Z256" i="1"/>
  <c r="BP268" i="1"/>
  <c r="BN268" i="1"/>
  <c r="Z268" i="1"/>
  <c r="BP289" i="1"/>
  <c r="BN289" i="1"/>
  <c r="Z289" i="1"/>
  <c r="BP311" i="1"/>
  <c r="BN311" i="1"/>
  <c r="Z311" i="1"/>
  <c r="BP356" i="1"/>
  <c r="BN356" i="1"/>
  <c r="Z356" i="1"/>
  <c r="BP368" i="1"/>
  <c r="BN368" i="1"/>
  <c r="Z368" i="1"/>
  <c r="BP382" i="1"/>
  <c r="BN382" i="1"/>
  <c r="Z382" i="1"/>
  <c r="BP388" i="1"/>
  <c r="BN388" i="1"/>
  <c r="Z388" i="1"/>
  <c r="BP406" i="1"/>
  <c r="BN406" i="1"/>
  <c r="Z406" i="1"/>
  <c r="BP420" i="1"/>
  <c r="BN420" i="1"/>
  <c r="Z420" i="1"/>
  <c r="BP434" i="1"/>
  <c r="BN434" i="1"/>
  <c r="Z434" i="1"/>
  <c r="Z440" i="1"/>
  <c r="Y186" i="1"/>
  <c r="BP235" i="1"/>
  <c r="BN235" i="1"/>
  <c r="Z235" i="1"/>
  <c r="BP252" i="1"/>
  <c r="BN252" i="1"/>
  <c r="Z252" i="1"/>
  <c r="BP263" i="1"/>
  <c r="BN263" i="1"/>
  <c r="Z263" i="1"/>
  <c r="BP285" i="1"/>
  <c r="BN285" i="1"/>
  <c r="Z285" i="1"/>
  <c r="BP301" i="1"/>
  <c r="BN301" i="1"/>
  <c r="Z301" i="1"/>
  <c r="BP348" i="1"/>
  <c r="BN348" i="1"/>
  <c r="Z348" i="1"/>
  <c r="BP360" i="1"/>
  <c r="BN360" i="1"/>
  <c r="Z360" i="1"/>
  <c r="BP374" i="1"/>
  <c r="BN374" i="1"/>
  <c r="Z374" i="1"/>
  <c r="Y392" i="1"/>
  <c r="BP387" i="1"/>
  <c r="BN387" i="1"/>
  <c r="Z387" i="1"/>
  <c r="BP394" i="1"/>
  <c r="BN394" i="1"/>
  <c r="Z394" i="1"/>
  <c r="BP416" i="1"/>
  <c r="BN416" i="1"/>
  <c r="Z416" i="1"/>
  <c r="BP428" i="1"/>
  <c r="BN428" i="1"/>
  <c r="Z428" i="1"/>
  <c r="Y465" i="1"/>
  <c r="BP459" i="1"/>
  <c r="BN459" i="1"/>
  <c r="Z459" i="1"/>
  <c r="BP479" i="1"/>
  <c r="BN479" i="1"/>
  <c r="Z479" i="1"/>
  <c r="BP486" i="1"/>
  <c r="BN486" i="1"/>
  <c r="Z486" i="1"/>
  <c r="BP495" i="1"/>
  <c r="BN495" i="1"/>
  <c r="Z495" i="1"/>
  <c r="BP516" i="1"/>
  <c r="BN516" i="1"/>
  <c r="Z516" i="1"/>
  <c r="BP546" i="1"/>
  <c r="BN546" i="1"/>
  <c r="Z546" i="1"/>
  <c r="Y562" i="1"/>
  <c r="BP559" i="1"/>
  <c r="BN559" i="1"/>
  <c r="Z559" i="1"/>
  <c r="BP577" i="1"/>
  <c r="BN577" i="1"/>
  <c r="Z577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39" i="1"/>
  <c r="Y370" i="1"/>
  <c r="Y378" i="1"/>
  <c r="Y436" i="1"/>
  <c r="Y435" i="1"/>
  <c r="BP445" i="1"/>
  <c r="BN445" i="1"/>
  <c r="BP449" i="1"/>
  <c r="BN449" i="1"/>
  <c r="Z449" i="1"/>
  <c r="BP463" i="1"/>
  <c r="BN463" i="1"/>
  <c r="Z463" i="1"/>
  <c r="BP483" i="1"/>
  <c r="BN483" i="1"/>
  <c r="Z483" i="1"/>
  <c r="BP491" i="1"/>
  <c r="BN491" i="1"/>
  <c r="Z491" i="1"/>
  <c r="BP505" i="1"/>
  <c r="BN505" i="1"/>
  <c r="Z505" i="1"/>
  <c r="BP532" i="1"/>
  <c r="BN532" i="1"/>
  <c r="Z532" i="1"/>
  <c r="BP550" i="1"/>
  <c r="BN550" i="1"/>
  <c r="Z550" i="1"/>
  <c r="BP566" i="1"/>
  <c r="BN566" i="1"/>
  <c r="Z566" i="1"/>
  <c r="BP608" i="1"/>
  <c r="BN608" i="1"/>
  <c r="Z608" i="1"/>
  <c r="BP610" i="1"/>
  <c r="BN610" i="1"/>
  <c r="Z610" i="1"/>
  <c r="BP612" i="1"/>
  <c r="BN612" i="1"/>
  <c r="Z612" i="1"/>
  <c r="Y497" i="1"/>
  <c r="Z662" i="1"/>
  <c r="Y519" i="1"/>
  <c r="F9" i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BN76" i="1"/>
  <c r="BP76" i="1"/>
  <c r="Z77" i="1"/>
  <c r="BN77" i="1"/>
  <c r="Y89" i="1"/>
  <c r="Z83" i="1"/>
  <c r="BN83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BP134" i="1"/>
  <c r="BN134" i="1"/>
  <c r="Z134" i="1"/>
  <c r="BP142" i="1"/>
  <c r="BN142" i="1"/>
  <c r="Z142" i="1"/>
  <c r="BP150" i="1"/>
  <c r="BN150" i="1"/>
  <c r="Z150" i="1"/>
  <c r="Z151" i="1" s="1"/>
  <c r="Y152" i="1"/>
  <c r="G662" i="1"/>
  <c r="Y158" i="1"/>
  <c r="BP155" i="1"/>
  <c r="BN155" i="1"/>
  <c r="Z155" i="1"/>
  <c r="Z157" i="1" s="1"/>
  <c r="Y162" i="1"/>
  <c r="BP176" i="1"/>
  <c r="BN176" i="1"/>
  <c r="Z176" i="1"/>
  <c r="Y180" i="1"/>
  <c r="BP184" i="1"/>
  <c r="BN184" i="1"/>
  <c r="Z184" i="1"/>
  <c r="Z186" i="1" s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Z302" i="1" s="1"/>
  <c r="BP308" i="1"/>
  <c r="BN308" i="1"/>
  <c r="Z308" i="1"/>
  <c r="Y312" i="1"/>
  <c r="BP338" i="1"/>
  <c r="BN338" i="1"/>
  <c r="Z338" i="1"/>
  <c r="Z339" i="1" s="1"/>
  <c r="Y340" i="1"/>
  <c r="Y344" i="1"/>
  <c r="BP343" i="1"/>
  <c r="BN343" i="1"/>
  <c r="Z343" i="1"/>
  <c r="Z344" i="1" s="1"/>
  <c r="T662" i="1"/>
  <c r="Y345" i="1"/>
  <c r="H9" i="1"/>
  <c r="Y24" i="1"/>
  <c r="Y72" i="1"/>
  <c r="BP86" i="1"/>
  <c r="BN86" i="1"/>
  <c r="Z86" i="1"/>
  <c r="Z88" i="1" s="1"/>
  <c r="BP92" i="1"/>
  <c r="BN92" i="1"/>
  <c r="Z92" i="1"/>
  <c r="BP94" i="1"/>
  <c r="BN94" i="1"/>
  <c r="Z94" i="1"/>
  <c r="BP102" i="1"/>
  <c r="BN102" i="1"/>
  <c r="Z102" i="1"/>
  <c r="Y104" i="1"/>
  <c r="E662" i="1"/>
  <c r="Y112" i="1"/>
  <c r="BP107" i="1"/>
  <c r="BN107" i="1"/>
  <c r="Z107" i="1"/>
  <c r="Y111" i="1"/>
  <c r="BP115" i="1"/>
  <c r="BN115" i="1"/>
  <c r="Z115" i="1"/>
  <c r="Z119" i="1" s="1"/>
  <c r="Y119" i="1"/>
  <c r="BP124" i="1"/>
  <c r="BN124" i="1"/>
  <c r="Z124" i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BP178" i="1"/>
  <c r="BN178" i="1"/>
  <c r="Z178" i="1"/>
  <c r="Z180" i="1" s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Y210" i="1"/>
  <c r="Y215" i="1"/>
  <c r="BP212" i="1"/>
  <c r="BN212" i="1"/>
  <c r="Z212" i="1"/>
  <c r="Z214" i="1" s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Y302" i="1"/>
  <c r="BP307" i="1"/>
  <c r="BN307" i="1"/>
  <c r="Z307" i="1"/>
  <c r="BP310" i="1"/>
  <c r="BN310" i="1"/>
  <c r="Z310" i="1"/>
  <c r="Y349" i="1"/>
  <c r="Y363" i="1"/>
  <c r="Y369" i="1"/>
  <c r="Y379" i="1"/>
  <c r="Y385" i="1"/>
  <c r="Y391" i="1"/>
  <c r="Y398" i="1"/>
  <c r="V662" i="1"/>
  <c r="Y402" i="1"/>
  <c r="BP401" i="1"/>
  <c r="BN401" i="1"/>
  <c r="Z401" i="1"/>
  <c r="Z402" i="1" s="1"/>
  <c r="Y403" i="1"/>
  <c r="Y408" i="1"/>
  <c r="BP405" i="1"/>
  <c r="BN405" i="1"/>
  <c r="Z405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62" i="1"/>
  <c r="BN462" i="1"/>
  <c r="Z462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F662" i="1"/>
  <c r="Y129" i="1"/>
  <c r="H662" i="1"/>
  <c r="Y173" i="1"/>
  <c r="J662" i="1"/>
  <c r="Y209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Z347" i="1"/>
  <c r="Z349" i="1" s="1"/>
  <c r="BN347" i="1"/>
  <c r="BP347" i="1"/>
  <c r="U662" i="1"/>
  <c r="Z355" i="1"/>
  <c r="BN355" i="1"/>
  <c r="Z357" i="1"/>
  <c r="BN357" i="1"/>
  <c r="Z359" i="1"/>
  <c r="BN359" i="1"/>
  <c r="Z361" i="1"/>
  <c r="BN361" i="1"/>
  <c r="Y362" i="1"/>
  <c r="Z365" i="1"/>
  <c r="BN365" i="1"/>
  <c r="BP365" i="1"/>
  <c r="Z367" i="1"/>
  <c r="BN367" i="1"/>
  <c r="Z373" i="1"/>
  <c r="BN373" i="1"/>
  <c r="Z375" i="1"/>
  <c r="BN375" i="1"/>
  <c r="Z377" i="1"/>
  <c r="BN377" i="1"/>
  <c r="Z381" i="1"/>
  <c r="BN381" i="1"/>
  <c r="BP381" i="1"/>
  <c r="Z383" i="1"/>
  <c r="BN383" i="1"/>
  <c r="Z389" i="1"/>
  <c r="Z391" i="1" s="1"/>
  <c r="BN389" i="1"/>
  <c r="Y397" i="1"/>
  <c r="Z395" i="1"/>
  <c r="BN395" i="1"/>
  <c r="BP396" i="1"/>
  <c r="BN396" i="1"/>
  <c r="BP407" i="1"/>
  <c r="BN407" i="1"/>
  <c r="Z407" i="1"/>
  <c r="Y409" i="1"/>
  <c r="W662" i="1"/>
  <c r="Y424" i="1"/>
  <c r="BP413" i="1"/>
  <c r="BN413" i="1"/>
  <c r="Z413" i="1"/>
  <c r="BP417" i="1"/>
  <c r="BN417" i="1"/>
  <c r="Z417" i="1"/>
  <c r="BP421" i="1"/>
  <c r="BN421" i="1"/>
  <c r="Z421" i="1"/>
  <c r="Y429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Y506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Y580" i="1"/>
  <c r="Y441" i="1"/>
  <c r="BP438" i="1"/>
  <c r="BN438" i="1"/>
  <c r="Y440" i="1"/>
  <c r="Y451" i="1"/>
  <c r="BP444" i="1"/>
  <c r="BN444" i="1"/>
  <c r="Z444" i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01" i="1"/>
  <c r="BP515" i="1"/>
  <c r="BN515" i="1"/>
  <c r="Z515" i="1"/>
  <c r="BP518" i="1"/>
  <c r="BN518" i="1"/>
  <c r="Z518" i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BP567" i="1"/>
  <c r="BN567" i="1"/>
  <c r="Z567" i="1"/>
  <c r="BP571" i="1"/>
  <c r="BN571" i="1"/>
  <c r="Z571" i="1"/>
  <c r="Y58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X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AD662" i="1"/>
  <c r="Z535" i="1" l="1"/>
  <c r="Z519" i="1"/>
  <c r="Z496" i="1"/>
  <c r="Z580" i="1"/>
  <c r="Z506" i="1"/>
  <c r="Z456" i="1"/>
  <c r="Z397" i="1"/>
  <c r="Z384" i="1"/>
  <c r="Z312" i="1"/>
  <c r="Z209" i="1"/>
  <c r="Z167" i="1"/>
  <c r="Z111" i="1"/>
  <c r="Z79" i="1"/>
  <c r="Z72" i="1"/>
  <c r="Z54" i="1"/>
  <c r="X655" i="1"/>
  <c r="Z632" i="1"/>
  <c r="Z597" i="1"/>
  <c r="Z290" i="1"/>
  <c r="Z136" i="1"/>
  <c r="Z272" i="1"/>
  <c r="Z225" i="1"/>
  <c r="Z378" i="1"/>
  <c r="Z362" i="1"/>
  <c r="Z614" i="1"/>
  <c r="Z638" i="1"/>
  <c r="Z604" i="1"/>
  <c r="Z625" i="1"/>
  <c r="Z451" i="1"/>
  <c r="Z369" i="1"/>
  <c r="Z408" i="1"/>
  <c r="Z203" i="1"/>
  <c r="Z146" i="1"/>
  <c r="Y652" i="1"/>
  <c r="Z247" i="1"/>
  <c r="Z103" i="1"/>
  <c r="Z35" i="1"/>
  <c r="Y656" i="1"/>
  <c r="Y653" i="1"/>
  <c r="Z556" i="1"/>
  <c r="Z574" i="1"/>
  <c r="Z424" i="1"/>
  <c r="Z239" i="1"/>
  <c r="Z259" i="1"/>
  <c r="Z657" i="1" s="1"/>
  <c r="Z97" i="1"/>
  <c r="Y654" i="1"/>
  <c r="Y655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<sst xmlns="http://schemas.openxmlformats.org/spreadsheetml/2006/main" count="3078" uniqueCount="1091">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</sst>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0.41666666666666669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86.4</v>
      </c>
      <c r="Y48" s="762">
        <f t="shared" ref="Y48:Y53" si="6">IFERROR(IF(X48="",0,CEILING((X48/$H48),1)*$H48),"")</f>
        <v>86.4</v>
      </c>
      <c r="Z48" s="36">
        <f>IFERROR(IF(Y48=0,"",ROUNDUP(Y48/H48,0)*0.02175),"")</f>
        <v>0.17399999999999999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90.24</v>
      </c>
      <c r="BN48" s="64">
        <f t="shared" ref="BN48:BN53" si="8">IFERROR(Y48*I48/H48,"0")</f>
        <v>90.24</v>
      </c>
      <c r="BO48" s="64">
        <f t="shared" ref="BO48:BO53" si="9">IFERROR(1/J48*(X48/H48),"0")</f>
        <v>0.14285714285714285</v>
      </c>
      <c r="BP48" s="64">
        <f t="shared" ref="BP48:BP53" si="10">IFERROR(1/J48*(Y48/H48),"0")</f>
        <v>0.14285714285714285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8</v>
      </c>
      <c r="Y54" s="763">
        <f>IFERROR(Y48/H48,"0")+IFERROR(Y49/H49,"0")+IFERROR(Y50/H50,"0")+IFERROR(Y51/H51,"0")+IFERROR(Y52/H52,"0")+IFERROR(Y53/H53,"0")</f>
        <v>8</v>
      </c>
      <c r="Z54" s="763">
        <f>IFERROR(IF(Z48="",0,Z48),"0")+IFERROR(IF(Z49="",0,Z49),"0")+IFERROR(IF(Z50="",0,Z50),"0")+IFERROR(IF(Z51="",0,Z51),"0")+IFERROR(IF(Z52="",0,Z52),"0")+IFERROR(IF(Z53="",0,Z53),"0")</f>
        <v>0.17399999999999999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86.4</v>
      </c>
      <c r="Y55" s="763">
        <f>IFERROR(SUM(Y48:Y53),"0")</f>
        <v>86.4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86.4</v>
      </c>
      <c r="Y64" s="762">
        <f t="shared" si="11"/>
        <v>86.4</v>
      </c>
      <c r="Z64" s="36">
        <f>IFERROR(IF(Y64=0,"",ROUNDUP(Y64/H64,0)*0.02039),"")</f>
        <v>0.16311999999999999</v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0.16666666666666666</v>
      </c>
      <c r="BP64" s="64">
        <f t="shared" si="15"/>
        <v>0.16666666666666666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8</v>
      </c>
      <c r="Y72" s="763">
        <f>IFERROR(Y63/H63,"0")+IFERROR(Y64/H64,"0")+IFERROR(Y65/H65,"0")+IFERROR(Y66/H66,"0")+IFERROR(Y67/H67,"0")+IFERROR(Y68/H68,"0")+IFERROR(Y69/H69,"0")+IFERROR(Y70/H70,"0")+IFERROR(Y71/H71,"0")</f>
        <v>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0.16311999999999999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86.4</v>
      </c>
      <c r="Y73" s="763">
        <f>IFERROR(SUM(Y63:Y71),"0")</f>
        <v>86.4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64.8</v>
      </c>
      <c r="Y114" s="762">
        <f>IFERROR(IF(X114="",0,CEILING((X114/$H114),1)*$H114),"")</f>
        <v>64.8</v>
      </c>
      <c r="Z114" s="36">
        <f>IFERROR(IF(Y114=0,"",ROUNDUP(Y114/H114,0)*0.02175),"")</f>
        <v>0.17399999999999999</v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69.311999999999998</v>
      </c>
      <c r="BN114" s="64">
        <f>IFERROR(Y114*I114/H114,"0")</f>
        <v>69.311999999999998</v>
      </c>
      <c r="BO114" s="64">
        <f>IFERROR(1/J114*(X114/H114),"0")</f>
        <v>0.14285714285714285</v>
      </c>
      <c r="BP114" s="64">
        <f>IFERROR(1/J114*(Y114/H114),"0")</f>
        <v>0.14285714285714285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8</v>
      </c>
      <c r="Y119" s="763">
        <f>IFERROR(Y114/H114,"0")+IFERROR(Y115/H115,"0")+IFERROR(Y116/H116,"0")+IFERROR(Y117/H117,"0")+IFERROR(Y118/H118,"0")</f>
        <v>8</v>
      </c>
      <c r="Z119" s="763">
        <f>IFERROR(IF(Z114="",0,Z114),"0")+IFERROR(IF(Z115="",0,Z115),"0")+IFERROR(IF(Z116="",0,Z116),"0")+IFERROR(IF(Z117="",0,Z117),"0")+IFERROR(IF(Z118="",0,Z118),"0")</f>
        <v>0.17399999999999999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64.8</v>
      </c>
      <c r="Y120" s="763">
        <f>IFERROR(SUM(Y114:Y118),"0")</f>
        <v>64.8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64.8</v>
      </c>
      <c r="Y139" s="762">
        <f t="shared" ref="Y139:Y145" si="26">IFERROR(IF(X139="",0,CEILING((X139/$H139),1)*$H139),"")</f>
        <v>64.8</v>
      </c>
      <c r="Z139" s="36">
        <f>IFERROR(IF(Y139=0,"",ROUNDUP(Y139/H139,0)*0.02175),"")</f>
        <v>0.17399999999999999</v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69.263999999999996</v>
      </c>
      <c r="BN139" s="64">
        <f t="shared" ref="BN139:BN145" si="28">IFERROR(Y139*I139/H139,"0")</f>
        <v>69.263999999999996</v>
      </c>
      <c r="BO139" s="64">
        <f t="shared" ref="BO139:BO145" si="29">IFERROR(1/J139*(X139/H139),"0")</f>
        <v>0.14285714285714285</v>
      </c>
      <c r="BP139" s="64">
        <f t="shared" ref="BP139:BP145" si="30">IFERROR(1/J139*(Y139/H139),"0")</f>
        <v>0.14285714285714285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8</v>
      </c>
      <c r="Y146" s="763">
        <f>IFERROR(Y139/H139,"0")+IFERROR(Y140/H140,"0")+IFERROR(Y141/H141,"0")+IFERROR(Y142/H142,"0")+IFERROR(Y143/H143,"0")+IFERROR(Y144/H144,"0")+IFERROR(Y145/H145,"0")</f>
        <v>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0.17399999999999999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64.8</v>
      </c>
      <c r="Y147" s="763">
        <f>IFERROR(SUM(Y139:Y145),"0")</f>
        <v>64.8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67.2</v>
      </c>
      <c r="Y183" s="762">
        <f>IFERROR(IF(X183="",0,CEILING((X183/$H183),1)*$H183),"")</f>
        <v>67.2</v>
      </c>
      <c r="Z183" s="36">
        <f>IFERROR(IF(Y183=0,"",ROUNDUP(Y183/H183,0)*0.02175),"")</f>
        <v>0.17399999999999999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71.712000000000003</v>
      </c>
      <c r="BN183" s="64">
        <f>IFERROR(Y183*I183/H183,"0")</f>
        <v>71.712000000000003</v>
      </c>
      <c r="BO183" s="64">
        <f>IFERROR(1/J183*(X183/H183),"0")</f>
        <v>0.14285714285714285</v>
      </c>
      <c r="BP183" s="64">
        <f>IFERROR(1/J183*(Y183/H183),"0")</f>
        <v>0.14285714285714285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8</v>
      </c>
      <c r="Y186" s="763">
        <f>IFERROR(Y183/H183,"0")+IFERROR(Y184/H184,"0")+IFERROR(Y185/H185,"0")</f>
        <v>8</v>
      </c>
      <c r="Z186" s="763">
        <f>IFERROR(IF(Z183="",0,Z183),"0")+IFERROR(IF(Z184="",0,Z184),"0")+IFERROR(IF(Z185="",0,Z185),"0")</f>
        <v>0.17399999999999999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67.2</v>
      </c>
      <c r="Y187" s="763">
        <f>IFERROR(SUM(Y183:Y185),"0")</f>
        <v>67.2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62.4</v>
      </c>
      <c r="Y372" s="762">
        <f t="shared" ref="Y372:Y377" si="72">IFERROR(IF(X372="",0,CEILING((X372/$H372),1)*$H372),"")</f>
        <v>62.4</v>
      </c>
      <c r="Z372" s="36">
        <f>IFERROR(IF(Y372=0,"",ROUNDUP(Y372/H372,0)*0.02175),"")</f>
        <v>0.17399999999999999</v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66.864000000000004</v>
      </c>
      <c r="BN372" s="64">
        <f t="shared" ref="BN372:BN377" si="74">IFERROR(Y372*I372/H372,"0")</f>
        <v>66.864000000000004</v>
      </c>
      <c r="BO372" s="64">
        <f t="shared" ref="BO372:BO377" si="75">IFERROR(1/J372*(X372/H372),"0")</f>
        <v>0.14285714285714285</v>
      </c>
      <c r="BP372" s="64">
        <f t="shared" ref="BP372:BP377" si="76">IFERROR(1/J372*(Y372/H372),"0")</f>
        <v>0.14285714285714285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8</v>
      </c>
      <c r="Y378" s="763">
        <f>IFERROR(Y372/H372,"0")+IFERROR(Y373/H373,"0")+IFERROR(Y374/H374,"0")+IFERROR(Y375/H375,"0")+IFERROR(Y376/H376,"0")+IFERROR(Y377/H377,"0")</f>
        <v>8</v>
      </c>
      <c r="Z378" s="763">
        <f>IFERROR(IF(Z372="",0,Z372),"0")+IFERROR(IF(Z373="",0,Z373),"0")+IFERROR(IF(Z374="",0,Z374),"0")+IFERROR(IF(Z375="",0,Z375),"0")+IFERROR(IF(Z376="",0,Z376),"0")+IFERROR(IF(Z377="",0,Z377),"0")</f>
        <v>0.17399999999999999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62.4</v>
      </c>
      <c r="Y379" s="763">
        <f>IFERROR(SUM(Y372:Y377),"0")</f>
        <v>62.4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62.4</v>
      </c>
      <c r="Y382" s="762">
        <f>IFERROR(IF(X382="",0,CEILING((X382/$H382),1)*$H382),"")</f>
        <v>62.4</v>
      </c>
      <c r="Z382" s="36">
        <f>IFERROR(IF(Y382=0,"",ROUNDUP(Y382/H382,0)*0.02175),"")</f>
        <v>0.17399999999999999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66.912000000000006</v>
      </c>
      <c r="BN382" s="64">
        <f>IFERROR(Y382*I382/H382,"0")</f>
        <v>66.912000000000006</v>
      </c>
      <c r="BO382" s="64">
        <f>IFERROR(1/J382*(X382/H382),"0")</f>
        <v>0.14285714285714285</v>
      </c>
      <c r="BP382" s="64">
        <f>IFERROR(1/J382*(Y382/H382),"0")</f>
        <v>0.14285714285714285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8</v>
      </c>
      <c r="Y384" s="763">
        <f>IFERROR(Y381/H381,"0")+IFERROR(Y382/H382,"0")+IFERROR(Y383/H383,"0")</f>
        <v>8</v>
      </c>
      <c r="Z384" s="763">
        <f>IFERROR(IF(Z381="",0,Z381),"0")+IFERROR(IF(Z382="",0,Z382),"0")+IFERROR(IF(Z383="",0,Z383),"0")</f>
        <v>0.17399999999999999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62.4</v>
      </c>
      <c r="Y385" s="763">
        <f>IFERROR(SUM(Y381:Y383),"0")</f>
        <v>62.4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360</v>
      </c>
      <c r="Y413" s="762">
        <f t="shared" ref="Y413:Y423" si="77">IFERROR(IF(X413="",0,CEILING((X413/$H413),1)*$H413),"")</f>
        <v>360</v>
      </c>
      <c r="Z413" s="36">
        <f>IFERROR(IF(Y413=0,"",ROUNDUP(Y413/H413,0)*0.02039),"")</f>
        <v>0.48935999999999996</v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371.52000000000004</v>
      </c>
      <c r="BN413" s="64">
        <f t="shared" ref="BN413:BN423" si="79">IFERROR(Y413*I413/H413,"0")</f>
        <v>371.52000000000004</v>
      </c>
      <c r="BO413" s="64">
        <f t="shared" ref="BO413:BO423" si="80">IFERROR(1/J413*(X413/H413),"0")</f>
        <v>0.5</v>
      </c>
      <c r="BP413" s="64">
        <f t="shared" ref="BP413:BP423" si="81">IFERROR(1/J413*(Y413/H413),"0")</f>
        <v>0.5</v>
      </c>
    </row>
    <row r="414" spans="1:68" ht="27" hidden="1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120</v>
      </c>
      <c r="Y418" s="762">
        <f t="shared" si="77"/>
        <v>120</v>
      </c>
      <c r="Z418" s="36">
        <f>IFERROR(IF(Y418=0,"",ROUNDUP(Y418/H418,0)*0.02039),"")</f>
        <v>0.16311999999999999</v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123.84</v>
      </c>
      <c r="BN418" s="64">
        <f t="shared" si="79"/>
        <v>123.84</v>
      </c>
      <c r="BO418" s="64">
        <f t="shared" si="80"/>
        <v>0.16666666666666666</v>
      </c>
      <c r="BP418" s="64">
        <f t="shared" si="81"/>
        <v>0.16666666666666666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32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0.65247999999999995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480</v>
      </c>
      <c r="Y425" s="763">
        <f>IFERROR(SUM(Y413:Y423),"0")</f>
        <v>480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62.4</v>
      </c>
      <c r="Y434" s="762">
        <f>IFERROR(IF(X434="",0,CEILING((X434/$H434),1)*$H434),"")</f>
        <v>62.4</v>
      </c>
      <c r="Z434" s="36">
        <f>IFERROR(IF(Y434=0,"",ROUNDUP(Y434/H434,0)*0.02175),"")</f>
        <v>0.17399999999999999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66.912000000000006</v>
      </c>
      <c r="BN434" s="64">
        <f>IFERROR(Y434*I434/H434,"0")</f>
        <v>66.912000000000006</v>
      </c>
      <c r="BO434" s="64">
        <f>IFERROR(1/J434*(X434/H434),"0")</f>
        <v>0.14285714285714285</v>
      </c>
      <c r="BP434" s="64">
        <f>IFERROR(1/J434*(Y434/H434),"0")</f>
        <v>0.14285714285714285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8</v>
      </c>
      <c r="Y435" s="763">
        <f>IFERROR(Y432/H432,"0")+IFERROR(Y433/H433,"0")+IFERROR(Y434/H434,"0")</f>
        <v>8</v>
      </c>
      <c r="Z435" s="763">
        <f>IFERROR(IF(Z432="",0,Z432),"0")+IFERROR(IF(Z433="",0,Z433),"0")+IFERROR(IF(Z434="",0,Z434),"0")</f>
        <v>0.17399999999999999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62.4</v>
      </c>
      <c r="Y436" s="763">
        <f>IFERROR(SUM(Y432:Y434),"0")</f>
        <v>62.4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115.2</v>
      </c>
      <c r="Y448" s="762">
        <f t="shared" si="82"/>
        <v>115.2</v>
      </c>
      <c r="Z448" s="36">
        <f t="shared" si="83"/>
        <v>0.17399999999999999</v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119.04</v>
      </c>
      <c r="BN448" s="64">
        <f t="shared" si="85"/>
        <v>119.04</v>
      </c>
      <c r="BO448" s="64">
        <f t="shared" si="86"/>
        <v>0.14285714285714285</v>
      </c>
      <c r="BP448" s="64">
        <f t="shared" si="87"/>
        <v>0.14285714285714285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8</v>
      </c>
      <c r="Y451" s="763">
        <f>IFERROR(Y444/H444,"0")+IFERROR(Y445/H445,"0")+IFERROR(Y446/H446,"0")+IFERROR(Y447/H447,"0")+IFERROR(Y448/H448,"0")+IFERROR(Y449/H449,"0")+IFERROR(Y450/H450,"0")</f>
        <v>8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0.17399999999999999</v>
      </c>
      <c r="AA451" s="764"/>
      <c r="AB451" s="764"/>
      <c r="AC451" s="764"/>
    </row>
    <row r="452" spans="1:68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115.2</v>
      </c>
      <c r="Y452" s="763">
        <f>IFERROR(SUM(Y444:Y450),"0")</f>
        <v>115.2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124.8</v>
      </c>
      <c r="Y459" s="762">
        <f>IFERROR(IF(X459="",0,CEILING((X459/$H459),1)*$H459),"")</f>
        <v>124.8</v>
      </c>
      <c r="Z459" s="36">
        <f>IFERROR(IF(Y459=0,"",ROUNDUP(Y459/H459,0)*0.02175),"")</f>
        <v>0.34799999999999998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133.82400000000001</v>
      </c>
      <c r="BN459" s="64">
        <f>IFERROR(Y459*I459/H459,"0")</f>
        <v>133.82400000000001</v>
      </c>
      <c r="BO459" s="64">
        <f>IFERROR(1/J459*(X459/H459),"0")</f>
        <v>0.2857142857142857</v>
      </c>
      <c r="BP459" s="64">
        <f>IFERROR(1/J459*(Y459/H459),"0")</f>
        <v>0.2857142857142857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16</v>
      </c>
      <c r="Y464" s="763">
        <f>IFERROR(Y459/H459,"0")+IFERROR(Y460/H460,"0")+IFERROR(Y461/H461,"0")+IFERROR(Y462/H462,"0")+IFERROR(Y463/H463,"0")</f>
        <v>16</v>
      </c>
      <c r="Z464" s="763">
        <f>IFERROR(IF(Z459="",0,Z459),"0")+IFERROR(IF(Z460="",0,Z460),"0")+IFERROR(IF(Z461="",0,Z461),"0")+IFERROR(IF(Z462="",0,Z462),"0")+IFERROR(IF(Z463="",0,Z463),"0")</f>
        <v>0.34799999999999998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124.8</v>
      </c>
      <c r="Y465" s="763">
        <f>IFERROR(SUM(Y459:Y463),"0")</f>
        <v>124.8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84.48</v>
      </c>
      <c r="Y548" s="762">
        <f t="shared" si="94"/>
        <v>84.48</v>
      </c>
      <c r="Z548" s="36">
        <f t="shared" si="95"/>
        <v>0.19136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90.24</v>
      </c>
      <c r="BN548" s="64">
        <f t="shared" si="97"/>
        <v>90.24</v>
      </c>
      <c r="BO548" s="64">
        <f t="shared" si="98"/>
        <v>0.15384615384615385</v>
      </c>
      <c r="BP548" s="64">
        <f t="shared" si="99"/>
        <v>0.15384615384615385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42.24</v>
      </c>
      <c r="Y550" s="762">
        <f t="shared" si="94"/>
        <v>42.24</v>
      </c>
      <c r="Z550" s="36">
        <f t="shared" si="95"/>
        <v>9.5680000000000001E-2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45.12</v>
      </c>
      <c r="BN550" s="64">
        <f t="shared" si="97"/>
        <v>45.12</v>
      </c>
      <c r="BO550" s="64">
        <f t="shared" si="98"/>
        <v>7.6923076923076927E-2</v>
      </c>
      <c r="BP550" s="64">
        <f t="shared" si="99"/>
        <v>7.6923076923076927E-2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24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24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0.28704000000000002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126.72</v>
      </c>
      <c r="Y557" s="763">
        <f>IFERROR(SUM(Y545:Y555),"0")</f>
        <v>126.72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42.24</v>
      </c>
      <c r="Y567" s="762">
        <f t="shared" si="100"/>
        <v>42.24</v>
      </c>
      <c r="Z567" s="36">
        <f>IFERROR(IF(Y567=0,"",ROUNDUP(Y567/H567,0)*0.01196),"")</f>
        <v>9.5680000000000001E-2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45.12</v>
      </c>
      <c r="BN567" s="64">
        <f t="shared" si="102"/>
        <v>45.12</v>
      </c>
      <c r="BO567" s="64">
        <f t="shared" si="103"/>
        <v>7.6923076923076927E-2</v>
      </c>
      <c r="BP567" s="64">
        <f t="shared" si="104"/>
        <v>7.6923076923076927E-2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8</v>
      </c>
      <c r="Y574" s="763">
        <f>IFERROR(Y565/H565,"0")+IFERROR(Y566/H566,"0")+IFERROR(Y567/H567,"0")+IFERROR(Y568/H568,"0")+IFERROR(Y569/H569,"0")+IFERROR(Y570/H570,"0")+IFERROR(Y571/H571,"0")+IFERROR(Y572/H572,"0")+IFERROR(Y573/H573,"0")</f>
        <v>8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9.5680000000000001E-2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42.24</v>
      </c>
      <c r="Y575" s="763">
        <f>IFERROR(SUM(Y565:Y573),"0")</f>
        <v>42.24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1445.76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1445.76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1520.1599999999999</v>
      </c>
      <c r="Y653" s="763">
        <f>IFERROR(SUM(BN22:BN649),"0")</f>
        <v>1520.1599999999999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3</v>
      </c>
      <c r="Y654" s="38">
        <f>ROUNDUP(SUM(BP22:BP649),0)</f>
        <v>3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1595.1599999999999</v>
      </c>
      <c r="Y655" s="763">
        <f>GrossWeightTotalR+PalletQtyTotalR*25</f>
        <v>1595.1599999999999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152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152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2.93832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86.4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86.4</v>
      </c>
      <c r="E662" s="46">
        <f>IFERROR(Y107*1,"0")+IFERROR(Y108*1,"0")+IFERROR(Y109*1,"0")+IFERROR(Y110*1,"0")+IFERROR(Y114*1,"0")+IFERROR(Y115*1,"0")+IFERROR(Y116*1,"0")+IFERROR(Y117*1,"0")+IFERROR(Y118*1,"0")</f>
        <v>64.8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64.8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67.2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124.8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542.4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240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168.96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5,76"/>
        <filter val="1 520,16"/>
        <filter val="1 595,16"/>
        <filter val="115,20"/>
        <filter val="120,00"/>
        <filter val="124,80"/>
        <filter val="126,72"/>
        <filter val="152,00"/>
        <filter val="16,00"/>
        <filter val="24,00"/>
        <filter val="3"/>
        <filter val="32,00"/>
        <filter val="360,00"/>
        <filter val="42,24"/>
        <filter val="480,00"/>
        <filter val="62,40"/>
        <filter val="64,80"/>
        <filter val="67,20"/>
        <filter val="8,00"/>
        <filter val="84,48"/>
        <filter val="86,4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