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E8A7424-694F-40E6-8027-2B48D8001F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Z583" i="1" s="1"/>
  <c r="P583" i="1"/>
  <c r="X581" i="1"/>
  <c r="X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X441" i="1"/>
  <c r="X440" i="1"/>
  <c r="BO439" i="1"/>
  <c r="BM439" i="1"/>
  <c r="Y439" i="1"/>
  <c r="P439" i="1"/>
  <c r="BO438" i="1"/>
  <c r="BM438" i="1"/>
  <c r="Y438" i="1"/>
  <c r="Y440" i="1" s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O347" i="1"/>
  <c r="BM347" i="1"/>
  <c r="Y347" i="1"/>
  <c r="Y349" i="1" s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62" i="1" s="1"/>
  <c r="P316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BO307" i="1"/>
  <c r="BM307" i="1"/>
  <c r="Y307" i="1"/>
  <c r="P307" i="1"/>
  <c r="BO306" i="1"/>
  <c r="BM306" i="1"/>
  <c r="Y306" i="1"/>
  <c r="BP306" i="1" s="1"/>
  <c r="P306" i="1"/>
  <c r="X303" i="1"/>
  <c r="X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Y302" i="1" s="1"/>
  <c r="P299" i="1"/>
  <c r="X296" i="1"/>
  <c r="X295" i="1"/>
  <c r="BO294" i="1"/>
  <c r="BM294" i="1"/>
  <c r="Y294" i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BO265" i="1"/>
  <c r="BM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X226" i="1"/>
  <c r="X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P217" i="1"/>
  <c r="X215" i="1"/>
  <c r="X214" i="1"/>
  <c r="BO213" i="1"/>
  <c r="BM213" i="1"/>
  <c r="Y213" i="1"/>
  <c r="P213" i="1"/>
  <c r="BO212" i="1"/>
  <c r="BM212" i="1"/>
  <c r="Y212" i="1"/>
  <c r="Y214" i="1" s="1"/>
  <c r="P212" i="1"/>
  <c r="X210" i="1"/>
  <c r="X209" i="1"/>
  <c r="BO208" i="1"/>
  <c r="BM208" i="1"/>
  <c r="Y208" i="1"/>
  <c r="P208" i="1"/>
  <c r="BP207" i="1"/>
  <c r="BO207" i="1"/>
  <c r="BN207" i="1"/>
  <c r="BM207" i="1"/>
  <c r="Z207" i="1"/>
  <c r="Y207" i="1"/>
  <c r="P207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Y167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2" i="1"/>
  <c r="X151" i="1"/>
  <c r="BO150" i="1"/>
  <c r="BM150" i="1"/>
  <c r="Y150" i="1"/>
  <c r="P150" i="1"/>
  <c r="BO149" i="1"/>
  <c r="BM149" i="1"/>
  <c r="Y149" i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O143" i="1"/>
  <c r="BM143" i="1"/>
  <c r="Y143" i="1"/>
  <c r="P143" i="1"/>
  <c r="BO142" i="1"/>
  <c r="BM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O134" i="1"/>
  <c r="BM134" i="1"/>
  <c r="Y134" i="1"/>
  <c r="BO133" i="1"/>
  <c r="BM133" i="1"/>
  <c r="Y133" i="1"/>
  <c r="P133" i="1"/>
  <c r="BO132" i="1"/>
  <c r="BM132" i="1"/>
  <c r="Y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X120" i="1"/>
  <c r="X119" i="1"/>
  <c r="BO118" i="1"/>
  <c r="BM118" i="1"/>
  <c r="Y118" i="1"/>
  <c r="P118" i="1"/>
  <c r="BO117" i="1"/>
  <c r="BM117" i="1"/>
  <c r="Y117" i="1"/>
  <c r="Z117" i="1" s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X98" i="1"/>
  <c r="X97" i="1"/>
  <c r="BO96" i="1"/>
  <c r="BM96" i="1"/>
  <c r="Y96" i="1"/>
  <c r="BP96" i="1" s="1"/>
  <c r="P96" i="1"/>
  <c r="BO95" i="1"/>
  <c r="BM95" i="1"/>
  <c r="Y95" i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X89" i="1"/>
  <c r="X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P26" i="1"/>
  <c r="X24" i="1"/>
  <c r="X23" i="1"/>
  <c r="X656" i="1" s="1"/>
  <c r="BO22" i="1"/>
  <c r="BM22" i="1"/>
  <c r="X653" i="1" s="1"/>
  <c r="Y22" i="1"/>
  <c r="P22" i="1"/>
  <c r="H10" i="1"/>
  <c r="A9" i="1"/>
  <c r="F10" i="1" s="1"/>
  <c r="D7" i="1"/>
  <c r="Q6" i="1"/>
  <c r="P2" i="1"/>
  <c r="BP387" i="1" l="1"/>
  <c r="BN387" i="1"/>
  <c r="Z387" i="1"/>
  <c r="BP407" i="1"/>
  <c r="BN407" i="1"/>
  <c r="Z407" i="1"/>
  <c r="BP433" i="1"/>
  <c r="BN433" i="1"/>
  <c r="Z433" i="1"/>
  <c r="BP463" i="1"/>
  <c r="BN463" i="1"/>
  <c r="Z463" i="1"/>
  <c r="BP486" i="1"/>
  <c r="BN486" i="1"/>
  <c r="Z486" i="1"/>
  <c r="BP505" i="1"/>
  <c r="BN505" i="1"/>
  <c r="Z505" i="1"/>
  <c r="Y511" i="1"/>
  <c r="BP510" i="1"/>
  <c r="BN510" i="1"/>
  <c r="Z510" i="1"/>
  <c r="Z511" i="1" s="1"/>
  <c r="BP514" i="1"/>
  <c r="BN514" i="1"/>
  <c r="Z514" i="1"/>
  <c r="BP555" i="1"/>
  <c r="BN555" i="1"/>
  <c r="Z555" i="1"/>
  <c r="BP569" i="1"/>
  <c r="BN569" i="1"/>
  <c r="Z569" i="1"/>
  <c r="BP573" i="1"/>
  <c r="BN573" i="1"/>
  <c r="Z573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Z49" i="1"/>
  <c r="BN49" i="1"/>
  <c r="Z76" i="1"/>
  <c r="BN76" i="1"/>
  <c r="Z77" i="1"/>
  <c r="BN77" i="1"/>
  <c r="Y88" i="1"/>
  <c r="Z102" i="1"/>
  <c r="BN102" i="1"/>
  <c r="Z127" i="1"/>
  <c r="BN127" i="1"/>
  <c r="Z140" i="1"/>
  <c r="BN140" i="1"/>
  <c r="Z141" i="1"/>
  <c r="BN141" i="1"/>
  <c r="Z156" i="1"/>
  <c r="BN156" i="1"/>
  <c r="Z179" i="1"/>
  <c r="BN179" i="1"/>
  <c r="Z200" i="1"/>
  <c r="BN200" i="1"/>
  <c r="Z219" i="1"/>
  <c r="BN219" i="1"/>
  <c r="Z231" i="1"/>
  <c r="BN231" i="1"/>
  <c r="Z243" i="1"/>
  <c r="BN243" i="1"/>
  <c r="Z256" i="1"/>
  <c r="BN256" i="1"/>
  <c r="Z285" i="1"/>
  <c r="BN285" i="1"/>
  <c r="Z301" i="1"/>
  <c r="BN301" i="1"/>
  <c r="Z306" i="1"/>
  <c r="BN306" i="1"/>
  <c r="Z309" i="1"/>
  <c r="BN309" i="1"/>
  <c r="Z360" i="1"/>
  <c r="BN360" i="1"/>
  <c r="Z374" i="1"/>
  <c r="BN374" i="1"/>
  <c r="BP382" i="1"/>
  <c r="BN382" i="1"/>
  <c r="Z382" i="1"/>
  <c r="BP388" i="1"/>
  <c r="BN388" i="1"/>
  <c r="Z388" i="1"/>
  <c r="BP419" i="1"/>
  <c r="BN419" i="1"/>
  <c r="Z419" i="1"/>
  <c r="BP445" i="1"/>
  <c r="BN445" i="1"/>
  <c r="Z445" i="1"/>
  <c r="BP483" i="1"/>
  <c r="BN483" i="1"/>
  <c r="Z483" i="1"/>
  <c r="BP491" i="1"/>
  <c r="BN491" i="1"/>
  <c r="Z491" i="1"/>
  <c r="BP554" i="1"/>
  <c r="BN554" i="1"/>
  <c r="Z554" i="1"/>
  <c r="BP568" i="1"/>
  <c r="BN568" i="1"/>
  <c r="Z568" i="1"/>
  <c r="BP572" i="1"/>
  <c r="BN572" i="1"/>
  <c r="Z572" i="1"/>
  <c r="BP608" i="1"/>
  <c r="BN608" i="1"/>
  <c r="Z608" i="1"/>
  <c r="BP610" i="1"/>
  <c r="BN610" i="1"/>
  <c r="Z610" i="1"/>
  <c r="BP612" i="1"/>
  <c r="BN612" i="1"/>
  <c r="Z612" i="1"/>
  <c r="BP107" i="1"/>
  <c r="BN107" i="1"/>
  <c r="Z107" i="1"/>
  <c r="BP118" i="1"/>
  <c r="BN118" i="1"/>
  <c r="Z118" i="1"/>
  <c r="Y136" i="1"/>
  <c r="BP131" i="1"/>
  <c r="BN131" i="1"/>
  <c r="Z131" i="1"/>
  <c r="BP143" i="1"/>
  <c r="BN143" i="1"/>
  <c r="Z143" i="1"/>
  <c r="Y162" i="1"/>
  <c r="BP160" i="1"/>
  <c r="BN160" i="1"/>
  <c r="Z160" i="1"/>
  <c r="BP183" i="1"/>
  <c r="BN183" i="1"/>
  <c r="Z183" i="1"/>
  <c r="BP202" i="1"/>
  <c r="BN202" i="1"/>
  <c r="Z202" i="1"/>
  <c r="BP221" i="1"/>
  <c r="BN221" i="1"/>
  <c r="Z221" i="1"/>
  <c r="BP233" i="1"/>
  <c r="BN233" i="1"/>
  <c r="Z233" i="1"/>
  <c r="BP245" i="1"/>
  <c r="BN245" i="1"/>
  <c r="Z245" i="1"/>
  <c r="BP258" i="1"/>
  <c r="BN258" i="1"/>
  <c r="Z258" i="1"/>
  <c r="BP266" i="1"/>
  <c r="BN266" i="1"/>
  <c r="Z266" i="1"/>
  <c r="Y277" i="1"/>
  <c r="Y276" i="1"/>
  <c r="BP275" i="1"/>
  <c r="BN275" i="1"/>
  <c r="Z275" i="1"/>
  <c r="Z276" i="1" s="1"/>
  <c r="BP280" i="1"/>
  <c r="BN280" i="1"/>
  <c r="Z280" i="1"/>
  <c r="BP287" i="1"/>
  <c r="BN287" i="1"/>
  <c r="Z287" i="1"/>
  <c r="BP311" i="1"/>
  <c r="BN311" i="1"/>
  <c r="Z311" i="1"/>
  <c r="BP354" i="1"/>
  <c r="BN354" i="1"/>
  <c r="Z354" i="1"/>
  <c r="BP366" i="1"/>
  <c r="BN366" i="1"/>
  <c r="Z366" i="1"/>
  <c r="BP376" i="1"/>
  <c r="BN376" i="1"/>
  <c r="Z376" i="1"/>
  <c r="BP396" i="1"/>
  <c r="BN396" i="1"/>
  <c r="Z396" i="1"/>
  <c r="Y402" i="1"/>
  <c r="BP401" i="1"/>
  <c r="BN401" i="1"/>
  <c r="Z401" i="1"/>
  <c r="Z402" i="1" s="1"/>
  <c r="BP405" i="1"/>
  <c r="BN405" i="1"/>
  <c r="Z405" i="1"/>
  <c r="BP417" i="1"/>
  <c r="BN417" i="1"/>
  <c r="Z417" i="1"/>
  <c r="BP427" i="1"/>
  <c r="BN427" i="1"/>
  <c r="Z427" i="1"/>
  <c r="BP455" i="1"/>
  <c r="BN455" i="1"/>
  <c r="Z455" i="1"/>
  <c r="BP459" i="1"/>
  <c r="BN459" i="1"/>
  <c r="Z459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B662" i="1"/>
  <c r="X654" i="1"/>
  <c r="X655" i="1" s="1"/>
  <c r="X652" i="1"/>
  <c r="Y36" i="1"/>
  <c r="Z29" i="1"/>
  <c r="BN29" i="1"/>
  <c r="Z32" i="1"/>
  <c r="BN32" i="1"/>
  <c r="Z33" i="1"/>
  <c r="BN33" i="1"/>
  <c r="C662" i="1"/>
  <c r="Z51" i="1"/>
  <c r="BN51" i="1"/>
  <c r="Z57" i="1"/>
  <c r="BN57" i="1"/>
  <c r="BP57" i="1"/>
  <c r="Y60" i="1"/>
  <c r="Z63" i="1"/>
  <c r="BN63" i="1"/>
  <c r="Z70" i="1"/>
  <c r="BN70" i="1"/>
  <c r="Y80" i="1"/>
  <c r="Z84" i="1"/>
  <c r="BN84" i="1"/>
  <c r="Y98" i="1"/>
  <c r="Z96" i="1"/>
  <c r="BN96" i="1"/>
  <c r="Y97" i="1"/>
  <c r="Z100" i="1"/>
  <c r="BN100" i="1"/>
  <c r="Y103" i="1"/>
  <c r="BP115" i="1"/>
  <c r="BN115" i="1"/>
  <c r="Z115" i="1"/>
  <c r="BP125" i="1"/>
  <c r="BN125" i="1"/>
  <c r="Z125" i="1"/>
  <c r="BP132" i="1"/>
  <c r="BN132" i="1"/>
  <c r="Z132" i="1"/>
  <c r="BP149" i="1"/>
  <c r="BN149" i="1"/>
  <c r="Z149" i="1"/>
  <c r="BP177" i="1"/>
  <c r="BN177" i="1"/>
  <c r="Z177" i="1"/>
  <c r="BP198" i="1"/>
  <c r="BN198" i="1"/>
  <c r="Z198" i="1"/>
  <c r="BP213" i="1"/>
  <c r="BN213" i="1"/>
  <c r="Z213" i="1"/>
  <c r="BP217" i="1"/>
  <c r="BN217" i="1"/>
  <c r="Z217" i="1"/>
  <c r="BP229" i="1"/>
  <c r="BN229" i="1"/>
  <c r="Z229" i="1"/>
  <c r="BP237" i="1"/>
  <c r="BN237" i="1"/>
  <c r="Z237" i="1"/>
  <c r="BP254" i="1"/>
  <c r="BN254" i="1"/>
  <c r="Z254" i="1"/>
  <c r="BP265" i="1"/>
  <c r="BN265" i="1"/>
  <c r="Z265" i="1"/>
  <c r="BP270" i="1"/>
  <c r="BN270" i="1"/>
  <c r="Z270" i="1"/>
  <c r="BP283" i="1"/>
  <c r="BN283" i="1"/>
  <c r="Z283" i="1"/>
  <c r="O662" i="1"/>
  <c r="Y295" i="1"/>
  <c r="BP294" i="1"/>
  <c r="BN294" i="1"/>
  <c r="Z294" i="1"/>
  <c r="Z295" i="1" s="1"/>
  <c r="Y303" i="1"/>
  <c r="BP299" i="1"/>
  <c r="BN299" i="1"/>
  <c r="Z299" i="1"/>
  <c r="BP348" i="1"/>
  <c r="BN348" i="1"/>
  <c r="Z348" i="1"/>
  <c r="BP353" i="1"/>
  <c r="BN353" i="1"/>
  <c r="Z353" i="1"/>
  <c r="BP358" i="1"/>
  <c r="BN358" i="1"/>
  <c r="Z358" i="1"/>
  <c r="Y378" i="1"/>
  <c r="BP372" i="1"/>
  <c r="BN372" i="1"/>
  <c r="Z372" i="1"/>
  <c r="BP390" i="1"/>
  <c r="BN390" i="1"/>
  <c r="Z390" i="1"/>
  <c r="BP413" i="1"/>
  <c r="BN413" i="1"/>
  <c r="Z413" i="1"/>
  <c r="BP421" i="1"/>
  <c r="BN421" i="1"/>
  <c r="Z421" i="1"/>
  <c r="BP439" i="1"/>
  <c r="BN439" i="1"/>
  <c r="Z439" i="1"/>
  <c r="BP447" i="1"/>
  <c r="BN447" i="1"/>
  <c r="Z447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BP488" i="1"/>
  <c r="BN488" i="1"/>
  <c r="Z488" i="1"/>
  <c r="BP493" i="1"/>
  <c r="BN493" i="1"/>
  <c r="Z493" i="1"/>
  <c r="BP516" i="1"/>
  <c r="BN516" i="1"/>
  <c r="Z516" i="1"/>
  <c r="BP546" i="1"/>
  <c r="BN546" i="1"/>
  <c r="Z546" i="1"/>
  <c r="BP559" i="1"/>
  <c r="BN559" i="1"/>
  <c r="Z559" i="1"/>
  <c r="Y581" i="1"/>
  <c r="BP577" i="1"/>
  <c r="BN577" i="1"/>
  <c r="Z577" i="1"/>
  <c r="Y580" i="1"/>
  <c r="Y186" i="1"/>
  <c r="Y226" i="1"/>
  <c r="Y339" i="1"/>
  <c r="Y398" i="1"/>
  <c r="Y397" i="1"/>
  <c r="BP461" i="1"/>
  <c r="BN461" i="1"/>
  <c r="Z461" i="1"/>
  <c r="BP481" i="1"/>
  <c r="BN481" i="1"/>
  <c r="Z481" i="1"/>
  <c r="BP489" i="1"/>
  <c r="BN489" i="1"/>
  <c r="Z489" i="1"/>
  <c r="Y501" i="1"/>
  <c r="BP499" i="1"/>
  <c r="BN499" i="1"/>
  <c r="Z499" i="1"/>
  <c r="BP532" i="1"/>
  <c r="BN532" i="1"/>
  <c r="Z532" i="1"/>
  <c r="BP550" i="1"/>
  <c r="BN550" i="1"/>
  <c r="Z550" i="1"/>
  <c r="BP566" i="1"/>
  <c r="BN566" i="1"/>
  <c r="Z566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H9" i="1"/>
  <c r="A10" i="1"/>
  <c r="Y24" i="1"/>
  <c r="Z28" i="1"/>
  <c r="BN28" i="1"/>
  <c r="Z30" i="1"/>
  <c r="BN30" i="1"/>
  <c r="Z31" i="1"/>
  <c r="BN31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D662" i="1"/>
  <c r="Z64" i="1"/>
  <c r="BN64" i="1"/>
  <c r="Z66" i="1"/>
  <c r="BN66" i="1"/>
  <c r="Z67" i="1"/>
  <c r="BN67" i="1"/>
  <c r="Z69" i="1"/>
  <c r="BN69" i="1"/>
  <c r="Z71" i="1"/>
  <c r="BN71" i="1"/>
  <c r="Y72" i="1"/>
  <c r="Z75" i="1"/>
  <c r="BN75" i="1"/>
  <c r="BP75" i="1"/>
  <c r="Z78" i="1"/>
  <c r="BN78" i="1"/>
  <c r="Y79" i="1"/>
  <c r="Z82" i="1"/>
  <c r="BN82" i="1"/>
  <c r="BP82" i="1"/>
  <c r="BP83" i="1"/>
  <c r="BN83" i="1"/>
  <c r="Z83" i="1"/>
  <c r="BP87" i="1"/>
  <c r="BN87" i="1"/>
  <c r="Z87" i="1"/>
  <c r="Y89" i="1"/>
  <c r="BP95" i="1"/>
  <c r="BN95" i="1"/>
  <c r="Z95" i="1"/>
  <c r="Z97" i="1" s="1"/>
  <c r="Y104" i="1"/>
  <c r="BP108" i="1"/>
  <c r="BN108" i="1"/>
  <c r="Z108" i="1"/>
  <c r="BP116" i="1"/>
  <c r="BN116" i="1"/>
  <c r="Z116" i="1"/>
  <c r="BP126" i="1"/>
  <c r="BN126" i="1"/>
  <c r="Z126" i="1"/>
  <c r="F9" i="1"/>
  <c r="J9" i="1"/>
  <c r="Z22" i="1"/>
  <c r="Z23" i="1" s="1"/>
  <c r="BN22" i="1"/>
  <c r="BP22" i="1"/>
  <c r="Y23" i="1"/>
  <c r="Y54" i="1"/>
  <c r="Y73" i="1"/>
  <c r="BP85" i="1"/>
  <c r="BN85" i="1"/>
  <c r="Z85" i="1"/>
  <c r="BP101" i="1"/>
  <c r="BN101" i="1"/>
  <c r="Z101" i="1"/>
  <c r="Z103" i="1" s="1"/>
  <c r="BP110" i="1"/>
  <c r="BN110" i="1"/>
  <c r="Z110" i="1"/>
  <c r="Y112" i="1"/>
  <c r="Y120" i="1"/>
  <c r="Y119" i="1"/>
  <c r="BP114" i="1"/>
  <c r="BN114" i="1"/>
  <c r="Z114" i="1"/>
  <c r="Z119" i="1" s="1"/>
  <c r="BP134" i="1"/>
  <c r="BN134" i="1"/>
  <c r="Z134" i="1"/>
  <c r="E662" i="1"/>
  <c r="Y111" i="1"/>
  <c r="BP117" i="1"/>
  <c r="BN117" i="1"/>
  <c r="BP124" i="1"/>
  <c r="BN124" i="1"/>
  <c r="Z124" i="1"/>
  <c r="Z128" i="1" s="1"/>
  <c r="Y128" i="1"/>
  <c r="BP133" i="1"/>
  <c r="BN133" i="1"/>
  <c r="Z133" i="1"/>
  <c r="BP135" i="1"/>
  <c r="BN135" i="1"/>
  <c r="Z135" i="1"/>
  <c r="Y137" i="1"/>
  <c r="Y147" i="1"/>
  <c r="BP139" i="1"/>
  <c r="BN139" i="1"/>
  <c r="Z139" i="1"/>
  <c r="BP144" i="1"/>
  <c r="BN144" i="1"/>
  <c r="Z144" i="1"/>
  <c r="Y151" i="1"/>
  <c r="BP161" i="1"/>
  <c r="BN161" i="1"/>
  <c r="Z161" i="1"/>
  <c r="Y163" i="1"/>
  <c r="Y168" i="1"/>
  <c r="BP165" i="1"/>
  <c r="BN165" i="1"/>
  <c r="Z165" i="1"/>
  <c r="Z167" i="1" s="1"/>
  <c r="Y181" i="1"/>
  <c r="BP178" i="1"/>
  <c r="BN178" i="1"/>
  <c r="Z178" i="1"/>
  <c r="Y187" i="1"/>
  <c r="I662" i="1"/>
  <c r="Y192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8" i="1"/>
  <c r="BN208" i="1"/>
  <c r="Z208" i="1"/>
  <c r="Z209" i="1" s="1"/>
  <c r="Y210" i="1"/>
  <c r="Y215" i="1"/>
  <c r="BP212" i="1"/>
  <c r="BN212" i="1"/>
  <c r="Z212" i="1"/>
  <c r="Z214" i="1" s="1"/>
  <c r="Y225" i="1"/>
  <c r="BP220" i="1"/>
  <c r="BN220" i="1"/>
  <c r="Z220" i="1"/>
  <c r="BP224" i="1"/>
  <c r="BN224" i="1"/>
  <c r="Z224" i="1"/>
  <c r="Y239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BP267" i="1"/>
  <c r="BN267" i="1"/>
  <c r="Z267" i="1"/>
  <c r="BP271" i="1"/>
  <c r="BN271" i="1"/>
  <c r="Z271" i="1"/>
  <c r="Y273" i="1"/>
  <c r="BP281" i="1"/>
  <c r="BN281" i="1"/>
  <c r="Z281" i="1"/>
  <c r="BP284" i="1"/>
  <c r="BN284" i="1"/>
  <c r="Z284" i="1"/>
  <c r="BP288" i="1"/>
  <c r="BN288" i="1"/>
  <c r="Z288" i="1"/>
  <c r="BP307" i="1"/>
  <c r="BN307" i="1"/>
  <c r="Z307" i="1"/>
  <c r="BP310" i="1"/>
  <c r="BN310" i="1"/>
  <c r="Z310" i="1"/>
  <c r="BP355" i="1"/>
  <c r="BN355" i="1"/>
  <c r="Z355" i="1"/>
  <c r="BP359" i="1"/>
  <c r="BN359" i="1"/>
  <c r="Z359" i="1"/>
  <c r="BP367" i="1"/>
  <c r="BN367" i="1"/>
  <c r="Z367" i="1"/>
  <c r="BP375" i="1"/>
  <c r="BN375" i="1"/>
  <c r="Z375" i="1"/>
  <c r="BP383" i="1"/>
  <c r="BN383" i="1"/>
  <c r="Z383" i="1"/>
  <c r="Y385" i="1"/>
  <c r="BP389" i="1"/>
  <c r="BN389" i="1"/>
  <c r="Z389" i="1"/>
  <c r="Z391" i="1" s="1"/>
  <c r="BP406" i="1"/>
  <c r="BN406" i="1"/>
  <c r="Z406" i="1"/>
  <c r="BP416" i="1"/>
  <c r="BN416" i="1"/>
  <c r="Z416" i="1"/>
  <c r="BP420" i="1"/>
  <c r="BN420" i="1"/>
  <c r="Z420" i="1"/>
  <c r="Y424" i="1"/>
  <c r="BP428" i="1"/>
  <c r="BN428" i="1"/>
  <c r="Z428" i="1"/>
  <c r="Y430" i="1"/>
  <c r="Y435" i="1"/>
  <c r="BP432" i="1"/>
  <c r="BN432" i="1"/>
  <c r="Z432" i="1"/>
  <c r="Y451" i="1"/>
  <c r="BP444" i="1"/>
  <c r="BN444" i="1"/>
  <c r="Z444" i="1"/>
  <c r="Y452" i="1"/>
  <c r="X662" i="1"/>
  <c r="BP448" i="1"/>
  <c r="BN448" i="1"/>
  <c r="Z448" i="1"/>
  <c r="BP460" i="1"/>
  <c r="BN460" i="1"/>
  <c r="Z460" i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BP142" i="1"/>
  <c r="BN142" i="1"/>
  <c r="Z142" i="1"/>
  <c r="Y146" i="1"/>
  <c r="BP150" i="1"/>
  <c r="BN150" i="1"/>
  <c r="Z150" i="1"/>
  <c r="Z151" i="1" s="1"/>
  <c r="Y152" i="1"/>
  <c r="Y158" i="1"/>
  <c r="BP155" i="1"/>
  <c r="BN155" i="1"/>
  <c r="Z155" i="1"/>
  <c r="G662" i="1"/>
  <c r="BP176" i="1"/>
  <c r="BN176" i="1"/>
  <c r="Z176" i="1"/>
  <c r="Y180" i="1"/>
  <c r="BP184" i="1"/>
  <c r="BN184" i="1"/>
  <c r="Z184" i="1"/>
  <c r="Z186" i="1" s="1"/>
  <c r="BP197" i="1"/>
  <c r="BN197" i="1"/>
  <c r="Z197" i="1"/>
  <c r="BP201" i="1"/>
  <c r="BN201" i="1"/>
  <c r="Z201" i="1"/>
  <c r="BP218" i="1"/>
  <c r="BN218" i="1"/>
  <c r="Z218" i="1"/>
  <c r="BP222" i="1"/>
  <c r="BN222" i="1"/>
  <c r="Z222" i="1"/>
  <c r="BP230" i="1"/>
  <c r="BN230" i="1"/>
  <c r="Z230" i="1"/>
  <c r="BP234" i="1"/>
  <c r="BN234" i="1"/>
  <c r="Z234" i="1"/>
  <c r="BP238" i="1"/>
  <c r="BN238" i="1"/>
  <c r="Z238" i="1"/>
  <c r="Y240" i="1"/>
  <c r="Y247" i="1"/>
  <c r="BP242" i="1"/>
  <c r="BN242" i="1"/>
  <c r="Z242" i="1"/>
  <c r="BP246" i="1"/>
  <c r="BN246" i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BP269" i="1"/>
  <c r="BN269" i="1"/>
  <c r="Z269" i="1"/>
  <c r="BP282" i="1"/>
  <c r="BN282" i="1"/>
  <c r="Z282" i="1"/>
  <c r="BP286" i="1"/>
  <c r="BN286" i="1"/>
  <c r="Z286" i="1"/>
  <c r="Y290" i="1"/>
  <c r="BP300" i="1"/>
  <c r="BN300" i="1"/>
  <c r="Z300" i="1"/>
  <c r="Z302" i="1" s="1"/>
  <c r="P662" i="1"/>
  <c r="BP308" i="1"/>
  <c r="BN308" i="1"/>
  <c r="Z308" i="1"/>
  <c r="Z312" i="1" s="1"/>
  <c r="Y312" i="1"/>
  <c r="BP338" i="1"/>
  <c r="BN338" i="1"/>
  <c r="Z338" i="1"/>
  <c r="Z339" i="1" s="1"/>
  <c r="Y340" i="1"/>
  <c r="T662" i="1"/>
  <c r="Y344" i="1"/>
  <c r="BP343" i="1"/>
  <c r="BN343" i="1"/>
  <c r="Z343" i="1"/>
  <c r="Z344" i="1" s="1"/>
  <c r="Y345" i="1"/>
  <c r="Y350" i="1"/>
  <c r="BP347" i="1"/>
  <c r="BN347" i="1"/>
  <c r="Z347" i="1"/>
  <c r="BP357" i="1"/>
  <c r="BN357" i="1"/>
  <c r="Z357" i="1"/>
  <c r="BP361" i="1"/>
  <c r="BN361" i="1"/>
  <c r="Z361" i="1"/>
  <c r="Y363" i="1"/>
  <c r="Y370" i="1"/>
  <c r="BP365" i="1"/>
  <c r="BN365" i="1"/>
  <c r="Z365" i="1"/>
  <c r="Z369" i="1" s="1"/>
  <c r="Y369" i="1"/>
  <c r="BP373" i="1"/>
  <c r="BN373" i="1"/>
  <c r="Z373" i="1"/>
  <c r="BP377" i="1"/>
  <c r="BN377" i="1"/>
  <c r="Z377" i="1"/>
  <c r="Y379" i="1"/>
  <c r="Y384" i="1"/>
  <c r="BP381" i="1"/>
  <c r="BN381" i="1"/>
  <c r="Z381" i="1"/>
  <c r="Z384" i="1" s="1"/>
  <c r="Y392" i="1"/>
  <c r="Y391" i="1"/>
  <c r="BP395" i="1"/>
  <c r="BN395" i="1"/>
  <c r="Z395" i="1"/>
  <c r="Z397" i="1" s="1"/>
  <c r="Y409" i="1"/>
  <c r="Y408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36" i="1"/>
  <c r="Y441" i="1"/>
  <c r="BP438" i="1"/>
  <c r="BN438" i="1"/>
  <c r="Z438" i="1"/>
  <c r="Z440" i="1" s="1"/>
  <c r="BP515" i="1"/>
  <c r="BN515" i="1"/>
  <c r="Z515" i="1"/>
  <c r="Y520" i="1"/>
  <c r="BP518" i="1"/>
  <c r="BN518" i="1"/>
  <c r="Z518" i="1"/>
  <c r="Y523" i="1"/>
  <c r="BP522" i="1"/>
  <c r="BN522" i="1"/>
  <c r="Z522" i="1"/>
  <c r="Z523" i="1" s="1"/>
  <c r="Y524" i="1"/>
  <c r="Y527" i="1"/>
  <c r="BP526" i="1"/>
  <c r="BN526" i="1"/>
  <c r="Z526" i="1"/>
  <c r="Z527" i="1" s="1"/>
  <c r="Y528" i="1"/>
  <c r="AA662" i="1"/>
  <c r="Y535" i="1"/>
  <c r="BP531" i="1"/>
  <c r="BN531" i="1"/>
  <c r="Z531" i="1"/>
  <c r="BP534" i="1"/>
  <c r="BN534" i="1"/>
  <c r="Z534" i="1"/>
  <c r="Y536" i="1"/>
  <c r="Y540" i="1"/>
  <c r="BP539" i="1"/>
  <c r="BN539" i="1"/>
  <c r="Z539" i="1"/>
  <c r="Z540" i="1" s="1"/>
  <c r="Y541" i="1"/>
  <c r="AC662" i="1"/>
  <c r="Y557" i="1"/>
  <c r="BP545" i="1"/>
  <c r="BN545" i="1"/>
  <c r="Z545" i="1"/>
  <c r="BP549" i="1"/>
  <c r="BN549" i="1"/>
  <c r="Z549" i="1"/>
  <c r="BP552" i="1"/>
  <c r="BN552" i="1"/>
  <c r="Z552" i="1"/>
  <c r="Y556" i="1"/>
  <c r="BP560" i="1"/>
  <c r="BN560" i="1"/>
  <c r="Z560" i="1"/>
  <c r="BP567" i="1"/>
  <c r="BN567" i="1"/>
  <c r="Z567" i="1"/>
  <c r="BP571" i="1"/>
  <c r="BN571" i="1"/>
  <c r="Z571" i="1"/>
  <c r="BP601" i="1"/>
  <c r="BN601" i="1"/>
  <c r="Z601" i="1"/>
  <c r="BP603" i="1"/>
  <c r="BN603" i="1"/>
  <c r="Z603" i="1"/>
  <c r="Y605" i="1"/>
  <c r="Y625" i="1"/>
  <c r="BP617" i="1"/>
  <c r="BN617" i="1"/>
  <c r="Z617" i="1"/>
  <c r="Y626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39" i="1"/>
  <c r="Y646" i="1"/>
  <c r="BP645" i="1"/>
  <c r="BN645" i="1"/>
  <c r="Z645" i="1"/>
  <c r="Z646" i="1" s="1"/>
  <c r="Y647" i="1"/>
  <c r="F662" i="1"/>
  <c r="Y129" i="1"/>
  <c r="H662" i="1"/>
  <c r="Y173" i="1"/>
  <c r="J662" i="1"/>
  <c r="Y209" i="1"/>
  <c r="L662" i="1"/>
  <c r="Y272" i="1"/>
  <c r="M662" i="1"/>
  <c r="Y291" i="1"/>
  <c r="Y296" i="1"/>
  <c r="Q662" i="1"/>
  <c r="Y313" i="1"/>
  <c r="Y318" i="1"/>
  <c r="S662" i="1"/>
  <c r="Y331" i="1"/>
  <c r="U662" i="1"/>
  <c r="Y362" i="1"/>
  <c r="V662" i="1"/>
  <c r="Y403" i="1"/>
  <c r="W662" i="1"/>
  <c r="Y425" i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662" i="1"/>
  <c r="Y519" i="1"/>
  <c r="BP517" i="1"/>
  <c r="BN517" i="1"/>
  <c r="Z517" i="1"/>
  <c r="BP533" i="1"/>
  <c r="BN533" i="1"/>
  <c r="Z533" i="1"/>
  <c r="BP547" i="1"/>
  <c r="BN547" i="1"/>
  <c r="Z547" i="1"/>
  <c r="BP551" i="1"/>
  <c r="BN551" i="1"/>
  <c r="Z551" i="1"/>
  <c r="BP553" i="1"/>
  <c r="BN553" i="1"/>
  <c r="Z553" i="1"/>
  <c r="Y562" i="1"/>
  <c r="BP561" i="1"/>
  <c r="BN561" i="1"/>
  <c r="Z561" i="1"/>
  <c r="Y563" i="1"/>
  <c r="Y575" i="1"/>
  <c r="BP565" i="1"/>
  <c r="BN565" i="1"/>
  <c r="Z565" i="1"/>
  <c r="BP570" i="1"/>
  <c r="BN570" i="1"/>
  <c r="Z570" i="1"/>
  <c r="Y574" i="1"/>
  <c r="BP578" i="1"/>
  <c r="BN578" i="1"/>
  <c r="Z578" i="1"/>
  <c r="Z580" i="1" s="1"/>
  <c r="AB662" i="1"/>
  <c r="Y662" i="1"/>
  <c r="Y475" i="1"/>
  <c r="Y512" i="1"/>
  <c r="Y585" i="1"/>
  <c r="BP583" i="1"/>
  <c r="BN583" i="1"/>
  <c r="BP584" i="1"/>
  <c r="BN584" i="1"/>
  <c r="Z584" i="1"/>
  <c r="Z585" i="1" s="1"/>
  <c r="Y586" i="1"/>
  <c r="Y604" i="1"/>
  <c r="BP600" i="1"/>
  <c r="BN600" i="1"/>
  <c r="Z600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AE662" i="1"/>
  <c r="Y638" i="1"/>
  <c r="BP636" i="1"/>
  <c r="BN636" i="1"/>
  <c r="Z636" i="1"/>
  <c r="AD662" i="1"/>
  <c r="Z638" i="1" l="1"/>
  <c r="Z574" i="1"/>
  <c r="Z506" i="1"/>
  <c r="Z349" i="1"/>
  <c r="Z259" i="1"/>
  <c r="Z225" i="1"/>
  <c r="Z180" i="1"/>
  <c r="Z157" i="1"/>
  <c r="Z429" i="1"/>
  <c r="Z408" i="1"/>
  <c r="Z162" i="1"/>
  <c r="Z54" i="1"/>
  <c r="Z632" i="1"/>
  <c r="Z614" i="1"/>
  <c r="Z496" i="1"/>
  <c r="Z562" i="1"/>
  <c r="Z424" i="1"/>
  <c r="Z378" i="1"/>
  <c r="Z290" i="1"/>
  <c r="Z464" i="1"/>
  <c r="Z362" i="1"/>
  <c r="Z136" i="1"/>
  <c r="Z35" i="1"/>
  <c r="Z519" i="1"/>
  <c r="Z72" i="1"/>
  <c r="Z597" i="1"/>
  <c r="Z604" i="1"/>
  <c r="Z203" i="1"/>
  <c r="Y656" i="1"/>
  <c r="Y653" i="1"/>
  <c r="Z111" i="1"/>
  <c r="Y652" i="1"/>
  <c r="Z625" i="1"/>
  <c r="Z556" i="1"/>
  <c r="Z535" i="1"/>
  <c r="Z272" i="1"/>
  <c r="Z247" i="1"/>
  <c r="Z451" i="1"/>
  <c r="Z435" i="1"/>
  <c r="Z239" i="1"/>
  <c r="Z146" i="1"/>
  <c r="Y654" i="1"/>
  <c r="Z88" i="1"/>
  <c r="Z79" i="1"/>
  <c r="Z657" i="1" s="1"/>
  <c r="Y655" i="1" l="1"/>
</calcChain>
</file>

<file path=xl/sharedStrings.xml><?xml version="1.0" encoding="utf-8"?>
<sst xmlns="http://schemas.openxmlformats.org/spreadsheetml/2006/main" count="3078" uniqueCount="1091">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</sst>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1090</v>
      </c>
      <c r="I5" s="1068"/>
      <c r="J5" s="1068"/>
      <c r="K5" s="1068"/>
      <c r="L5" s="1068"/>
      <c r="M5" s="850"/>
      <c r="N5" s="58"/>
      <c r="P5" s="24" t="s">
        <v>10</v>
      </c>
      <c r="Q5" s="1156">
        <v>45612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Суббота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28">
        <v>0.41666666666666669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72"/>
      <c r="R10" s="973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0"/>
      <c r="R11" s="911"/>
      <c r="U11" s="24" t="s">
        <v>26</v>
      </c>
      <c r="V11" s="1096" t="s">
        <v>27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29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31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35</v>
      </c>
      <c r="B17" s="805" t="s">
        <v>36</v>
      </c>
      <c r="C17" s="937" t="s">
        <v>37</v>
      </c>
      <c r="D17" s="805" t="s">
        <v>38</v>
      </c>
      <c r="E17" s="875"/>
      <c r="F17" s="805" t="s">
        <v>39</v>
      </c>
      <c r="G17" s="805" t="s">
        <v>40</v>
      </c>
      <c r="H17" s="805" t="s">
        <v>41</v>
      </c>
      <c r="I17" s="805" t="s">
        <v>42</v>
      </c>
      <c r="J17" s="805" t="s">
        <v>43</v>
      </c>
      <c r="K17" s="805" t="s">
        <v>44</v>
      </c>
      <c r="L17" s="805" t="s">
        <v>45</v>
      </c>
      <c r="M17" s="805" t="s">
        <v>46</v>
      </c>
      <c r="N17" s="805" t="s">
        <v>47</v>
      </c>
      <c r="O17" s="805" t="s">
        <v>48</v>
      </c>
      <c r="P17" s="805" t="s">
        <v>49</v>
      </c>
      <c r="Q17" s="874"/>
      <c r="R17" s="874"/>
      <c r="S17" s="874"/>
      <c r="T17" s="875"/>
      <c r="U17" s="1177" t="s">
        <v>50</v>
      </c>
      <c r="V17" s="914"/>
      <c r="W17" s="805" t="s">
        <v>51</v>
      </c>
      <c r="X17" s="805" t="s">
        <v>52</v>
      </c>
      <c r="Y17" s="1175" t="s">
        <v>53</v>
      </c>
      <c r="Z17" s="1064" t="s">
        <v>54</v>
      </c>
      <c r="AA17" s="1038" t="s">
        <v>55</v>
      </c>
      <c r="AB17" s="1038" t="s">
        <v>56</v>
      </c>
      <c r="AC17" s="1038" t="s">
        <v>57</v>
      </c>
      <c r="AD17" s="1038" t="s">
        <v>58</v>
      </c>
      <c r="AE17" s="1134"/>
      <c r="AF17" s="1135"/>
      <c r="AG17" s="66"/>
      <c r="BD17" s="65" t="s">
        <v>59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60</v>
      </c>
      <c r="V18" s="67" t="s">
        <v>61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62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6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2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1063.8</v>
      </c>
      <c r="Y48" s="762">
        <f t="shared" ref="Y48:Y53" si="6">IFERROR(IF(X48="",0,CEILING((X48/$H48),1)*$H48),"")</f>
        <v>1069.2</v>
      </c>
      <c r="Z48" s="36">
        <f>IFERROR(IF(Y48=0,"",ROUNDUP(Y48/H48,0)*0.02175),"")</f>
        <v>2.1532499999999999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1111.08</v>
      </c>
      <c r="BN48" s="64">
        <f t="shared" ref="BN48:BN53" si="8">IFERROR(Y48*I48/H48,"0")</f>
        <v>1116.7199999999998</v>
      </c>
      <c r="BO48" s="64">
        <f t="shared" ref="BO48:BO53" si="9">IFERROR(1/J48*(X48/H48),"0")</f>
        <v>1.7589285714285712</v>
      </c>
      <c r="BP48" s="64">
        <f t="shared" ref="BP48:BP53" si="10">IFERROR(1/J48*(Y48/H48),"0")</f>
        <v>1.7678571428571428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98.499999999999986</v>
      </c>
      <c r="Y54" s="763">
        <f>IFERROR(Y48/H48,"0")+IFERROR(Y49/H49,"0")+IFERROR(Y50/H50,"0")+IFERROR(Y51/H51,"0")+IFERROR(Y52/H52,"0")+IFERROR(Y53/H53,"0")</f>
        <v>99</v>
      </c>
      <c r="Z54" s="763">
        <f>IFERROR(IF(Z48="",0,Z48),"0")+IFERROR(IF(Z49="",0,Z49),"0")+IFERROR(IF(Z50="",0,Z50),"0")+IFERROR(IF(Z51="",0,Z51),"0")+IFERROR(IF(Z52="",0,Z52),"0")+IFERROR(IF(Z53="",0,Z53),"0")</f>
        <v>2.1532499999999999</v>
      </c>
      <c r="AA54" s="764"/>
      <c r="AB54" s="764"/>
      <c r="AC54" s="764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1063.8</v>
      </c>
      <c r="Y55" s="763">
        <f>IFERROR(SUM(Y48:Y53),"0")</f>
        <v>1069.2</v>
      </c>
      <c r="Z55" s="37"/>
      <c r="AA55" s="764"/>
      <c r="AB55" s="764"/>
      <c r="AC55" s="764"/>
    </row>
    <row r="56" spans="1:68" ht="14.25" hidden="1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9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358.4</v>
      </c>
      <c r="Y63" s="762">
        <f t="shared" ref="Y63:Y71" si="11">IFERROR(IF(X63="",0,CEILING((X63/$H63),1)*$H63),"")</f>
        <v>358.4</v>
      </c>
      <c r="Z63" s="36">
        <f>IFERROR(IF(Y63=0,"",ROUNDUP(Y63/H63,0)*0.02175),"")</f>
        <v>0.69599999999999995</v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373.76000000000005</v>
      </c>
      <c r="BN63" s="64">
        <f t="shared" ref="BN63:BN71" si="13">IFERROR(Y63*I63/H63,"0")</f>
        <v>373.76000000000005</v>
      </c>
      <c r="BO63" s="64">
        <f t="shared" ref="BO63:BO71" si="14">IFERROR(1/J63*(X63/H63),"0")</f>
        <v>0.5714285714285714</v>
      </c>
      <c r="BP63" s="64">
        <f t="shared" ref="BP63:BP71" si="15">IFERROR(1/J63*(Y63/H63),"0")</f>
        <v>0.5714285714285714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777.6</v>
      </c>
      <c r="Y65" s="762">
        <f t="shared" si="11"/>
        <v>777.6</v>
      </c>
      <c r="Z65" s="36">
        <f>IFERROR(IF(Y65=0,"",ROUNDUP(Y65/H65,0)*0.02175),"")</f>
        <v>1.5659999999999998</v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812.15999999999985</v>
      </c>
      <c r="BN65" s="64">
        <f t="shared" si="13"/>
        <v>812.15999999999985</v>
      </c>
      <c r="BO65" s="64">
        <f t="shared" si="14"/>
        <v>1.2857142857142856</v>
      </c>
      <c r="BP65" s="64">
        <f t="shared" si="15"/>
        <v>1.2857142857142856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104</v>
      </c>
      <c r="Y72" s="763">
        <f>IFERROR(Y63/H63,"0")+IFERROR(Y64/H64,"0")+IFERROR(Y65/H65,"0")+IFERROR(Y66/H66,"0")+IFERROR(Y67/H67,"0")+IFERROR(Y68/H68,"0")+IFERROR(Y69/H69,"0")+IFERROR(Y70/H70,"0")+IFERROR(Y71/H71,"0")</f>
        <v>104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2.2619999999999996</v>
      </c>
      <c r="AA72" s="764"/>
      <c r="AB72" s="764"/>
      <c r="AC72" s="764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1136</v>
      </c>
      <c r="Y73" s="763">
        <f>IFERROR(SUM(Y63:Y71),"0")</f>
        <v>1136</v>
      </c>
      <c r="Z73" s="37"/>
      <c r="AA73" s="764"/>
      <c r="AB73" s="764"/>
      <c r="AC73" s="764"/>
    </row>
    <row r="74" spans="1:68" ht="14.25" hidden="1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777.6</v>
      </c>
      <c r="Y75" s="762">
        <f>IFERROR(IF(X75="",0,CEILING((X75/$H75),1)*$H75),"")</f>
        <v>777.6</v>
      </c>
      <c r="Z75" s="36">
        <f>IFERROR(IF(Y75=0,"",ROUNDUP(Y75/H75,0)*0.02175),"")</f>
        <v>1.5659999999999998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812.15999999999985</v>
      </c>
      <c r="BN75" s="64">
        <f>IFERROR(Y75*I75/H75,"0")</f>
        <v>812.15999999999985</v>
      </c>
      <c r="BO75" s="64">
        <f>IFERROR(1/J75*(X75/H75),"0")</f>
        <v>1.2857142857142856</v>
      </c>
      <c r="BP75" s="64">
        <f>IFERROR(1/J75*(Y75/H75),"0")</f>
        <v>1.2857142857142856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72</v>
      </c>
      <c r="Y79" s="763">
        <f>IFERROR(Y75/H75,"0")+IFERROR(Y76/H76,"0")+IFERROR(Y77/H77,"0")+IFERROR(Y78/H78,"0")</f>
        <v>72</v>
      </c>
      <c r="Z79" s="763">
        <f>IFERROR(IF(Z75="",0,Z75),"0")+IFERROR(IF(Z76="",0,Z76),"0")+IFERROR(IF(Z77="",0,Z77),"0")+IFERROR(IF(Z78="",0,Z78),"0")</f>
        <v>1.5659999999999998</v>
      </c>
      <c r="AA79" s="764"/>
      <c r="AB79" s="764"/>
      <c r="AC79" s="764"/>
    </row>
    <row r="80" spans="1:68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777.6</v>
      </c>
      <c r="Y80" s="763">
        <f>IFERROR(SUM(Y75:Y78),"0")</f>
        <v>777.6</v>
      </c>
      <c r="Z80" s="37"/>
      <c r="AA80" s="764"/>
      <c r="AB80" s="764"/>
      <c r="AC80" s="764"/>
    </row>
    <row r="81" spans="1:68" ht="14.25" hidden="1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29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3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hidden="1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124.8</v>
      </c>
      <c r="Y101" s="762">
        <f>IFERROR(IF(X101="",0,CEILING((X101/$H101),1)*$H101),"")</f>
        <v>124.8</v>
      </c>
      <c r="Z101" s="36">
        <f>IFERROR(IF(Y101=0,"",ROUNDUP(Y101/H101,0)*0.02175),"")</f>
        <v>0.34799999999999998</v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132.47999999999999</v>
      </c>
      <c r="BN101" s="64">
        <f>IFERROR(Y101*I101/H101,"0")</f>
        <v>132.47999999999999</v>
      </c>
      <c r="BO101" s="64">
        <f>IFERROR(1/J101*(X101/H101),"0")</f>
        <v>0.2857142857142857</v>
      </c>
      <c r="BP101" s="64">
        <f>IFERROR(1/J101*(Y101/H101),"0")</f>
        <v>0.2857142857142857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16</v>
      </c>
      <c r="Y103" s="763">
        <f>IFERROR(Y100/H100,"0")+IFERROR(Y101/H101,"0")+IFERROR(Y102/H102,"0")</f>
        <v>16</v>
      </c>
      <c r="Z103" s="763">
        <f>IFERROR(IF(Z100="",0,Z100),"0")+IFERROR(IF(Z101="",0,Z101),"0")+IFERROR(IF(Z102="",0,Z102),"0")</f>
        <v>0.34799999999999998</v>
      </c>
      <c r="AA103" s="764"/>
      <c r="AB103" s="764"/>
      <c r="AC103" s="764"/>
    </row>
    <row r="104" spans="1:68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124.8</v>
      </c>
      <c r="Y104" s="763">
        <f>IFERROR(SUM(Y100:Y102),"0")</f>
        <v>124.8</v>
      </c>
      <c r="Z104" s="37"/>
      <c r="AA104" s="764"/>
      <c r="AB104" s="764"/>
      <c r="AC104" s="764"/>
    </row>
    <row r="105" spans="1:68" ht="16.5" hidden="1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hidden="1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hidden="1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324</v>
      </c>
      <c r="Y114" s="762">
        <f>IFERROR(IF(X114="",0,CEILING((X114/$H114),1)*$H114),"")</f>
        <v>324</v>
      </c>
      <c r="Z114" s="36">
        <f>IFERROR(IF(Y114=0,"",ROUNDUP(Y114/H114,0)*0.02175),"")</f>
        <v>0.86999999999999988</v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346.56</v>
      </c>
      <c r="BN114" s="64">
        <f>IFERROR(Y114*I114/H114,"0")</f>
        <v>346.56</v>
      </c>
      <c r="BO114" s="64">
        <f>IFERROR(1/J114*(X114/H114),"0")</f>
        <v>0.71428571428571419</v>
      </c>
      <c r="BP114" s="64">
        <f>IFERROR(1/J114*(Y114/H114),"0")</f>
        <v>0.71428571428571419</v>
      </c>
    </row>
    <row r="115" spans="1:68" ht="27" hidden="1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97.2</v>
      </c>
      <c r="Y116" s="762">
        <f>IFERROR(IF(X116="",0,CEILING((X116/$H116),1)*$H116),"")</f>
        <v>97.2</v>
      </c>
      <c r="Z116" s="36">
        <f>IFERROR(IF(Y116=0,"",ROUNDUP(Y116/H116,0)*0.00753),"")</f>
        <v>0.27107999999999999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106.99199999999999</v>
      </c>
      <c r="BN116" s="64">
        <f>IFERROR(Y116*I116/H116,"0")</f>
        <v>106.99199999999999</v>
      </c>
      <c r="BO116" s="64">
        <f>IFERROR(1/J116*(X116/H116),"0")</f>
        <v>0.23076923076923075</v>
      </c>
      <c r="BP116" s="64">
        <f>IFERROR(1/J116*(Y116/H116),"0")</f>
        <v>0.23076923076923075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76</v>
      </c>
      <c r="Y119" s="763">
        <f>IFERROR(Y114/H114,"0")+IFERROR(Y115/H115,"0")+IFERROR(Y116/H116,"0")+IFERROR(Y117/H117,"0")+IFERROR(Y118/H118,"0")</f>
        <v>76</v>
      </c>
      <c r="Z119" s="763">
        <f>IFERROR(IF(Z114="",0,Z114),"0")+IFERROR(IF(Z115="",0,Z115),"0")+IFERROR(IF(Z116="",0,Z116),"0")+IFERROR(IF(Z117="",0,Z117),"0")+IFERROR(IF(Z118="",0,Z118),"0")</f>
        <v>1.1410799999999999</v>
      </c>
      <c r="AA119" s="764"/>
      <c r="AB119" s="764"/>
      <c r="AC119" s="764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421.2</v>
      </c>
      <c r="Y120" s="763">
        <f>IFERROR(SUM(Y114:Y118),"0")</f>
        <v>421.2</v>
      </c>
      <c r="Z120" s="37"/>
      <c r="AA120" s="764"/>
      <c r="AB120" s="764"/>
      <c r="AC120" s="764"/>
    </row>
    <row r="121" spans="1:68" ht="16.5" hidden="1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1123.2</v>
      </c>
      <c r="Y123" s="762">
        <f>IFERROR(IF(X123="",0,CEILING((X123/$H123),1)*$H123),"")</f>
        <v>1123.2</v>
      </c>
      <c r="Z123" s="36">
        <f>IFERROR(IF(Y123=0,"",ROUNDUP(Y123/H123,0)*0.02175),"")</f>
        <v>2.262</v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1173.1199999999999</v>
      </c>
      <c r="BN123" s="64">
        <f>IFERROR(Y123*I123/H123,"0")</f>
        <v>1173.1199999999999</v>
      </c>
      <c r="BO123" s="64">
        <f>IFERROR(1/J123*(X123/H123),"0")</f>
        <v>1.857142857142857</v>
      </c>
      <c r="BP123" s="64">
        <f>IFERROR(1/J123*(Y123/H123),"0")</f>
        <v>1.857142857142857</v>
      </c>
    </row>
    <row r="124" spans="1:68" ht="16.5" hidden="1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104</v>
      </c>
      <c r="Y128" s="763">
        <f>IFERROR(Y123/H123,"0")+IFERROR(Y124/H124,"0")+IFERROR(Y125/H125,"0")+IFERROR(Y126/H126,"0")+IFERROR(Y127/H127,"0")</f>
        <v>104</v>
      </c>
      <c r="Z128" s="763">
        <f>IFERROR(IF(Z123="",0,Z123),"0")+IFERROR(IF(Z124="",0,Z124),"0")+IFERROR(IF(Z125="",0,Z125),"0")+IFERROR(IF(Z126="",0,Z126),"0")+IFERROR(IF(Z127="",0,Z127),"0")</f>
        <v>2.262</v>
      </c>
      <c r="AA128" s="764"/>
      <c r="AB128" s="764"/>
      <c r="AC128" s="764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1123.2</v>
      </c>
      <c r="Y129" s="763">
        <f>IFERROR(SUM(Y123:Y127),"0")</f>
        <v>1123.2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00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6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0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518.4</v>
      </c>
      <c r="Y139" s="762">
        <f t="shared" ref="Y139:Y145" si="26">IFERROR(IF(X139="",0,CEILING((X139/$H139),1)*$H139),"")</f>
        <v>518.4</v>
      </c>
      <c r="Z139" s="36">
        <f>IFERROR(IF(Y139=0,"",ROUNDUP(Y139/H139,0)*0.02175),"")</f>
        <v>1.3919999999999999</v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554.11199999999997</v>
      </c>
      <c r="BN139" s="64">
        <f t="shared" ref="BN139:BN145" si="28">IFERROR(Y139*I139/H139,"0")</f>
        <v>554.11199999999997</v>
      </c>
      <c r="BO139" s="64">
        <f t="shared" ref="BO139:BO145" si="29">IFERROR(1/J139*(X139/H139),"0")</f>
        <v>1.1428571428571428</v>
      </c>
      <c r="BP139" s="64">
        <f t="shared" ref="BP139:BP145" si="30">IFERROR(1/J139*(Y139/H139),"0")</f>
        <v>1.1428571428571428</v>
      </c>
    </row>
    <row r="140" spans="1:68" ht="27" hidden="1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7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97.2</v>
      </c>
      <c r="Y143" s="762">
        <f t="shared" si="26"/>
        <v>97.2</v>
      </c>
      <c r="Z143" s="36">
        <f>IFERROR(IF(Y143=0,"",ROUNDUP(Y143/H143,0)*0.00753),"")</f>
        <v>0.27107999999999999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106.99199999999999</v>
      </c>
      <c r="BN143" s="64">
        <f t="shared" si="28"/>
        <v>106.99199999999999</v>
      </c>
      <c r="BO143" s="64">
        <f t="shared" si="29"/>
        <v>0.23076923076923075</v>
      </c>
      <c r="BP143" s="64">
        <f t="shared" si="30"/>
        <v>0.23076923076923075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100</v>
      </c>
      <c r="Y146" s="763">
        <f>IFERROR(Y139/H139,"0")+IFERROR(Y140/H140,"0")+IFERROR(Y141/H141,"0")+IFERROR(Y142/H142,"0")+IFERROR(Y143/H143,"0")+IFERROR(Y144/H144,"0")+IFERROR(Y145/H145,"0")</f>
        <v>100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1.6630799999999999</v>
      </c>
      <c r="AA146" s="764"/>
      <c r="AB146" s="764"/>
      <c r="AC146" s="764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615.6</v>
      </c>
      <c r="Y147" s="763">
        <f>IFERROR(SUM(Y139:Y145),"0")</f>
        <v>615.6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9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268.8</v>
      </c>
      <c r="Y183" s="762">
        <f>IFERROR(IF(X183="",0,CEILING((X183/$H183),1)*$H183),"")</f>
        <v>268.8</v>
      </c>
      <c r="Z183" s="36">
        <f>IFERROR(IF(Y183=0,"",ROUNDUP(Y183/H183,0)*0.02175),"")</f>
        <v>0.69599999999999995</v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286.84800000000001</v>
      </c>
      <c r="BN183" s="64">
        <f>IFERROR(Y183*I183/H183,"0")</f>
        <v>286.84800000000001</v>
      </c>
      <c r="BO183" s="64">
        <f>IFERROR(1/J183*(X183/H183),"0")</f>
        <v>0.5714285714285714</v>
      </c>
      <c r="BP183" s="64">
        <f>IFERROR(1/J183*(Y183/H183),"0")</f>
        <v>0.5714285714285714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32</v>
      </c>
      <c r="Y186" s="763">
        <f>IFERROR(Y183/H183,"0")+IFERROR(Y184/H184,"0")+IFERROR(Y185/H185,"0")</f>
        <v>32</v>
      </c>
      <c r="Z186" s="763">
        <f>IFERROR(IF(Z183="",0,Z183),"0")+IFERROR(IF(Z184="",0,Z184),"0")+IFERROR(IF(Z185="",0,Z185),"0")</f>
        <v>0.69599999999999995</v>
      </c>
      <c r="AA186" s="764"/>
      <c r="AB186" s="764"/>
      <c r="AC186" s="764"/>
    </row>
    <row r="187" spans="1:68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268.8</v>
      </c>
      <c r="Y187" s="763">
        <f>IFERROR(SUM(Y183:Y185),"0")</f>
        <v>268.8</v>
      </c>
      <c r="Z187" s="37"/>
      <c r="AA187" s="764"/>
      <c r="AB187" s="764"/>
      <c r="AC187" s="764"/>
    </row>
    <row r="188" spans="1:68" ht="27.75" hidden="1" customHeight="1" x14ac:dyDescent="0.2">
      <c r="A188" s="856" t="s">
        <v>333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1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hidden="1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100.8</v>
      </c>
      <c r="Y197" s="762">
        <f t="shared" si="31"/>
        <v>100.80000000000001</v>
      </c>
      <c r="Z197" s="36">
        <f>IFERROR(IF(Y197=0,"",ROUNDUP(Y197/H197,0)*0.00753),"")</f>
        <v>0.18071999999999999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105.60000000000001</v>
      </c>
      <c r="BN197" s="64">
        <f t="shared" si="33"/>
        <v>105.60000000000002</v>
      </c>
      <c r="BO197" s="64">
        <f t="shared" si="34"/>
        <v>0.15384615384615385</v>
      </c>
      <c r="BP197" s="64">
        <f t="shared" si="35"/>
        <v>0.15384615384615385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37.799999999999997</v>
      </c>
      <c r="Y198" s="762">
        <f t="shared" si="31"/>
        <v>37.800000000000004</v>
      </c>
      <c r="Z198" s="36">
        <f>IFERROR(IF(Y198=0,"",ROUNDUP(Y198/H198,0)*0.00502),"")</f>
        <v>9.0359999999999996E-2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40.139999999999993</v>
      </c>
      <c r="BN198" s="64">
        <f t="shared" si="33"/>
        <v>40.14</v>
      </c>
      <c r="BO198" s="64">
        <f t="shared" si="34"/>
        <v>7.6923076923076913E-2</v>
      </c>
      <c r="BP198" s="64">
        <f t="shared" si="35"/>
        <v>7.6923076923076927E-2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151.19999999999999</v>
      </c>
      <c r="Y200" s="762">
        <f t="shared" si="31"/>
        <v>151.20000000000002</v>
      </c>
      <c r="Z200" s="36">
        <f>IFERROR(IF(Y200=0,"",ROUNDUP(Y200/H200,0)*0.00502),"")</f>
        <v>0.36143999999999998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158.39999999999998</v>
      </c>
      <c r="BN200" s="64">
        <f t="shared" si="33"/>
        <v>158.4</v>
      </c>
      <c r="BO200" s="64">
        <f t="shared" si="34"/>
        <v>0.30769230769230765</v>
      </c>
      <c r="BP200" s="64">
        <f t="shared" si="35"/>
        <v>0.30769230769230771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113.99999999999999</v>
      </c>
      <c r="Y203" s="763">
        <f>IFERROR(Y195/H195,"0")+IFERROR(Y196/H196,"0")+IFERROR(Y197/H197,"0")+IFERROR(Y198/H198,"0")+IFERROR(Y199/H199,"0")+IFERROR(Y200/H200,"0")+IFERROR(Y201/H201,"0")+IFERROR(Y202/H202,"0")</f>
        <v>114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0.63251999999999997</v>
      </c>
      <c r="AA203" s="764"/>
      <c r="AB203" s="764"/>
      <c r="AC203" s="764"/>
    </row>
    <row r="204" spans="1:68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289.79999999999995</v>
      </c>
      <c r="Y204" s="763">
        <f>IFERROR(SUM(Y195:Y202),"0")</f>
        <v>289.80000000000007</v>
      </c>
      <c r="Z204" s="37"/>
      <c r="AA204" s="764"/>
      <c r="AB204" s="764"/>
      <c r="AC204" s="764"/>
    </row>
    <row r="205" spans="1:68" ht="16.5" hidden="1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129.6</v>
      </c>
      <c r="Y217" s="762">
        <f t="shared" ref="Y217:Y224" si="36">IFERROR(IF(X217="",0,CEILING((X217/$H217),1)*$H217),"")</f>
        <v>129.60000000000002</v>
      </c>
      <c r="Z217" s="36">
        <f>IFERROR(IF(Y217=0,"",ROUNDUP(Y217/H217,0)*0.00902),"")</f>
        <v>0.21648000000000001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134.63999999999999</v>
      </c>
      <c r="BN217" s="64">
        <f t="shared" ref="BN217:BN224" si="38">IFERROR(Y217*I217/H217,"0")</f>
        <v>134.64000000000001</v>
      </c>
      <c r="BO217" s="64">
        <f t="shared" ref="BO217:BO224" si="39">IFERROR(1/J217*(X217/H217),"0")</f>
        <v>0.1818181818181818</v>
      </c>
      <c r="BP217" s="64">
        <f t="shared" ref="BP217:BP224" si="40">IFERROR(1/J217*(Y217/H217),"0")</f>
        <v>0.18181818181818185</v>
      </c>
    </row>
    <row r="218" spans="1:68" ht="27" hidden="1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23.999999999999996</v>
      </c>
      <c r="Y225" s="763">
        <f>IFERROR(Y217/H217,"0")+IFERROR(Y218/H218,"0")+IFERROR(Y219/H219,"0")+IFERROR(Y220/H220,"0")+IFERROR(Y221/H221,"0")+IFERROR(Y222/H222,"0")+IFERROR(Y223/H223,"0")+IFERROR(Y224/H224,"0")</f>
        <v>24.000000000000004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0.21648000000000001</v>
      </c>
      <c r="AA225" s="764"/>
      <c r="AB225" s="764"/>
      <c r="AC225" s="764"/>
    </row>
    <row r="226" spans="1:68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129.6</v>
      </c>
      <c r="Y226" s="763">
        <f>IFERROR(SUM(Y217:Y224),"0")</f>
        <v>129.60000000000002</v>
      </c>
      <c r="Z226" s="37"/>
      <c r="AA226" s="764"/>
      <c r="AB226" s="764"/>
      <c r="AC226" s="764"/>
    </row>
    <row r="227" spans="1:68" ht="14.25" hidden="1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765.6</v>
      </c>
      <c r="Y231" s="762">
        <f t="shared" si="41"/>
        <v>765.59999999999991</v>
      </c>
      <c r="Z231" s="36">
        <f>IFERROR(IF(Y231=0,"",ROUNDUP(Y231/H231,0)*0.02175),"")</f>
        <v>1.9139999999999999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815.23200000000008</v>
      </c>
      <c r="BN231" s="64">
        <f t="shared" si="43"/>
        <v>815.23199999999997</v>
      </c>
      <c r="BO231" s="64">
        <f t="shared" si="44"/>
        <v>1.5714285714285716</v>
      </c>
      <c r="BP231" s="64">
        <f t="shared" si="45"/>
        <v>1.5714285714285714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57.6</v>
      </c>
      <c r="Y232" s="762">
        <f t="shared" si="41"/>
        <v>57.599999999999994</v>
      </c>
      <c r="Z232" s="36">
        <f t="shared" ref="Z232:Z238" si="46">IFERROR(IF(Y232=0,"",ROUNDUP(Y232/H232,0)*0.00753),"")</f>
        <v>0.18071999999999999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64.56</v>
      </c>
      <c r="BN232" s="64">
        <f t="shared" si="43"/>
        <v>64.56</v>
      </c>
      <c r="BO232" s="64">
        <f t="shared" si="44"/>
        <v>0.15384615384615385</v>
      </c>
      <c r="BP232" s="64">
        <f t="shared" si="45"/>
        <v>0.15384615384615385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144</v>
      </c>
      <c r="Y234" s="762">
        <f t="shared" si="41"/>
        <v>144</v>
      </c>
      <c r="Z234" s="36">
        <f t="shared" si="46"/>
        <v>0.45180000000000003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160.32000000000002</v>
      </c>
      <c r="BN234" s="64">
        <f t="shared" si="43"/>
        <v>160.32000000000002</v>
      </c>
      <c r="BO234" s="64">
        <f t="shared" si="44"/>
        <v>0.38461538461538458</v>
      </c>
      <c r="BP234" s="64">
        <f t="shared" si="45"/>
        <v>0.38461538461538458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172.8</v>
      </c>
      <c r="Y235" s="762">
        <f t="shared" si="41"/>
        <v>172.79999999999998</v>
      </c>
      <c r="Z235" s="36">
        <f t="shared" si="46"/>
        <v>0.54215999999999998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192.38400000000004</v>
      </c>
      <c r="BN235" s="64">
        <f t="shared" si="43"/>
        <v>192.38399999999999</v>
      </c>
      <c r="BO235" s="64">
        <f t="shared" si="44"/>
        <v>0.46153846153846162</v>
      </c>
      <c r="BP235" s="64">
        <f t="shared" si="45"/>
        <v>0.46153846153846151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57.6</v>
      </c>
      <c r="Y238" s="762">
        <f t="shared" si="41"/>
        <v>57.599999999999994</v>
      </c>
      <c r="Z238" s="36">
        <f t="shared" si="46"/>
        <v>0.18071999999999999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64.272000000000006</v>
      </c>
      <c r="BN238" s="64">
        <f t="shared" si="43"/>
        <v>64.271999999999991</v>
      </c>
      <c r="BO238" s="64">
        <f t="shared" si="44"/>
        <v>0.15384615384615385</v>
      </c>
      <c r="BP238" s="64">
        <f t="shared" si="45"/>
        <v>0.15384615384615385</v>
      </c>
    </row>
    <row r="239" spans="1:68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268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268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3.2693999999999996</v>
      </c>
      <c r="AA239" s="764"/>
      <c r="AB239" s="764"/>
      <c r="AC239" s="764"/>
    </row>
    <row r="240" spans="1:68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1197.5999999999999</v>
      </c>
      <c r="Y240" s="763">
        <f>IFERROR(SUM(Y228:Y238),"0")</f>
        <v>1197.5999999999999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57.6</v>
      </c>
      <c r="Y245" s="762">
        <f>IFERROR(IF(X245="",0,CEILING((X245/$H245),1)*$H245),"")</f>
        <v>57.599999999999994</v>
      </c>
      <c r="Z245" s="36">
        <f>IFERROR(IF(Y245=0,"",ROUNDUP(Y245/H245,0)*0.00753),"")</f>
        <v>0.18071999999999999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64.128000000000014</v>
      </c>
      <c r="BN245" s="64">
        <f>IFERROR(Y245*I245/H245,"0")</f>
        <v>64.128</v>
      </c>
      <c r="BO245" s="64">
        <f>IFERROR(1/J245*(X245/H245),"0")</f>
        <v>0.15384615384615385</v>
      </c>
      <c r="BP245" s="64">
        <f>IFERROR(1/J245*(Y245/H245),"0")</f>
        <v>0.15384615384615385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28.8</v>
      </c>
      <c r="Y246" s="762">
        <f>IFERROR(IF(X246="",0,CEILING((X246/$H246),1)*$H246),"")</f>
        <v>28.799999999999997</v>
      </c>
      <c r="Z246" s="36">
        <f>IFERROR(IF(Y246=0,"",ROUNDUP(Y246/H246,0)*0.00753),"")</f>
        <v>9.0359999999999996E-2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32.064000000000007</v>
      </c>
      <c r="BN246" s="64">
        <f>IFERROR(Y246*I246/H246,"0")</f>
        <v>32.064</v>
      </c>
      <c r="BO246" s="64">
        <f>IFERROR(1/J246*(X246/H246),"0")</f>
        <v>7.6923076923076927E-2</v>
      </c>
      <c r="BP246" s="64">
        <f>IFERROR(1/J246*(Y246/H246),"0")</f>
        <v>7.6923076923076927E-2</v>
      </c>
    </row>
    <row r="247" spans="1:68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36</v>
      </c>
      <c r="Y247" s="763">
        <f>IFERROR(Y242/H242,"0")+IFERROR(Y243/H243,"0")+IFERROR(Y244/H244,"0")+IFERROR(Y245/H245,"0")+IFERROR(Y246/H246,"0")</f>
        <v>36</v>
      </c>
      <c r="Z247" s="763">
        <f>IFERROR(IF(Z242="",0,Z242),"0")+IFERROR(IF(Z243="",0,Z243),"0")+IFERROR(IF(Z244="",0,Z244),"0")+IFERROR(IF(Z245="",0,Z245),"0")+IFERROR(IF(Z246="",0,Z246),"0")</f>
        <v>0.27107999999999999</v>
      </c>
      <c r="AA247" s="764"/>
      <c r="AB247" s="764"/>
      <c r="AC247" s="764"/>
    </row>
    <row r="248" spans="1:68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86.4</v>
      </c>
      <c r="Y248" s="763">
        <f>IFERROR(SUM(Y242:Y246),"0")</f>
        <v>86.399999999999991</v>
      </c>
      <c r="Z248" s="37"/>
      <c r="AA248" s="764"/>
      <c r="AB248" s="764"/>
      <c r="AC248" s="764"/>
    </row>
    <row r="249" spans="1:68" ht="16.5" hidden="1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4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374.4</v>
      </c>
      <c r="Y309" s="762">
        <f t="shared" si="62"/>
        <v>374.4</v>
      </c>
      <c r="Z309" s="36">
        <f>IFERROR(IF(Y309=0,"",ROUNDUP(Y309/H309,0)*0.00753),"")</f>
        <v>1.1746799999999999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416.83199999999999</v>
      </c>
      <c r="BN309" s="64">
        <f t="shared" si="64"/>
        <v>416.83199999999999</v>
      </c>
      <c r="BO309" s="64">
        <f t="shared" si="65"/>
        <v>1</v>
      </c>
      <c r="BP309" s="64">
        <f t="shared" si="66"/>
        <v>1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316.8</v>
      </c>
      <c r="Y310" s="762">
        <f t="shared" si="62"/>
        <v>316.8</v>
      </c>
      <c r="Z310" s="36">
        <f>IFERROR(IF(Y310=0,"",ROUNDUP(Y310/H310,0)*0.00753),"")</f>
        <v>0.99396000000000007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343.20000000000005</v>
      </c>
      <c r="BN310" s="64">
        <f t="shared" si="64"/>
        <v>343.20000000000005</v>
      </c>
      <c r="BO310" s="64">
        <f t="shared" si="65"/>
        <v>0.84615384615384615</v>
      </c>
      <c r="BP310" s="64">
        <f t="shared" si="66"/>
        <v>0.84615384615384615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288</v>
      </c>
      <c r="Y312" s="763">
        <f>IFERROR(Y306/H306,"0")+IFERROR(Y307/H307,"0")+IFERROR(Y308/H308,"0")+IFERROR(Y309/H309,"0")+IFERROR(Y310/H310,"0")+IFERROR(Y311/H311,"0")</f>
        <v>288</v>
      </c>
      <c r="Z312" s="763">
        <f>IFERROR(IF(Z306="",0,Z306),"0")+IFERROR(IF(Z307="",0,Z307),"0")+IFERROR(IF(Z308="",0,Z308),"0")+IFERROR(IF(Z309="",0,Z309),"0")+IFERROR(IF(Z310="",0,Z310),"0")+IFERROR(IF(Z311="",0,Z311),"0")</f>
        <v>2.1686399999999999</v>
      </c>
      <c r="AA312" s="764"/>
      <c r="AB312" s="764"/>
      <c r="AC312" s="764"/>
    </row>
    <row r="313" spans="1:68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691.2</v>
      </c>
      <c r="Y313" s="763">
        <f>IFERROR(SUM(Y306:Y311),"0")</f>
        <v>691.2</v>
      </c>
      <c r="Z313" s="37"/>
      <c r="AA313" s="764"/>
      <c r="AB313" s="764"/>
      <c r="AC313" s="764"/>
    </row>
    <row r="314" spans="1:68" ht="16.5" hidden="1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6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67.2</v>
      </c>
      <c r="Y381" s="762">
        <f>IFERROR(IF(X381="",0,CEILING((X381/$H381),1)*$H381),"")</f>
        <v>67.2</v>
      </c>
      <c r="Z381" s="36">
        <f>IFERROR(IF(Y381=0,"",ROUNDUP(Y381/H381,0)*0.02175),"")</f>
        <v>0.17399999999999999</v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71.712000000000003</v>
      </c>
      <c r="BN381" s="64">
        <f>IFERROR(Y381*I381/H381,"0")</f>
        <v>71.712000000000003</v>
      </c>
      <c r="BO381" s="64">
        <f>IFERROR(1/J381*(X381/H381),"0")</f>
        <v>0.14285714285714285</v>
      </c>
      <c r="BP381" s="64">
        <f>IFERROR(1/J381*(Y381/H381),"0")</f>
        <v>0.14285714285714285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249.6</v>
      </c>
      <c r="Y382" s="762">
        <f>IFERROR(IF(X382="",0,CEILING((X382/$H382),1)*$H382),"")</f>
        <v>249.6</v>
      </c>
      <c r="Z382" s="36">
        <f>IFERROR(IF(Y382=0,"",ROUNDUP(Y382/H382,0)*0.02175),"")</f>
        <v>0.69599999999999995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267.64800000000002</v>
      </c>
      <c r="BN382" s="64">
        <f>IFERROR(Y382*I382/H382,"0")</f>
        <v>267.64800000000002</v>
      </c>
      <c r="BO382" s="64">
        <f>IFERROR(1/J382*(X382/H382),"0")</f>
        <v>0.5714285714285714</v>
      </c>
      <c r="BP382" s="64">
        <f>IFERROR(1/J382*(Y382/H382),"0")</f>
        <v>0.5714285714285714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134.4</v>
      </c>
      <c r="Y383" s="762">
        <f>IFERROR(IF(X383="",0,CEILING((X383/$H383),1)*$H383),"")</f>
        <v>134.4</v>
      </c>
      <c r="Z383" s="36">
        <f>IFERROR(IF(Y383=0,"",ROUNDUP(Y383/H383,0)*0.02175),"")</f>
        <v>0.34799999999999998</v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143.42400000000001</v>
      </c>
      <c r="BN383" s="64">
        <f>IFERROR(Y383*I383/H383,"0")</f>
        <v>143.42400000000001</v>
      </c>
      <c r="BO383" s="64">
        <f>IFERROR(1/J383*(X383/H383),"0")</f>
        <v>0.2857142857142857</v>
      </c>
      <c r="BP383" s="64">
        <f>IFERROR(1/J383*(Y383/H383),"0")</f>
        <v>0.2857142857142857</v>
      </c>
    </row>
    <row r="384" spans="1:68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56</v>
      </c>
      <c r="Y384" s="763">
        <f>IFERROR(Y381/H381,"0")+IFERROR(Y382/H382,"0")+IFERROR(Y383/H383,"0")</f>
        <v>56</v>
      </c>
      <c r="Z384" s="763">
        <f>IFERROR(IF(Z381="",0,Z381),"0")+IFERROR(IF(Z382="",0,Z382),"0")+IFERROR(IF(Z383="",0,Z383),"0")</f>
        <v>1.218</v>
      </c>
      <c r="AA384" s="764"/>
      <c r="AB384" s="764"/>
      <c r="AC384" s="764"/>
    </row>
    <row r="385" spans="1:68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451.20000000000005</v>
      </c>
      <c r="Y385" s="763">
        <f>IFERROR(SUM(Y381:Y383),"0")</f>
        <v>451.20000000000005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3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hidden="1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hidden="1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129.6</v>
      </c>
      <c r="Y405" s="762">
        <f>IFERROR(IF(X405="",0,CEILING((X405/$H405),1)*$H405),"")</f>
        <v>129.6</v>
      </c>
      <c r="Z405" s="36">
        <f>IFERROR(IF(Y405=0,"",ROUNDUP(Y405/H405,0)*0.02175),"")</f>
        <v>0.34799999999999998</v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138.624</v>
      </c>
      <c r="BN405" s="64">
        <f>IFERROR(Y405*I405/H405,"0")</f>
        <v>138.624</v>
      </c>
      <c r="BO405" s="64">
        <f>IFERROR(1/J405*(X405/H405),"0")</f>
        <v>0.2857142857142857</v>
      </c>
      <c r="BP405" s="64">
        <f>IFERROR(1/J405*(Y405/H405),"0")</f>
        <v>0.2857142857142857</v>
      </c>
    </row>
    <row r="406" spans="1:68" ht="27" hidden="1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16</v>
      </c>
      <c r="Y408" s="763">
        <f>IFERROR(Y405/H405,"0")+IFERROR(Y406/H406,"0")+IFERROR(Y407/H407,"0")</f>
        <v>16</v>
      </c>
      <c r="Z408" s="763">
        <f>IFERROR(IF(Z405="",0,Z405),"0")+IFERROR(IF(Z406="",0,Z406),"0")+IFERROR(IF(Z407="",0,Z407),"0")</f>
        <v>0.34799999999999998</v>
      </c>
      <c r="AA408" s="764"/>
      <c r="AB408" s="764"/>
      <c r="AC408" s="764"/>
    </row>
    <row r="409" spans="1:68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129.6</v>
      </c>
      <c r="Y409" s="763">
        <f>IFERROR(SUM(Y405:Y407),"0")</f>
        <v>129.6</v>
      </c>
      <c r="Z409" s="37"/>
      <c r="AA409" s="764"/>
      <c r="AB409" s="764"/>
      <c r="AC409" s="764"/>
    </row>
    <row r="410" spans="1:68" ht="27.75" hidden="1" customHeight="1" x14ac:dyDescent="0.2">
      <c r="A410" s="856" t="s">
        <v>667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960</v>
      </c>
      <c r="Y414" s="762">
        <f t="shared" si="77"/>
        <v>960</v>
      </c>
      <c r="Z414" s="36">
        <f>IFERROR(IF(Y414=0,"",ROUNDUP(Y414/H414,0)*0.02175),"")</f>
        <v>1.3919999999999999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990.72</v>
      </c>
      <c r="BN414" s="64">
        <f t="shared" si="79"/>
        <v>990.72</v>
      </c>
      <c r="BO414" s="64">
        <f t="shared" si="80"/>
        <v>1.3333333333333333</v>
      </c>
      <c r="BP414" s="64">
        <f t="shared" si="81"/>
        <v>1.3333333333333333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hidden="1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0</v>
      </c>
      <c r="Y416" s="762">
        <f t="shared" si="77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360</v>
      </c>
      <c r="Y418" s="762">
        <f t="shared" si="77"/>
        <v>360</v>
      </c>
      <c r="Z418" s="36">
        <f>IFERROR(IF(Y418=0,"",ROUNDUP(Y418/H418,0)*0.02039),"")</f>
        <v>0.48935999999999996</v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371.52000000000004</v>
      </c>
      <c r="BN418" s="64">
        <f t="shared" si="79"/>
        <v>371.52000000000004</v>
      </c>
      <c r="BO418" s="64">
        <f t="shared" si="80"/>
        <v>0.5</v>
      </c>
      <c r="BP418" s="64">
        <f t="shared" si="81"/>
        <v>0.5</v>
      </c>
    </row>
    <row r="419" spans="1:68" ht="27" hidden="1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0</v>
      </c>
      <c r="Y419" s="762">
        <f t="shared" si="77"/>
        <v>0</v>
      </c>
      <c r="Z419" s="36" t="str">
        <f>IFERROR(IF(Y419=0,"",ROUNDUP(Y419/H419,0)*0.02175),"")</f>
        <v/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88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88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1.8813599999999999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1320</v>
      </c>
      <c r="Y425" s="763">
        <f>IFERROR(SUM(Y413:Y423),"0")</f>
        <v>1320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960</v>
      </c>
      <c r="Y427" s="762">
        <f>IFERROR(IF(X427="",0,CEILING((X427/$H427),1)*$H427),"")</f>
        <v>960</v>
      </c>
      <c r="Z427" s="36">
        <f>IFERROR(IF(Y427=0,"",ROUNDUP(Y427/H427,0)*0.02175),"")</f>
        <v>1.3919999999999999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990.72</v>
      </c>
      <c r="BN427" s="64">
        <f>IFERROR(Y427*I427/H427,"0")</f>
        <v>990.72</v>
      </c>
      <c r="BO427" s="64">
        <f>IFERROR(1/J427*(X427/H427),"0")</f>
        <v>1.3333333333333333</v>
      </c>
      <c r="BP427" s="64">
        <f>IFERROR(1/J427*(Y427/H427),"0")</f>
        <v>1.3333333333333333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64</v>
      </c>
      <c r="Y429" s="763">
        <f>IFERROR(Y427/H427,"0")+IFERROR(Y428/H428,"0")</f>
        <v>64</v>
      </c>
      <c r="Z429" s="763">
        <f>IFERROR(IF(Z427="",0,Z427),"0")+IFERROR(IF(Z428="",0,Z428),"0")</f>
        <v>1.3919999999999999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960</v>
      </c>
      <c r="Y430" s="763">
        <f>IFERROR(SUM(Y427:Y428),"0")</f>
        <v>960</v>
      </c>
      <c r="Z430" s="37"/>
      <c r="AA430" s="764"/>
      <c r="AB430" s="764"/>
      <c r="AC430" s="764"/>
    </row>
    <row r="431" spans="1:68" ht="14.25" hidden="1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hidden="1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124.8</v>
      </c>
      <c r="Y439" s="762">
        <f>IFERROR(IF(X439="",0,CEILING((X439/$H439),1)*$H439),"")</f>
        <v>124.8</v>
      </c>
      <c r="Z439" s="36">
        <f>IFERROR(IF(Y439=0,"",ROUNDUP(Y439/H439,0)*0.02175),"")</f>
        <v>0.34799999999999998</v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133.82400000000001</v>
      </c>
      <c r="BN439" s="64">
        <f>IFERROR(Y439*I439/H439,"0")</f>
        <v>133.82400000000001</v>
      </c>
      <c r="BO439" s="64">
        <f>IFERROR(1/J439*(X439/H439),"0")</f>
        <v>0.2857142857142857</v>
      </c>
      <c r="BP439" s="64">
        <f>IFERROR(1/J439*(Y439/H439),"0")</f>
        <v>0.2857142857142857</v>
      </c>
    </row>
    <row r="440" spans="1:68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16</v>
      </c>
      <c r="Y440" s="763">
        <f>IFERROR(Y438/H438,"0")+IFERROR(Y439/H439,"0")</f>
        <v>16</v>
      </c>
      <c r="Z440" s="763">
        <f>IFERROR(IF(Z438="",0,Z438),"0")+IFERROR(IF(Z439="",0,Z439),"0")</f>
        <v>0.34799999999999998</v>
      </c>
      <c r="AA440" s="764"/>
      <c r="AB440" s="764"/>
      <c r="AC440" s="764"/>
    </row>
    <row r="441" spans="1:68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124.8</v>
      </c>
      <c r="Y441" s="763">
        <f>IFERROR(SUM(Y438:Y439),"0")</f>
        <v>124.8</v>
      </c>
      <c r="Z441" s="37"/>
      <c r="AA441" s="764"/>
      <c r="AB441" s="764"/>
      <c r="AC441" s="764"/>
    </row>
    <row r="442" spans="1:68" ht="16.5" hidden="1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1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9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345.6</v>
      </c>
      <c r="Y448" s="762">
        <f t="shared" si="82"/>
        <v>345.6</v>
      </c>
      <c r="Z448" s="36">
        <f t="shared" si="83"/>
        <v>0.52200000000000002</v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357.12</v>
      </c>
      <c r="BN448" s="64">
        <f t="shared" si="85"/>
        <v>357.12</v>
      </c>
      <c r="BO448" s="64">
        <f t="shared" si="86"/>
        <v>0.42857142857142855</v>
      </c>
      <c r="BP448" s="64">
        <f t="shared" si="87"/>
        <v>0.42857142857142855</v>
      </c>
    </row>
    <row r="449" spans="1:68" ht="27" hidden="1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24</v>
      </c>
      <c r="Y451" s="763">
        <f>IFERROR(Y444/H444,"0")+IFERROR(Y445/H445,"0")+IFERROR(Y446/H446,"0")+IFERROR(Y447/H447,"0")+IFERROR(Y448/H448,"0")+IFERROR(Y449/H449,"0")+IFERROR(Y450/H450,"0")</f>
        <v>24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0.52200000000000002</v>
      </c>
      <c r="AA451" s="764"/>
      <c r="AB451" s="764"/>
      <c r="AC451" s="764"/>
    </row>
    <row r="452" spans="1:68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345.6</v>
      </c>
      <c r="Y452" s="763">
        <f>IFERROR(SUM(Y444:Y450),"0")</f>
        <v>345.6</v>
      </c>
      <c r="Z452" s="37"/>
      <c r="AA452" s="764"/>
      <c r="AB452" s="764"/>
      <c r="AC452" s="764"/>
    </row>
    <row r="453" spans="1:68" ht="14.25" hidden="1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436.8</v>
      </c>
      <c r="Y459" s="762">
        <f>IFERROR(IF(X459="",0,CEILING((X459/$H459),1)*$H459),"")</f>
        <v>436.8</v>
      </c>
      <c r="Z459" s="36">
        <f>IFERROR(IF(Y459=0,"",ROUNDUP(Y459/H459,0)*0.02175),"")</f>
        <v>1.218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468.38400000000007</v>
      </c>
      <c r="BN459" s="64">
        <f>IFERROR(Y459*I459/H459,"0")</f>
        <v>468.38400000000007</v>
      </c>
      <c r="BO459" s="64">
        <f>IFERROR(1/J459*(X459/H459),"0")</f>
        <v>1</v>
      </c>
      <c r="BP459" s="64">
        <f>IFERROR(1/J459*(Y459/H459),"0")</f>
        <v>1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144</v>
      </c>
      <c r="Y462" s="762">
        <f>IFERROR(IF(X462="",0,CEILING((X462/$H462),1)*$H462),"")</f>
        <v>144</v>
      </c>
      <c r="Z462" s="36">
        <f>IFERROR(IF(Y462=0,"",ROUNDUP(Y462/H462,0)*0.00753),"")</f>
        <v>0.45180000000000003</v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161.04000000000002</v>
      </c>
      <c r="BN462" s="64">
        <f>IFERROR(Y462*I462/H462,"0")</f>
        <v>161.04000000000002</v>
      </c>
      <c r="BO462" s="64">
        <f>IFERROR(1/J462*(X462/H462),"0")</f>
        <v>0.38461538461538458</v>
      </c>
      <c r="BP462" s="64">
        <f>IFERROR(1/J462*(Y462/H462),"0")</f>
        <v>0.38461538461538458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116</v>
      </c>
      <c r="Y464" s="763">
        <f>IFERROR(Y459/H459,"0")+IFERROR(Y460/H460,"0")+IFERROR(Y461/H461,"0")+IFERROR(Y462/H462,"0")+IFERROR(Y463/H463,"0")</f>
        <v>116</v>
      </c>
      <c r="Z464" s="763">
        <f>IFERROR(IF(Z459="",0,Z459),"0")+IFERROR(IF(Z460="",0,Z460),"0")+IFERROR(IF(Z461="",0,Z461),"0")+IFERROR(IF(Z462="",0,Z462),"0")+IFERROR(IF(Z463="",0,Z463),"0")</f>
        <v>1.6698</v>
      </c>
      <c r="AA464" s="764"/>
      <c r="AB464" s="764"/>
      <c r="AC464" s="764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580.79999999999995</v>
      </c>
      <c r="Y465" s="763">
        <f>IFERROR(SUM(Y459:Y463),"0")</f>
        <v>580.79999999999995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752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1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hidden="1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hidden="1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hidden="1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hidden="1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hidden="1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hidden="1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hidden="1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hidden="1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5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852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hidden="1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1013.8</v>
      </c>
      <c r="Y548" s="762">
        <f t="shared" si="94"/>
        <v>1019.0400000000001</v>
      </c>
      <c r="Z548" s="36">
        <f t="shared" si="95"/>
        <v>2.3082799999999999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1082.9227272727271</v>
      </c>
      <c r="BN548" s="64">
        <f t="shared" si="97"/>
        <v>1088.52</v>
      </c>
      <c r="BO548" s="64">
        <f t="shared" si="98"/>
        <v>1.8462266899766899</v>
      </c>
      <c r="BP548" s="64">
        <f t="shared" si="99"/>
        <v>1.8557692307692308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1013.8</v>
      </c>
      <c r="Y550" s="762">
        <f t="shared" si="94"/>
        <v>1019.0400000000001</v>
      </c>
      <c r="Z550" s="36">
        <f t="shared" si="95"/>
        <v>2.3082799999999999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1082.9227272727271</v>
      </c>
      <c r="BN550" s="64">
        <f t="shared" si="97"/>
        <v>1088.52</v>
      </c>
      <c r="BO550" s="64">
        <f t="shared" si="98"/>
        <v>1.8462266899766899</v>
      </c>
      <c r="BP550" s="64">
        <f t="shared" si="99"/>
        <v>1.8557692307692308</v>
      </c>
    </row>
    <row r="551" spans="1:68" ht="27" hidden="1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1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384.0151515151515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386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4.6165599999999998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2027.6</v>
      </c>
      <c r="Y557" s="763">
        <f>IFERROR(SUM(Y545:Y555),"0")</f>
        <v>2038.0800000000002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hidden="1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27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hidden="1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hidden="1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591.36</v>
      </c>
      <c r="Y565" s="762">
        <f t="shared" ref="Y565:Y573" si="100">IFERROR(IF(X565="",0,CEILING((X565/$H565),1)*$H565),"")</f>
        <v>591.36</v>
      </c>
      <c r="Z565" s="36">
        <f>IFERROR(IF(Y565=0,"",ROUNDUP(Y565/H565,0)*0.01196),"")</f>
        <v>1.33952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631.67999999999995</v>
      </c>
      <c r="BN565" s="64">
        <f t="shared" ref="BN565:BN573" si="102">IFERROR(Y565*I565/H565,"0")</f>
        <v>631.67999999999995</v>
      </c>
      <c r="BO565" s="64">
        <f t="shared" ref="BO565:BO573" si="103">IFERROR(1/J565*(X565/H565),"0")</f>
        <v>1.0769230769230771</v>
      </c>
      <c r="BP565" s="64">
        <f t="shared" ref="BP565:BP573" si="104">IFERROR(1/J565*(Y565/H565),"0")</f>
        <v>1.0769230769230771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506.88</v>
      </c>
      <c r="Y566" s="762">
        <f t="shared" si="100"/>
        <v>506.88</v>
      </c>
      <c r="Z566" s="36">
        <f>IFERROR(IF(Y566=0,"",ROUNDUP(Y566/H566,0)*0.01196),"")</f>
        <v>1.1481600000000001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541.43999999999994</v>
      </c>
      <c r="BN566" s="64">
        <f t="shared" si="102"/>
        <v>541.43999999999994</v>
      </c>
      <c r="BO566" s="64">
        <f t="shared" si="103"/>
        <v>0.92307692307692313</v>
      </c>
      <c r="BP566" s="64">
        <f t="shared" si="104"/>
        <v>0.92307692307692313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295.68</v>
      </c>
      <c r="Y567" s="762">
        <f t="shared" si="100"/>
        <v>295.68</v>
      </c>
      <c r="Z567" s="36">
        <f>IFERROR(IF(Y567=0,"",ROUNDUP(Y567/H567,0)*0.01196),"")</f>
        <v>0.66976000000000002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315.83999999999997</v>
      </c>
      <c r="BN567" s="64">
        <f t="shared" si="102"/>
        <v>315.83999999999997</v>
      </c>
      <c r="BO567" s="64">
        <f t="shared" si="103"/>
        <v>0.53846153846153855</v>
      </c>
      <c r="BP567" s="64">
        <f t="shared" si="104"/>
        <v>0.53846153846153855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9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8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3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264</v>
      </c>
      <c r="Y574" s="763">
        <f>IFERROR(Y565/H565,"0")+IFERROR(Y566/H566,"0")+IFERROR(Y567/H567,"0")+IFERROR(Y568/H568,"0")+IFERROR(Y569/H569,"0")+IFERROR(Y570/H570,"0")+IFERROR(Y571/H571,"0")+IFERROR(Y572/H572,"0")+IFERROR(Y573/H573,"0")</f>
        <v>264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3.1574400000000002</v>
      </c>
      <c r="AA574" s="764"/>
      <c r="AB574" s="764"/>
      <c r="AC574" s="764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1393.92</v>
      </c>
      <c r="Y575" s="763">
        <f>IFERROR(SUM(Y565:Y573),"0")</f>
        <v>1393.92</v>
      </c>
      <c r="Z575" s="37"/>
      <c r="AA575" s="764"/>
      <c r="AB575" s="764"/>
      <c r="AC575" s="764"/>
    </row>
    <row r="576" spans="1:68" ht="14.25" hidden="1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2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927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2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5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21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60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6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7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100.8</v>
      </c>
      <c r="Y607" s="762">
        <f t="shared" ref="Y607:Y613" si="110">IFERROR(IF(X607="",0,CEILING((X607/$H607),1)*$H607),"")</f>
        <v>100.80000000000001</v>
      </c>
      <c r="Z607" s="36">
        <f>IFERROR(IF(Y607=0,"",ROUNDUP(Y607/H607,0)*0.00753),"")</f>
        <v>0.18071999999999999</v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107.03999999999999</v>
      </c>
      <c r="BN607" s="64">
        <f t="shared" ref="BN607:BN613" si="112">IFERROR(Y607*I607/H607,"0")</f>
        <v>107.04</v>
      </c>
      <c r="BO607" s="64">
        <f t="shared" ref="BO607:BO613" si="113">IFERROR(1/J607*(X607/H607),"0")</f>
        <v>0.15384615384615385</v>
      </c>
      <c r="BP607" s="64">
        <f t="shared" ref="BP607:BP613" si="114">IFERROR(1/J607*(Y607/H607),"0")</f>
        <v>0.15384615384615385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9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75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7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7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24</v>
      </c>
      <c r="Y614" s="763">
        <f>IFERROR(Y607/H607,"0")+IFERROR(Y608/H608,"0")+IFERROR(Y609/H609,"0")+IFERROR(Y610/H610,"0")+IFERROR(Y611/H611,"0")+IFERROR(Y612/H612,"0")+IFERROR(Y613/H613,"0")</f>
        <v>24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0.18071999999999999</v>
      </c>
      <c r="AA614" s="764"/>
      <c r="AB614" s="764"/>
      <c r="AC614" s="764"/>
    </row>
    <row r="615" spans="1:68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100.8</v>
      </c>
      <c r="Y615" s="763">
        <f>IFERROR(SUM(Y607:Y613),"0")</f>
        <v>100.80000000000001</v>
      </c>
      <c r="Z615" s="37"/>
      <c r="AA615" s="764"/>
      <c r="AB615" s="764"/>
      <c r="AC615" s="764"/>
    </row>
    <row r="616" spans="1:68" ht="14.25" hidden="1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hidden="1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5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62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6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3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3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hidden="1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hidden="1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8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8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4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7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9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6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1047</v>
      </c>
      <c r="Q652" s="913"/>
      <c r="R652" s="913"/>
      <c r="S652" s="913"/>
      <c r="T652" s="913"/>
      <c r="U652" s="913"/>
      <c r="V652" s="91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15359.92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15375.8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1048</v>
      </c>
      <c r="Q653" s="913"/>
      <c r="R653" s="913"/>
      <c r="S653" s="913"/>
      <c r="T653" s="913"/>
      <c r="U653" s="913"/>
      <c r="V653" s="914"/>
      <c r="W653" s="37" t="s">
        <v>68</v>
      </c>
      <c r="X653" s="763">
        <f>IFERROR(SUM(BM22:BM649),"0")</f>
        <v>16264.61745454546</v>
      </c>
      <c r="Y653" s="763">
        <f>IFERROR(SUM(BN22:BN649),"0")</f>
        <v>16281.452000000005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1049</v>
      </c>
      <c r="Q654" s="913"/>
      <c r="R654" s="913"/>
      <c r="S654" s="913"/>
      <c r="T654" s="913"/>
      <c r="U654" s="913"/>
      <c r="V654" s="914"/>
      <c r="W654" s="37" t="s">
        <v>1050</v>
      </c>
      <c r="X654" s="38">
        <f>ROUNDUP(SUM(BO22:BO649),0)</f>
        <v>29</v>
      </c>
      <c r="Y654" s="38">
        <f>ROUNDUP(SUM(BP22:BP649),0)</f>
        <v>29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1051</v>
      </c>
      <c r="Q655" s="913"/>
      <c r="R655" s="913"/>
      <c r="S655" s="913"/>
      <c r="T655" s="913"/>
      <c r="U655" s="913"/>
      <c r="V655" s="914"/>
      <c r="W655" s="37" t="s">
        <v>68</v>
      </c>
      <c r="X655" s="763">
        <f>GrossWeightTotal+PalletQtyTotal*25</f>
        <v>16989.61745454546</v>
      </c>
      <c r="Y655" s="763">
        <f>GrossWeightTotalR+PalletQtyTotalR*25</f>
        <v>17006.452000000005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1052</v>
      </c>
      <c r="Q656" s="913"/>
      <c r="R656" s="913"/>
      <c r="S656" s="913"/>
      <c r="T656" s="913"/>
      <c r="U656" s="913"/>
      <c r="V656" s="91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2384.5151515151515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2387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1053</v>
      </c>
      <c r="Q657" s="913"/>
      <c r="R657" s="913"/>
      <c r="S657" s="913"/>
      <c r="T657" s="913"/>
      <c r="U657" s="913"/>
      <c r="V657" s="91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33.983409999999992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71"/>
      <c r="E659" s="871"/>
      <c r="F659" s="871"/>
      <c r="G659" s="871"/>
      <c r="H659" s="860"/>
      <c r="I659" s="809" t="s">
        <v>333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667</v>
      </c>
      <c r="X659" s="860"/>
      <c r="Y659" s="809" t="s">
        <v>752</v>
      </c>
      <c r="Z659" s="871"/>
      <c r="AA659" s="871"/>
      <c r="AB659" s="860"/>
      <c r="AC659" s="758" t="s">
        <v>852</v>
      </c>
      <c r="AD659" s="809" t="s">
        <v>927</v>
      </c>
      <c r="AE659" s="860"/>
      <c r="AF659" s="759"/>
    </row>
    <row r="660" spans="1:32" ht="14.25" customHeight="1" thickTop="1" x14ac:dyDescent="0.2">
      <c r="A660" s="1070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1069.2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2038.3999999999999</v>
      </c>
      <c r="E662" s="46">
        <f>IFERROR(Y107*1,"0")+IFERROR(Y108*1,"0")+IFERROR(Y109*1,"0")+IFERROR(Y110*1,"0")+IFERROR(Y114*1,"0")+IFERROR(Y115*1,"0")+IFERROR(Y116*1,"0")+IFERROR(Y117*1,"0")+IFERROR(Y118*1,"0")</f>
        <v>421.2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1738.8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268.8</v>
      </c>
      <c r="I662" s="46">
        <f>IFERROR(Y191*1,"0")+IFERROR(Y195*1,"0")+IFERROR(Y196*1,"0")+IFERROR(Y197*1,"0")+IFERROR(Y198*1,"0")+IFERROR(Y199*1,"0")+IFERROR(Y200*1,"0")+IFERROR(Y201*1,"0")+IFERROR(Y202*1,"0")</f>
        <v>289.80000000000007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1413.5999999999997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691.2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451.20000000000005</v>
      </c>
      <c r="V662" s="46">
        <f>IFERROR(Y401*1,"0")+IFERROR(Y405*1,"0")+IFERROR(Y406*1,"0")+IFERROR(Y407*1,"0")</f>
        <v>129.6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2404.8000000000002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926.40000000000009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3432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100.80000000000001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3,80"/>
        <filter val="1 063,80"/>
        <filter val="1 123,20"/>
        <filter val="1 136,00"/>
        <filter val="1 197,60"/>
        <filter val="1 320,00"/>
        <filter val="1 393,92"/>
        <filter val="100,00"/>
        <filter val="100,80"/>
        <filter val="104,00"/>
        <filter val="114,00"/>
        <filter val="116,00"/>
        <filter val="124,80"/>
        <filter val="129,60"/>
        <filter val="134,40"/>
        <filter val="144,00"/>
        <filter val="15 359,92"/>
        <filter val="151,20"/>
        <filter val="16 264,62"/>
        <filter val="16 989,62"/>
        <filter val="16,00"/>
        <filter val="172,80"/>
        <filter val="2 027,60"/>
        <filter val="2 384,52"/>
        <filter val="24,00"/>
        <filter val="249,60"/>
        <filter val="264,00"/>
        <filter val="268,00"/>
        <filter val="268,80"/>
        <filter val="28,80"/>
        <filter val="288,00"/>
        <filter val="289,80"/>
        <filter val="29"/>
        <filter val="295,68"/>
        <filter val="316,80"/>
        <filter val="32,00"/>
        <filter val="324,00"/>
        <filter val="345,60"/>
        <filter val="358,40"/>
        <filter val="36,00"/>
        <filter val="360,00"/>
        <filter val="37,80"/>
        <filter val="374,40"/>
        <filter val="384,02"/>
        <filter val="421,20"/>
        <filter val="436,80"/>
        <filter val="451,20"/>
        <filter val="506,88"/>
        <filter val="518,40"/>
        <filter val="56,00"/>
        <filter val="57,60"/>
        <filter val="580,80"/>
        <filter val="591,36"/>
        <filter val="615,60"/>
        <filter val="64,00"/>
        <filter val="67,20"/>
        <filter val="691,20"/>
        <filter val="72,00"/>
        <filter val="76,00"/>
        <filter val="765,60"/>
        <filter val="777,60"/>
        <filter val="86,40"/>
        <filter val="88,00"/>
        <filter val="960,00"/>
        <filter val="97,20"/>
        <filter val="98,50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2024-11-14T10:57:42Z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