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285D97-6467-47E8-A52F-20B0C221E6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Z583" i="1" s="1"/>
  <c r="P583" i="1"/>
  <c r="X581" i="1"/>
  <c r="X580" i="1"/>
  <c r="BO579" i="1"/>
  <c r="BM579" i="1"/>
  <c r="Y579" i="1"/>
  <c r="BP579" i="1" s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BP548" i="1" s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BP479" i="1" s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X441" i="1"/>
  <c r="X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BP427" i="1" s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BP388" i="1" s="1"/>
  <c r="BO387" i="1"/>
  <c r="BM387" i="1"/>
  <c r="Y387" i="1"/>
  <c r="BP387" i="1" s="1"/>
  <c r="X385" i="1"/>
  <c r="X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BP348" i="1" s="1"/>
  <c r="P348" i="1"/>
  <c r="BO347" i="1"/>
  <c r="BM347" i="1"/>
  <c r="Y347" i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BO307" i="1"/>
  <c r="BM307" i="1"/>
  <c r="Y307" i="1"/>
  <c r="P307" i="1"/>
  <c r="BO306" i="1"/>
  <c r="BM306" i="1"/>
  <c r="Y306" i="1"/>
  <c r="P306" i="1"/>
  <c r="X303" i="1"/>
  <c r="X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O265" i="1"/>
  <c r="BM265" i="1"/>
  <c r="Y265" i="1"/>
  <c r="P265" i="1"/>
  <c r="BO264" i="1"/>
  <c r="BM264" i="1"/>
  <c r="Y264" i="1"/>
  <c r="P264" i="1"/>
  <c r="BO263" i="1"/>
  <c r="BM263" i="1"/>
  <c r="Y263" i="1"/>
  <c r="BP263" i="1" s="1"/>
  <c r="P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X226" i="1"/>
  <c r="X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X215" i="1"/>
  <c r="X214" i="1"/>
  <c r="BO213" i="1"/>
  <c r="BM213" i="1"/>
  <c r="Y213" i="1"/>
  <c r="P213" i="1"/>
  <c r="BO212" i="1"/>
  <c r="BM212" i="1"/>
  <c r="Y212" i="1"/>
  <c r="Y214" i="1" s="1"/>
  <c r="P212" i="1"/>
  <c r="X210" i="1"/>
  <c r="X209" i="1"/>
  <c r="BO208" i="1"/>
  <c r="BM208" i="1"/>
  <c r="Y208" i="1"/>
  <c r="P208" i="1"/>
  <c r="BO207" i="1"/>
  <c r="BM207" i="1"/>
  <c r="Y207" i="1"/>
  <c r="BP207" i="1" s="1"/>
  <c r="P207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Y160" i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P143" i="1"/>
  <c r="BO142" i="1"/>
  <c r="BM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O134" i="1"/>
  <c r="BM134" i="1"/>
  <c r="Y134" i="1"/>
  <c r="BO133" i="1"/>
  <c r="BM133" i="1"/>
  <c r="Y133" i="1"/>
  <c r="P133" i="1"/>
  <c r="BO132" i="1"/>
  <c r="BM132" i="1"/>
  <c r="Y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P118" i="1"/>
  <c r="BO117" i="1"/>
  <c r="BM117" i="1"/>
  <c r="Y117" i="1"/>
  <c r="Z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Z243" i="1" l="1"/>
  <c r="BN243" i="1"/>
  <c r="Z301" i="1"/>
  <c r="BN301" i="1"/>
  <c r="Z311" i="1"/>
  <c r="BN311" i="1"/>
  <c r="Z368" i="1"/>
  <c r="BN368" i="1"/>
  <c r="Z427" i="1"/>
  <c r="BN427" i="1"/>
  <c r="Z449" i="1"/>
  <c r="BN449" i="1"/>
  <c r="Z30" i="1"/>
  <c r="BN30" i="1"/>
  <c r="Z31" i="1"/>
  <c r="BN31" i="1"/>
  <c r="Z34" i="1"/>
  <c r="BN34" i="1"/>
  <c r="Z102" i="1"/>
  <c r="BN102" i="1"/>
  <c r="Z127" i="1"/>
  <c r="BN127" i="1"/>
  <c r="Y136" i="1"/>
  <c r="Z140" i="1"/>
  <c r="BN140" i="1"/>
  <c r="Z141" i="1"/>
  <c r="BN141" i="1"/>
  <c r="Z179" i="1"/>
  <c r="BN179" i="1"/>
  <c r="Z200" i="1"/>
  <c r="BN200" i="1"/>
  <c r="Z231" i="1"/>
  <c r="BN231" i="1"/>
  <c r="Z256" i="1"/>
  <c r="BN256" i="1"/>
  <c r="Z285" i="1"/>
  <c r="BN285" i="1"/>
  <c r="Z382" i="1"/>
  <c r="BN382" i="1"/>
  <c r="Z387" i="1"/>
  <c r="BN387" i="1"/>
  <c r="Z388" i="1"/>
  <c r="BN388" i="1"/>
  <c r="Z417" i="1"/>
  <c r="BN417" i="1"/>
  <c r="Z479" i="1"/>
  <c r="BN479" i="1"/>
  <c r="Z548" i="1"/>
  <c r="BN548" i="1"/>
  <c r="Z579" i="1"/>
  <c r="BN579" i="1"/>
  <c r="BP374" i="1"/>
  <c r="BN374" i="1"/>
  <c r="Z374" i="1"/>
  <c r="BP413" i="1"/>
  <c r="BN413" i="1"/>
  <c r="Z413" i="1"/>
  <c r="BP439" i="1"/>
  <c r="BN439" i="1"/>
  <c r="Z439" i="1"/>
  <c r="BP463" i="1"/>
  <c r="BN463" i="1"/>
  <c r="Z463" i="1"/>
  <c r="BP486" i="1"/>
  <c r="BN486" i="1"/>
  <c r="Z486" i="1"/>
  <c r="BP505" i="1"/>
  <c r="BN505" i="1"/>
  <c r="Z505" i="1"/>
  <c r="Y511" i="1"/>
  <c r="BP510" i="1"/>
  <c r="BN510" i="1"/>
  <c r="Z510" i="1"/>
  <c r="Z511" i="1" s="1"/>
  <c r="BP514" i="1"/>
  <c r="BN514" i="1"/>
  <c r="Z514" i="1"/>
  <c r="BP555" i="1"/>
  <c r="BN555" i="1"/>
  <c r="Z555" i="1"/>
  <c r="BP569" i="1"/>
  <c r="BN569" i="1"/>
  <c r="Z569" i="1"/>
  <c r="BP573" i="1"/>
  <c r="BN573" i="1"/>
  <c r="Z573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X653" i="1"/>
  <c r="X656" i="1"/>
  <c r="Z50" i="1"/>
  <c r="BN50" i="1"/>
  <c r="Z75" i="1"/>
  <c r="BN75" i="1"/>
  <c r="Z78" i="1"/>
  <c r="BN78" i="1"/>
  <c r="Y88" i="1"/>
  <c r="Y98" i="1"/>
  <c r="Z96" i="1"/>
  <c r="BN96" i="1"/>
  <c r="Z109" i="1"/>
  <c r="BN109" i="1"/>
  <c r="Y120" i="1"/>
  <c r="Z123" i="1"/>
  <c r="BN123" i="1"/>
  <c r="Z145" i="1"/>
  <c r="BN145" i="1"/>
  <c r="Z166" i="1"/>
  <c r="BN166" i="1"/>
  <c r="Z171" i="1"/>
  <c r="Z172" i="1" s="1"/>
  <c r="BN171" i="1"/>
  <c r="BP171" i="1"/>
  <c r="Z175" i="1"/>
  <c r="BN175" i="1"/>
  <c r="Z185" i="1"/>
  <c r="BN185" i="1"/>
  <c r="Z196" i="1"/>
  <c r="BN196" i="1"/>
  <c r="Z207" i="1"/>
  <c r="BN207" i="1"/>
  <c r="Z223" i="1"/>
  <c r="BN223" i="1"/>
  <c r="Z235" i="1"/>
  <c r="BN235" i="1"/>
  <c r="Z252" i="1"/>
  <c r="BN252" i="1"/>
  <c r="Z263" i="1"/>
  <c r="BN263" i="1"/>
  <c r="Z268" i="1"/>
  <c r="BN268" i="1"/>
  <c r="Z289" i="1"/>
  <c r="BN289" i="1"/>
  <c r="Z348" i="1"/>
  <c r="BN348" i="1"/>
  <c r="Z356" i="1"/>
  <c r="BN356" i="1"/>
  <c r="BP360" i="1"/>
  <c r="BN360" i="1"/>
  <c r="Z360" i="1"/>
  <c r="BP396" i="1"/>
  <c r="BN396" i="1"/>
  <c r="Z396" i="1"/>
  <c r="BP421" i="1"/>
  <c r="BN421" i="1"/>
  <c r="Z421" i="1"/>
  <c r="BP445" i="1"/>
  <c r="BN445" i="1"/>
  <c r="Z445" i="1"/>
  <c r="BP483" i="1"/>
  <c r="BN483" i="1"/>
  <c r="Z483" i="1"/>
  <c r="BP491" i="1"/>
  <c r="BN491" i="1"/>
  <c r="Z491" i="1"/>
  <c r="BP554" i="1"/>
  <c r="BN554" i="1"/>
  <c r="Z554" i="1"/>
  <c r="BP568" i="1"/>
  <c r="BN568" i="1"/>
  <c r="Z568" i="1"/>
  <c r="BP572" i="1"/>
  <c r="BN572" i="1"/>
  <c r="Z572" i="1"/>
  <c r="BP608" i="1"/>
  <c r="BN608" i="1"/>
  <c r="Z608" i="1"/>
  <c r="BP610" i="1"/>
  <c r="BN610" i="1"/>
  <c r="Z610" i="1"/>
  <c r="BP612" i="1"/>
  <c r="BN612" i="1"/>
  <c r="Z612" i="1"/>
  <c r="BP132" i="1"/>
  <c r="BN132" i="1"/>
  <c r="BP143" i="1"/>
  <c r="BN143" i="1"/>
  <c r="Z143" i="1"/>
  <c r="Y162" i="1"/>
  <c r="BP160" i="1"/>
  <c r="BN160" i="1"/>
  <c r="Z160" i="1"/>
  <c r="BP183" i="1"/>
  <c r="BN183" i="1"/>
  <c r="Z183" i="1"/>
  <c r="BP202" i="1"/>
  <c r="BN202" i="1"/>
  <c r="Z202" i="1"/>
  <c r="BP221" i="1"/>
  <c r="BN221" i="1"/>
  <c r="Z221" i="1"/>
  <c r="BP233" i="1"/>
  <c r="BN233" i="1"/>
  <c r="Z233" i="1"/>
  <c r="BP245" i="1"/>
  <c r="BN245" i="1"/>
  <c r="Z245" i="1"/>
  <c r="BP258" i="1"/>
  <c r="BN258" i="1"/>
  <c r="Z258" i="1"/>
  <c r="BP266" i="1"/>
  <c r="BN266" i="1"/>
  <c r="Z266" i="1"/>
  <c r="Y277" i="1"/>
  <c r="Y276" i="1"/>
  <c r="BP275" i="1"/>
  <c r="BN275" i="1"/>
  <c r="Z275" i="1"/>
  <c r="Z276" i="1" s="1"/>
  <c r="BP280" i="1"/>
  <c r="BN280" i="1"/>
  <c r="Z280" i="1"/>
  <c r="BP287" i="1"/>
  <c r="BN287" i="1"/>
  <c r="Z287" i="1"/>
  <c r="BP306" i="1"/>
  <c r="BN306" i="1"/>
  <c r="Z306" i="1"/>
  <c r="R662" i="1"/>
  <c r="Y317" i="1"/>
  <c r="BP316" i="1"/>
  <c r="BN316" i="1"/>
  <c r="Z316" i="1"/>
  <c r="Z317" i="1" s="1"/>
  <c r="Y322" i="1"/>
  <c r="Y321" i="1"/>
  <c r="BP320" i="1"/>
  <c r="BN320" i="1"/>
  <c r="Z320" i="1"/>
  <c r="Z321" i="1" s="1"/>
  <c r="Y326" i="1"/>
  <c r="Y325" i="1"/>
  <c r="BP324" i="1"/>
  <c r="BN324" i="1"/>
  <c r="Z324" i="1"/>
  <c r="Z325" i="1" s="1"/>
  <c r="Y330" i="1"/>
  <c r="BP329" i="1"/>
  <c r="BN329" i="1"/>
  <c r="Z329" i="1"/>
  <c r="Z330" i="1" s="1"/>
  <c r="Y335" i="1"/>
  <c r="Y334" i="1"/>
  <c r="BP333" i="1"/>
  <c r="BN333" i="1"/>
  <c r="Z333" i="1"/>
  <c r="Z334" i="1" s="1"/>
  <c r="BP337" i="1"/>
  <c r="BN337" i="1"/>
  <c r="Z337" i="1"/>
  <c r="Z339" i="1" s="1"/>
  <c r="BP354" i="1"/>
  <c r="BN354" i="1"/>
  <c r="Z354" i="1"/>
  <c r="BP366" i="1"/>
  <c r="BN366" i="1"/>
  <c r="Z366" i="1"/>
  <c r="BP376" i="1"/>
  <c r="BN376" i="1"/>
  <c r="Z376" i="1"/>
  <c r="Y402" i="1"/>
  <c r="BP401" i="1"/>
  <c r="BN401" i="1"/>
  <c r="Z401" i="1"/>
  <c r="Z402" i="1" s="1"/>
  <c r="Y409" i="1"/>
  <c r="BP405" i="1"/>
  <c r="BN405" i="1"/>
  <c r="Z405" i="1"/>
  <c r="BP419" i="1"/>
  <c r="BN419" i="1"/>
  <c r="Z419" i="1"/>
  <c r="BP433" i="1"/>
  <c r="BN433" i="1"/>
  <c r="Z433" i="1"/>
  <c r="BP455" i="1"/>
  <c r="BN455" i="1"/>
  <c r="Z455" i="1"/>
  <c r="BP459" i="1"/>
  <c r="BN459" i="1"/>
  <c r="Z459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B662" i="1"/>
  <c r="X654" i="1"/>
  <c r="X655" i="1" s="1"/>
  <c r="Y36" i="1"/>
  <c r="Z28" i="1"/>
  <c r="BN28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D662" i="1"/>
  <c r="Z66" i="1"/>
  <c r="BN66" i="1"/>
  <c r="Z67" i="1"/>
  <c r="BN67" i="1"/>
  <c r="Z71" i="1"/>
  <c r="BN71" i="1"/>
  <c r="Y80" i="1"/>
  <c r="Z82" i="1"/>
  <c r="BN82" i="1"/>
  <c r="BP82" i="1"/>
  <c r="Z86" i="1"/>
  <c r="BN86" i="1"/>
  <c r="Z91" i="1"/>
  <c r="BN91" i="1"/>
  <c r="BP91" i="1"/>
  <c r="Z92" i="1"/>
  <c r="BN92" i="1"/>
  <c r="Z93" i="1"/>
  <c r="BN93" i="1"/>
  <c r="Z94" i="1"/>
  <c r="BN94" i="1"/>
  <c r="Z100" i="1"/>
  <c r="BN100" i="1"/>
  <c r="BP100" i="1"/>
  <c r="Z107" i="1"/>
  <c r="BN107" i="1"/>
  <c r="Z115" i="1"/>
  <c r="BN115" i="1"/>
  <c r="Z118" i="1"/>
  <c r="BN118" i="1"/>
  <c r="Z125" i="1"/>
  <c r="BN125" i="1"/>
  <c r="Z131" i="1"/>
  <c r="BN131" i="1"/>
  <c r="BP131" i="1"/>
  <c r="Z132" i="1"/>
  <c r="BP149" i="1"/>
  <c r="BN149" i="1"/>
  <c r="Z149" i="1"/>
  <c r="BP177" i="1"/>
  <c r="BN177" i="1"/>
  <c r="Z177" i="1"/>
  <c r="BP198" i="1"/>
  <c r="BN198" i="1"/>
  <c r="Z198" i="1"/>
  <c r="BP213" i="1"/>
  <c r="BN213" i="1"/>
  <c r="Z213" i="1"/>
  <c r="BP217" i="1"/>
  <c r="BN217" i="1"/>
  <c r="Z217" i="1"/>
  <c r="BP229" i="1"/>
  <c r="BN229" i="1"/>
  <c r="Z229" i="1"/>
  <c r="BP237" i="1"/>
  <c r="BN237" i="1"/>
  <c r="Z237" i="1"/>
  <c r="BP254" i="1"/>
  <c r="BN254" i="1"/>
  <c r="Z254" i="1"/>
  <c r="BP265" i="1"/>
  <c r="BN265" i="1"/>
  <c r="Z265" i="1"/>
  <c r="BP270" i="1"/>
  <c r="BN270" i="1"/>
  <c r="Z270" i="1"/>
  <c r="BP283" i="1"/>
  <c r="BN283" i="1"/>
  <c r="Z283" i="1"/>
  <c r="O662" i="1"/>
  <c r="Y295" i="1"/>
  <c r="BP294" i="1"/>
  <c r="BN294" i="1"/>
  <c r="Z294" i="1"/>
  <c r="Z295" i="1" s="1"/>
  <c r="BP299" i="1"/>
  <c r="BN299" i="1"/>
  <c r="Z299" i="1"/>
  <c r="BP309" i="1"/>
  <c r="BN309" i="1"/>
  <c r="Z309" i="1"/>
  <c r="BP353" i="1"/>
  <c r="BN353" i="1"/>
  <c r="Z353" i="1"/>
  <c r="BP358" i="1"/>
  <c r="BN358" i="1"/>
  <c r="Z358" i="1"/>
  <c r="BP372" i="1"/>
  <c r="BN372" i="1"/>
  <c r="Z372" i="1"/>
  <c r="BP390" i="1"/>
  <c r="BN390" i="1"/>
  <c r="Z390" i="1"/>
  <c r="BP394" i="1"/>
  <c r="BN394" i="1"/>
  <c r="Z394" i="1"/>
  <c r="Y408" i="1"/>
  <c r="BP415" i="1"/>
  <c r="BN415" i="1"/>
  <c r="Z415" i="1"/>
  <c r="BP423" i="1"/>
  <c r="BN423" i="1"/>
  <c r="Z423" i="1"/>
  <c r="BP447" i="1"/>
  <c r="BN447" i="1"/>
  <c r="Z447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BP488" i="1"/>
  <c r="BN488" i="1"/>
  <c r="Z488" i="1"/>
  <c r="BP493" i="1"/>
  <c r="BN493" i="1"/>
  <c r="Z493" i="1"/>
  <c r="BP516" i="1"/>
  <c r="BN516" i="1"/>
  <c r="Z516" i="1"/>
  <c r="BP546" i="1"/>
  <c r="BN546" i="1"/>
  <c r="Z546" i="1"/>
  <c r="BP559" i="1"/>
  <c r="BN559" i="1"/>
  <c r="Z559" i="1"/>
  <c r="Y581" i="1"/>
  <c r="BP577" i="1"/>
  <c r="BN577" i="1"/>
  <c r="Z577" i="1"/>
  <c r="Z580" i="1" s="1"/>
  <c r="Y580" i="1"/>
  <c r="Y392" i="1"/>
  <c r="Y391" i="1"/>
  <c r="Y429" i="1"/>
  <c r="BP461" i="1"/>
  <c r="BN461" i="1"/>
  <c r="Z461" i="1"/>
  <c r="BP481" i="1"/>
  <c r="BN481" i="1"/>
  <c r="Z481" i="1"/>
  <c r="BP489" i="1"/>
  <c r="BN489" i="1"/>
  <c r="Z489" i="1"/>
  <c r="Y501" i="1"/>
  <c r="BP499" i="1"/>
  <c r="BN499" i="1"/>
  <c r="Z499" i="1"/>
  <c r="BP532" i="1"/>
  <c r="BN532" i="1"/>
  <c r="Z532" i="1"/>
  <c r="BP550" i="1"/>
  <c r="BN550" i="1"/>
  <c r="Z550" i="1"/>
  <c r="BP566" i="1"/>
  <c r="BN566" i="1"/>
  <c r="Z566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H9" i="1"/>
  <c r="A10" i="1"/>
  <c r="Y24" i="1"/>
  <c r="Y35" i="1"/>
  <c r="Y55" i="1"/>
  <c r="Y59" i="1"/>
  <c r="Y72" i="1"/>
  <c r="Y79" i="1"/>
  <c r="Y89" i="1"/>
  <c r="Y97" i="1"/>
  <c r="Y103" i="1"/>
  <c r="Y112" i="1"/>
  <c r="BP126" i="1"/>
  <c r="BN126" i="1"/>
  <c r="Z126" i="1"/>
  <c r="BP134" i="1"/>
  <c r="BN134" i="1"/>
  <c r="Z134" i="1"/>
  <c r="BP142" i="1"/>
  <c r="BN142" i="1"/>
  <c r="Z142" i="1"/>
  <c r="Y146" i="1"/>
  <c r="BP150" i="1"/>
  <c r="BN150" i="1"/>
  <c r="Z150" i="1"/>
  <c r="Y152" i="1"/>
  <c r="Y158" i="1"/>
  <c r="BP155" i="1"/>
  <c r="BN155" i="1"/>
  <c r="Z155" i="1"/>
  <c r="Z157" i="1" s="1"/>
  <c r="G662" i="1"/>
  <c r="BP176" i="1"/>
  <c r="BN176" i="1"/>
  <c r="Z176" i="1"/>
  <c r="Y180" i="1"/>
  <c r="BP184" i="1"/>
  <c r="BN184" i="1"/>
  <c r="Z184" i="1"/>
  <c r="Z186" i="1" s="1"/>
  <c r="BP197" i="1"/>
  <c r="BN197" i="1"/>
  <c r="Z197" i="1"/>
  <c r="BP201" i="1"/>
  <c r="BN201" i="1"/>
  <c r="Z201" i="1"/>
  <c r="BP218" i="1"/>
  <c r="BN218" i="1"/>
  <c r="Z218" i="1"/>
  <c r="BP222" i="1"/>
  <c r="BN222" i="1"/>
  <c r="Z222" i="1"/>
  <c r="BP230" i="1"/>
  <c r="BN230" i="1"/>
  <c r="Z230" i="1"/>
  <c r="BP234" i="1"/>
  <c r="BN234" i="1"/>
  <c r="Z234" i="1"/>
  <c r="BP238" i="1"/>
  <c r="BN238" i="1"/>
  <c r="Z238" i="1"/>
  <c r="Y240" i="1"/>
  <c r="Y247" i="1"/>
  <c r="BP242" i="1"/>
  <c r="BN242" i="1"/>
  <c r="Z242" i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BP269" i="1"/>
  <c r="BN269" i="1"/>
  <c r="Z269" i="1"/>
  <c r="BP282" i="1"/>
  <c r="BN282" i="1"/>
  <c r="Z282" i="1"/>
  <c r="BP286" i="1"/>
  <c r="BN286" i="1"/>
  <c r="Z286" i="1"/>
  <c r="Y290" i="1"/>
  <c r="BP300" i="1"/>
  <c r="BN300" i="1"/>
  <c r="Z300" i="1"/>
  <c r="Z302" i="1" s="1"/>
  <c r="P662" i="1"/>
  <c r="BP308" i="1"/>
  <c r="BN308" i="1"/>
  <c r="Z308" i="1"/>
  <c r="Y312" i="1"/>
  <c r="BP338" i="1"/>
  <c r="BN338" i="1"/>
  <c r="Z338" i="1"/>
  <c r="Y340" i="1"/>
  <c r="T662" i="1"/>
  <c r="Y344" i="1"/>
  <c r="BP343" i="1"/>
  <c r="BN343" i="1"/>
  <c r="Z343" i="1"/>
  <c r="Z344" i="1" s="1"/>
  <c r="Y345" i="1"/>
  <c r="Y350" i="1"/>
  <c r="BP347" i="1"/>
  <c r="BN347" i="1"/>
  <c r="Z347" i="1"/>
  <c r="BP357" i="1"/>
  <c r="BN357" i="1"/>
  <c r="Z357" i="1"/>
  <c r="BP361" i="1"/>
  <c r="BN361" i="1"/>
  <c r="Z361" i="1"/>
  <c r="Y363" i="1"/>
  <c r="Y370" i="1"/>
  <c r="BP365" i="1"/>
  <c r="BN365" i="1"/>
  <c r="Z365" i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BP395" i="1"/>
  <c r="BN395" i="1"/>
  <c r="Z395" i="1"/>
  <c r="Z397" i="1" s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Y436" i="1"/>
  <c r="Y441" i="1"/>
  <c r="BP438" i="1"/>
  <c r="BN438" i="1"/>
  <c r="Z438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BN76" i="1"/>
  <c r="Z77" i="1"/>
  <c r="BN77" i="1"/>
  <c r="Z83" i="1"/>
  <c r="BN83" i="1"/>
  <c r="Z85" i="1"/>
  <c r="BN85" i="1"/>
  <c r="Z87" i="1"/>
  <c r="BN87" i="1"/>
  <c r="Z95" i="1"/>
  <c r="BN95" i="1"/>
  <c r="Z101" i="1"/>
  <c r="BN101" i="1"/>
  <c r="E662" i="1"/>
  <c r="Z108" i="1"/>
  <c r="BN108" i="1"/>
  <c r="Z110" i="1"/>
  <c r="BN110" i="1"/>
  <c r="Y111" i="1"/>
  <c r="Z114" i="1"/>
  <c r="BN114" i="1"/>
  <c r="BP114" i="1"/>
  <c r="Z116" i="1"/>
  <c r="BN116" i="1"/>
  <c r="BP117" i="1"/>
  <c r="BN117" i="1"/>
  <c r="Y119" i="1"/>
  <c r="BP124" i="1"/>
  <c r="BN124" i="1"/>
  <c r="Z124" i="1"/>
  <c r="Z128" i="1" s="1"/>
  <c r="Y128" i="1"/>
  <c r="BP133" i="1"/>
  <c r="BN133" i="1"/>
  <c r="Z133" i="1"/>
  <c r="BP135" i="1"/>
  <c r="BN135" i="1"/>
  <c r="Z135" i="1"/>
  <c r="Y137" i="1"/>
  <c r="Y147" i="1"/>
  <c r="BP139" i="1"/>
  <c r="BN139" i="1"/>
  <c r="Z139" i="1"/>
  <c r="BP144" i="1"/>
  <c r="BN144" i="1"/>
  <c r="Z144" i="1"/>
  <c r="Y151" i="1"/>
  <c r="Y157" i="1"/>
  <c r="BP161" i="1"/>
  <c r="BN161" i="1"/>
  <c r="Z161" i="1"/>
  <c r="Y163" i="1"/>
  <c r="Y168" i="1"/>
  <c r="BP165" i="1"/>
  <c r="BN165" i="1"/>
  <c r="Z165" i="1"/>
  <c r="Z167" i="1" s="1"/>
  <c r="Y181" i="1"/>
  <c r="BP178" i="1"/>
  <c r="BN178" i="1"/>
  <c r="Z178" i="1"/>
  <c r="Y187" i="1"/>
  <c r="Y186" i="1"/>
  <c r="I662" i="1"/>
  <c r="Y192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8" i="1"/>
  <c r="BN208" i="1"/>
  <c r="Z208" i="1"/>
  <c r="Y210" i="1"/>
  <c r="Y215" i="1"/>
  <c r="BP212" i="1"/>
  <c r="BN212" i="1"/>
  <c r="Z212" i="1"/>
  <c r="Y225" i="1"/>
  <c r="BP220" i="1"/>
  <c r="BN220" i="1"/>
  <c r="Z220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7" i="1"/>
  <c r="BN267" i="1"/>
  <c r="Z267" i="1"/>
  <c r="BP271" i="1"/>
  <c r="BN271" i="1"/>
  <c r="Z271" i="1"/>
  <c r="Y273" i="1"/>
  <c r="BP281" i="1"/>
  <c r="BN281" i="1"/>
  <c r="Z281" i="1"/>
  <c r="BP284" i="1"/>
  <c r="BN284" i="1"/>
  <c r="Z284" i="1"/>
  <c r="BP288" i="1"/>
  <c r="BN288" i="1"/>
  <c r="Z288" i="1"/>
  <c r="Y303" i="1"/>
  <c r="Y302" i="1"/>
  <c r="BP307" i="1"/>
  <c r="BN307" i="1"/>
  <c r="Z307" i="1"/>
  <c r="BP310" i="1"/>
  <c r="BN310" i="1"/>
  <c r="Z310" i="1"/>
  <c r="Y339" i="1"/>
  <c r="Y349" i="1"/>
  <c r="BP355" i="1"/>
  <c r="BN355" i="1"/>
  <c r="Z355" i="1"/>
  <c r="BP359" i="1"/>
  <c r="BN359" i="1"/>
  <c r="Z359" i="1"/>
  <c r="BP367" i="1"/>
  <c r="BN367" i="1"/>
  <c r="Z367" i="1"/>
  <c r="Y378" i="1"/>
  <c r="BP375" i="1"/>
  <c r="BN375" i="1"/>
  <c r="Z375" i="1"/>
  <c r="BP383" i="1"/>
  <c r="BN383" i="1"/>
  <c r="Z383" i="1"/>
  <c r="Y385" i="1"/>
  <c r="BP389" i="1"/>
  <c r="BN389" i="1"/>
  <c r="Z389" i="1"/>
  <c r="Y398" i="1"/>
  <c r="Y397" i="1"/>
  <c r="BP406" i="1"/>
  <c r="BN406" i="1"/>
  <c r="Z406" i="1"/>
  <c r="Z408" i="1" s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40" i="1"/>
  <c r="Y451" i="1"/>
  <c r="BP444" i="1"/>
  <c r="BN444" i="1"/>
  <c r="Z444" i="1"/>
  <c r="Y452" i="1"/>
  <c r="X662" i="1"/>
  <c r="BP448" i="1"/>
  <c r="BN448" i="1"/>
  <c r="Z448" i="1"/>
  <c r="BP460" i="1"/>
  <c r="BN460" i="1"/>
  <c r="Z460" i="1"/>
  <c r="Y464" i="1"/>
  <c r="BP478" i="1"/>
  <c r="BN478" i="1"/>
  <c r="Z478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BP515" i="1"/>
  <c r="BN515" i="1"/>
  <c r="Z515" i="1"/>
  <c r="BP518" i="1"/>
  <c r="BN518" i="1"/>
  <c r="Z518" i="1"/>
  <c r="Y520" i="1"/>
  <c r="Y523" i="1"/>
  <c r="BP522" i="1"/>
  <c r="BN522" i="1"/>
  <c r="Z522" i="1"/>
  <c r="Z523" i="1" s="1"/>
  <c r="Y524" i="1"/>
  <c r="Y527" i="1"/>
  <c r="BP526" i="1"/>
  <c r="BN526" i="1"/>
  <c r="Z526" i="1"/>
  <c r="Z527" i="1" s="1"/>
  <c r="Y528" i="1"/>
  <c r="AA662" i="1"/>
  <c r="Y535" i="1"/>
  <c r="BP531" i="1"/>
  <c r="BN531" i="1"/>
  <c r="Z531" i="1"/>
  <c r="BP534" i="1"/>
  <c r="BN534" i="1"/>
  <c r="Z534" i="1"/>
  <c r="Y536" i="1"/>
  <c r="Y540" i="1"/>
  <c r="BP539" i="1"/>
  <c r="BN539" i="1"/>
  <c r="Z539" i="1"/>
  <c r="Z540" i="1" s="1"/>
  <c r="Y541" i="1"/>
  <c r="AC662" i="1"/>
  <c r="Y557" i="1"/>
  <c r="BP545" i="1"/>
  <c r="BN545" i="1"/>
  <c r="Z545" i="1"/>
  <c r="BP549" i="1"/>
  <c r="BN549" i="1"/>
  <c r="Z549" i="1"/>
  <c r="BP552" i="1"/>
  <c r="BN552" i="1"/>
  <c r="Z552" i="1"/>
  <c r="Y556" i="1"/>
  <c r="BP560" i="1"/>
  <c r="BN560" i="1"/>
  <c r="Z560" i="1"/>
  <c r="BP567" i="1"/>
  <c r="BN567" i="1"/>
  <c r="Z567" i="1"/>
  <c r="BP571" i="1"/>
  <c r="BN571" i="1"/>
  <c r="Z571" i="1"/>
  <c r="BP601" i="1"/>
  <c r="BN601" i="1"/>
  <c r="Z601" i="1"/>
  <c r="BP603" i="1"/>
  <c r="BN603" i="1"/>
  <c r="Z603" i="1"/>
  <c r="Y605" i="1"/>
  <c r="Y625" i="1"/>
  <c r="BP617" i="1"/>
  <c r="BN617" i="1"/>
  <c r="Z617" i="1"/>
  <c r="Y626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39" i="1"/>
  <c r="Y646" i="1"/>
  <c r="BP645" i="1"/>
  <c r="BN645" i="1"/>
  <c r="Z645" i="1"/>
  <c r="Z646" i="1" s="1"/>
  <c r="Y647" i="1"/>
  <c r="F662" i="1"/>
  <c r="Y129" i="1"/>
  <c r="H662" i="1"/>
  <c r="Y173" i="1"/>
  <c r="J662" i="1"/>
  <c r="Y209" i="1"/>
  <c r="L662" i="1"/>
  <c r="Y272" i="1"/>
  <c r="M662" i="1"/>
  <c r="Y291" i="1"/>
  <c r="Y296" i="1"/>
  <c r="Q662" i="1"/>
  <c r="Y313" i="1"/>
  <c r="Y318" i="1"/>
  <c r="S662" i="1"/>
  <c r="Y331" i="1"/>
  <c r="U662" i="1"/>
  <c r="Y362" i="1"/>
  <c r="V662" i="1"/>
  <c r="Y403" i="1"/>
  <c r="W662" i="1"/>
  <c r="Y425" i="1"/>
  <c r="BP446" i="1"/>
  <c r="BN446" i="1"/>
  <c r="Z446" i="1"/>
  <c r="BP450" i="1"/>
  <c r="BN450" i="1"/>
  <c r="Z450" i="1"/>
  <c r="Y457" i="1"/>
  <c r="BP454" i="1"/>
  <c r="BN454" i="1"/>
  <c r="Z454" i="1"/>
  <c r="Y465" i="1"/>
  <c r="BP462" i="1"/>
  <c r="BN462" i="1"/>
  <c r="Z462" i="1"/>
  <c r="Y497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Y496" i="1"/>
  <c r="BP500" i="1"/>
  <c r="BN500" i="1"/>
  <c r="Z500" i="1"/>
  <c r="Z501" i="1" s="1"/>
  <c r="Y502" i="1"/>
  <c r="Y507" i="1"/>
  <c r="BP504" i="1"/>
  <c r="BN504" i="1"/>
  <c r="Z504" i="1"/>
  <c r="Z662" i="1"/>
  <c r="Y519" i="1"/>
  <c r="BP517" i="1"/>
  <c r="BN517" i="1"/>
  <c r="Z517" i="1"/>
  <c r="BP533" i="1"/>
  <c r="BN533" i="1"/>
  <c r="Z533" i="1"/>
  <c r="BP547" i="1"/>
  <c r="BN547" i="1"/>
  <c r="Z547" i="1"/>
  <c r="BP551" i="1"/>
  <c r="BN551" i="1"/>
  <c r="Z551" i="1"/>
  <c r="BP553" i="1"/>
  <c r="BN553" i="1"/>
  <c r="Z553" i="1"/>
  <c r="Y562" i="1"/>
  <c r="BP561" i="1"/>
  <c r="BN561" i="1"/>
  <c r="Z561" i="1"/>
  <c r="Y563" i="1"/>
  <c r="Y575" i="1"/>
  <c r="BP565" i="1"/>
  <c r="BN565" i="1"/>
  <c r="Z565" i="1"/>
  <c r="BP570" i="1"/>
  <c r="BN570" i="1"/>
  <c r="Z570" i="1"/>
  <c r="Y574" i="1"/>
  <c r="BP578" i="1"/>
  <c r="BN578" i="1"/>
  <c r="Z578" i="1"/>
  <c r="AB662" i="1"/>
  <c r="Y662" i="1"/>
  <c r="Y475" i="1"/>
  <c r="Y512" i="1"/>
  <c r="Y585" i="1"/>
  <c r="BP583" i="1"/>
  <c r="BN583" i="1"/>
  <c r="BP584" i="1"/>
  <c r="BN584" i="1"/>
  <c r="Z584" i="1"/>
  <c r="Z585" i="1" s="1"/>
  <c r="Y586" i="1"/>
  <c r="Y604" i="1"/>
  <c r="BP600" i="1"/>
  <c r="BN600" i="1"/>
  <c r="Z600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AE662" i="1"/>
  <c r="Y638" i="1"/>
  <c r="BP636" i="1"/>
  <c r="BN636" i="1"/>
  <c r="Z636" i="1"/>
  <c r="AD662" i="1"/>
  <c r="Z464" i="1" l="1"/>
  <c r="Z209" i="1"/>
  <c r="Z638" i="1"/>
  <c r="Z604" i="1"/>
  <c r="Z519" i="1"/>
  <c r="Z362" i="1"/>
  <c r="Z312" i="1"/>
  <c r="Z272" i="1"/>
  <c r="Z214" i="1"/>
  <c r="Z203" i="1"/>
  <c r="Z136" i="1"/>
  <c r="Z119" i="1"/>
  <c r="Z103" i="1"/>
  <c r="Z97" i="1"/>
  <c r="Z72" i="1"/>
  <c r="Z35" i="1"/>
  <c r="Z440" i="1"/>
  <c r="Z349" i="1"/>
  <c r="Z506" i="1"/>
  <c r="Z151" i="1"/>
  <c r="Z162" i="1"/>
  <c r="Z614" i="1"/>
  <c r="Z88" i="1"/>
  <c r="Z79" i="1"/>
  <c r="Z54" i="1"/>
  <c r="Z225" i="1"/>
  <c r="Z180" i="1"/>
  <c r="Z456" i="1"/>
  <c r="Z562" i="1"/>
  <c r="Z535" i="1"/>
  <c r="Z496" i="1"/>
  <c r="Z391" i="1"/>
  <c r="Z290" i="1"/>
  <c r="Z111" i="1"/>
  <c r="Z424" i="1"/>
  <c r="Z378" i="1"/>
  <c r="Z632" i="1"/>
  <c r="Z597" i="1"/>
  <c r="Z625" i="1"/>
  <c r="Y653" i="1"/>
  <c r="Y652" i="1"/>
  <c r="Z556" i="1"/>
  <c r="Z451" i="1"/>
  <c r="Z239" i="1"/>
  <c r="Y656" i="1"/>
  <c r="Z259" i="1"/>
  <c r="Z574" i="1"/>
  <c r="Z435" i="1"/>
  <c r="Z146" i="1"/>
  <c r="Y654" i="1"/>
  <c r="Z384" i="1"/>
  <c r="Z369" i="1"/>
  <c r="Z247" i="1"/>
  <c r="Z657" i="1" l="1"/>
  <c r="Y655" i="1"/>
</calcChain>
</file>

<file path=xl/sharedStrings.xml><?xml version="1.0" encoding="utf-8"?>
<sst xmlns="http://schemas.openxmlformats.org/spreadsheetml/2006/main" count="3078" uniqueCount="1091">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</sst>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115" sqref="AA115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38" t="s">
        <v>0</v>
      </c>
      <c r="E1" s="766"/>
      <c r="F1" s="766"/>
      <c r="G1" s="12" t="s">
        <v>1</v>
      </c>
      <c r="H1" s="838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45"/>
      <c r="E5" s="846"/>
      <c r="F5" s="1141" t="s">
        <v>9</v>
      </c>
      <c r="G5" s="910"/>
      <c r="H5" s="845" t="s">
        <v>1090</v>
      </c>
      <c r="I5" s="1066"/>
      <c r="J5" s="1066"/>
      <c r="K5" s="1066"/>
      <c r="L5" s="1066"/>
      <c r="M5" s="846"/>
      <c r="N5" s="58"/>
      <c r="P5" s="24" t="s">
        <v>10</v>
      </c>
      <c r="Q5" s="1160">
        <v>45612</v>
      </c>
      <c r="R5" s="907"/>
      <c r="T5" s="974" t="s">
        <v>11</v>
      </c>
      <c r="U5" s="975"/>
      <c r="V5" s="977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3" t="s">
        <v>14</v>
      </c>
      <c r="E6" s="1074"/>
      <c r="F6" s="1074"/>
      <c r="G6" s="1074"/>
      <c r="H6" s="1074"/>
      <c r="I6" s="1074"/>
      <c r="J6" s="1074"/>
      <c r="K6" s="1074"/>
      <c r="L6" s="1074"/>
      <c r="M6" s="907"/>
      <c r="N6" s="59"/>
      <c r="P6" s="24" t="s">
        <v>15</v>
      </c>
      <c r="Q6" s="1172" t="str">
        <f>IF(Q5=0," ",CHOOSE(WEEKDAY(Q5,2),"Понедельник","Вторник","Среда","Четверг","Пятница","Суббота","Воскресенье"))</f>
        <v>Суббота</v>
      </c>
      <c r="R6" s="771"/>
      <c r="T6" s="993" t="s">
        <v>16</v>
      </c>
      <c r="U6" s="975"/>
      <c r="V6" s="986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996" t="str">
        <f>IFERROR(VLOOKUP(DeliveryAddress,Table,3,0),1)</f>
        <v>1</v>
      </c>
      <c r="E7" s="997"/>
      <c r="F7" s="997"/>
      <c r="G7" s="997"/>
      <c r="H7" s="997"/>
      <c r="I7" s="997"/>
      <c r="J7" s="997"/>
      <c r="K7" s="997"/>
      <c r="L7" s="997"/>
      <c r="M7" s="926"/>
      <c r="N7" s="60"/>
      <c r="P7" s="24"/>
      <c r="Q7" s="42"/>
      <c r="R7" s="42"/>
      <c r="T7" s="788"/>
      <c r="U7" s="975"/>
      <c r="V7" s="987"/>
      <c r="W7" s="988"/>
      <c r="AB7" s="51"/>
      <c r="AC7" s="51"/>
      <c r="AD7" s="51"/>
      <c r="AE7" s="51"/>
    </row>
    <row r="8" spans="1:32" s="755" customFormat="1" ht="25.5" customHeight="1" x14ac:dyDescent="0.2">
      <c r="A8" s="1192" t="s">
        <v>18</v>
      </c>
      <c r="B8" s="773"/>
      <c r="C8" s="774"/>
      <c r="D8" s="826"/>
      <c r="E8" s="827"/>
      <c r="F8" s="827"/>
      <c r="G8" s="827"/>
      <c r="H8" s="827"/>
      <c r="I8" s="827"/>
      <c r="J8" s="827"/>
      <c r="K8" s="827"/>
      <c r="L8" s="827"/>
      <c r="M8" s="828"/>
      <c r="N8" s="61"/>
      <c r="P8" s="24" t="s">
        <v>19</v>
      </c>
      <c r="Q8" s="925">
        <v>0.58333333333333337</v>
      </c>
      <c r="R8" s="926"/>
      <c r="T8" s="788"/>
      <c r="U8" s="975"/>
      <c r="V8" s="987"/>
      <c r="W8" s="988"/>
      <c r="AB8" s="51"/>
      <c r="AC8" s="51"/>
      <c r="AD8" s="51"/>
      <c r="AE8" s="51"/>
    </row>
    <row r="9" spans="1:32" s="755" customFormat="1" ht="39.950000000000003" customHeight="1" x14ac:dyDescent="0.2">
      <c r="A9" s="9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38"/>
      <c r="E9" s="791"/>
      <c r="F9" s="9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94"/>
      <c r="R9" s="995"/>
      <c r="T9" s="788"/>
      <c r="U9" s="975"/>
      <c r="V9" s="989"/>
      <c r="W9" s="990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38"/>
      <c r="E10" s="791"/>
      <c r="F10" s="9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5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66"/>
      <c r="R10" s="967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2" t="s">
        <v>27</v>
      </c>
      <c r="W11" s="995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7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25"/>
      <c r="R12" s="926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57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2"/>
      <c r="R13" s="9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7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58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35</v>
      </c>
      <c r="B17" s="804" t="s">
        <v>36</v>
      </c>
      <c r="C17" s="935" t="s">
        <v>37</v>
      </c>
      <c r="D17" s="804" t="s">
        <v>38</v>
      </c>
      <c r="E17" s="873"/>
      <c r="F17" s="804" t="s">
        <v>39</v>
      </c>
      <c r="G17" s="804" t="s">
        <v>40</v>
      </c>
      <c r="H17" s="804" t="s">
        <v>41</v>
      </c>
      <c r="I17" s="804" t="s">
        <v>42</v>
      </c>
      <c r="J17" s="804" t="s">
        <v>43</v>
      </c>
      <c r="K17" s="804" t="s">
        <v>44</v>
      </c>
      <c r="L17" s="804" t="s">
        <v>45</v>
      </c>
      <c r="M17" s="804" t="s">
        <v>46</v>
      </c>
      <c r="N17" s="804" t="s">
        <v>47</v>
      </c>
      <c r="O17" s="804" t="s">
        <v>48</v>
      </c>
      <c r="P17" s="804" t="s">
        <v>49</v>
      </c>
      <c r="Q17" s="872"/>
      <c r="R17" s="872"/>
      <c r="S17" s="872"/>
      <c r="T17" s="873"/>
      <c r="U17" s="1181" t="s">
        <v>50</v>
      </c>
      <c r="V17" s="910"/>
      <c r="W17" s="804" t="s">
        <v>51</v>
      </c>
      <c r="X17" s="804" t="s">
        <v>52</v>
      </c>
      <c r="Y17" s="1179" t="s">
        <v>53</v>
      </c>
      <c r="Z17" s="1061" t="s">
        <v>54</v>
      </c>
      <c r="AA17" s="1043" t="s">
        <v>55</v>
      </c>
      <c r="AB17" s="1043" t="s">
        <v>56</v>
      </c>
      <c r="AC17" s="1043" t="s">
        <v>57</v>
      </c>
      <c r="AD17" s="1043" t="s">
        <v>58</v>
      </c>
      <c r="AE17" s="1136"/>
      <c r="AF17" s="1137"/>
      <c r="AG17" s="66"/>
      <c r="BD17" s="65" t="s">
        <v>59</v>
      </c>
    </row>
    <row r="18" spans="1:68" ht="14.25" customHeight="1" x14ac:dyDescent="0.2">
      <c r="A18" s="805"/>
      <c r="B18" s="805"/>
      <c r="C18" s="805"/>
      <c r="D18" s="874"/>
      <c r="E18" s="876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874"/>
      <c r="Q18" s="875"/>
      <c r="R18" s="875"/>
      <c r="S18" s="875"/>
      <c r="T18" s="876"/>
      <c r="U18" s="67" t="s">
        <v>60</v>
      </c>
      <c r="V18" s="67" t="s">
        <v>61</v>
      </c>
      <c r="W18" s="805"/>
      <c r="X18" s="805"/>
      <c r="Y18" s="1180"/>
      <c r="Z18" s="1062"/>
      <c r="AA18" s="1044"/>
      <c r="AB18" s="1044"/>
      <c r="AC18" s="1044"/>
      <c r="AD18" s="1138"/>
      <c r="AE18" s="1139"/>
      <c r="AF18" s="1140"/>
      <c r="AG18" s="66"/>
      <c r="BD18" s="65"/>
    </row>
    <row r="19" spans="1:68" ht="27.75" hidden="1" customHeight="1" x14ac:dyDescent="0.2">
      <c r="A19" s="852" t="s">
        <v>62</v>
      </c>
      <c r="B19" s="853"/>
      <c r="C19" s="853"/>
      <c r="D19" s="853"/>
      <c r="E19" s="853"/>
      <c r="F19" s="853"/>
      <c r="G19" s="853"/>
      <c r="H19" s="853"/>
      <c r="I19" s="853"/>
      <c r="J19" s="853"/>
      <c r="K19" s="853"/>
      <c r="L19" s="853"/>
      <c r="M19" s="853"/>
      <c r="N19" s="853"/>
      <c r="O19" s="853"/>
      <c r="P19" s="853"/>
      <c r="Q19" s="853"/>
      <c r="R19" s="853"/>
      <c r="S19" s="853"/>
      <c r="T19" s="853"/>
      <c r="U19" s="853"/>
      <c r="V19" s="853"/>
      <c r="W19" s="853"/>
      <c r="X19" s="853"/>
      <c r="Y19" s="853"/>
      <c r="Z19" s="853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9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3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1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0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2" t="s">
        <v>111</v>
      </c>
      <c r="B45" s="853"/>
      <c r="C45" s="853"/>
      <c r="D45" s="853"/>
      <c r="E45" s="853"/>
      <c r="F45" s="853"/>
      <c r="G45" s="853"/>
      <c r="H45" s="853"/>
      <c r="I45" s="853"/>
      <c r="J45" s="853"/>
      <c r="K45" s="853"/>
      <c r="L45" s="853"/>
      <c r="M45" s="853"/>
      <c r="N45" s="853"/>
      <c r="O45" s="853"/>
      <c r="P45" s="853"/>
      <c r="Q45" s="853"/>
      <c r="R45" s="853"/>
      <c r="S45" s="853"/>
      <c r="T45" s="853"/>
      <c r="U45" s="853"/>
      <c r="V45" s="853"/>
      <c r="W45" s="853"/>
      <c r="X45" s="853"/>
      <c r="Y45" s="853"/>
      <c r="Z45" s="853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1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7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hidden="1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7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3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2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8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99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hidden="1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hidden="1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5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7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1104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hidden="1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2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92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1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25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hidden="1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2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hidden="1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100</v>
      </c>
      <c r="Y115" s="762">
        <f>IFERROR(IF(X115="",0,CEILING((X115/$H115),1)*$H115),"")</f>
        <v>100.80000000000001</v>
      </c>
      <c r="Z115" s="36">
        <f>IFERROR(IF(Y115=0,"",ROUNDUP(Y115/H115,0)*0.02175),"")</f>
        <v>0.26100000000000001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106.71428571428572</v>
      </c>
      <c r="BN115" s="64">
        <f>IFERROR(Y115*I115/H115,"0")</f>
        <v>107.56800000000001</v>
      </c>
      <c r="BO115" s="64">
        <f>IFERROR(1/J115*(X115/H115),"0")</f>
        <v>0.21258503401360543</v>
      </c>
      <c r="BP115" s="64">
        <f>IFERROR(1/J115*(Y115/H115),"0")</f>
        <v>0.21428571428571427</v>
      </c>
    </row>
    <row r="116" spans="1:68" ht="27" hidden="1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11.904761904761905</v>
      </c>
      <c r="Y119" s="763">
        <f>IFERROR(Y114/H114,"0")+IFERROR(Y115/H115,"0")+IFERROR(Y116/H116,"0")+IFERROR(Y117/H117,"0")+IFERROR(Y118/H118,"0")</f>
        <v>12</v>
      </c>
      <c r="Z119" s="763">
        <f>IFERROR(IF(Z114="",0,Z114),"0")+IFERROR(IF(Z115="",0,Z115),"0")+IFERROR(IF(Z116="",0,Z116),"0")+IFERROR(IF(Z117="",0,Z117),"0")+IFERROR(IF(Z118="",0,Z118),"0")</f>
        <v>0.26100000000000001</v>
      </c>
      <c r="AA119" s="764"/>
      <c r="AB119" s="764"/>
      <c r="AC119" s="764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100</v>
      </c>
      <c r="Y120" s="763">
        <f>IFERROR(SUM(Y114:Y118),"0")</f>
        <v>100.80000000000001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2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hidden="1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893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9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2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100</v>
      </c>
      <c r="Y140" s="762">
        <f t="shared" si="26"/>
        <v>100.80000000000001</v>
      </c>
      <c r="Z140" s="36">
        <f>IFERROR(IF(Y140=0,"",ROUNDUP(Y140/H140,0)*0.02175),"")</f>
        <v>0.26100000000000001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106.64285714285715</v>
      </c>
      <c r="BN140" s="64">
        <f t="shared" si="28"/>
        <v>107.49600000000001</v>
      </c>
      <c r="BO140" s="64">
        <f t="shared" si="29"/>
        <v>0.21258503401360543</v>
      </c>
      <c r="BP140" s="64">
        <f t="shared" si="30"/>
        <v>0.21428571428571427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85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11.904761904761905</v>
      </c>
      <c r="Y146" s="763">
        <f>IFERROR(Y139/H139,"0")+IFERROR(Y140/H140,"0")+IFERROR(Y141/H141,"0")+IFERROR(Y142/H142,"0")+IFERROR(Y143/H143,"0")+IFERROR(Y144/H144,"0")+IFERROR(Y145/H145,"0")</f>
        <v>12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0.26100000000000001</v>
      </c>
      <c r="AA146" s="764"/>
      <c r="AB146" s="764"/>
      <c r="AC146" s="764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100</v>
      </c>
      <c r="Y147" s="763">
        <f>IFERROR(SUM(Y139:Y145),"0")</f>
        <v>100.80000000000001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9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9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5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10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0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50</v>
      </c>
      <c r="Y183" s="762">
        <f>IFERROR(IF(X183="",0,CEILING((X183/$H183),1)*$H183),"")</f>
        <v>50.400000000000006</v>
      </c>
      <c r="Z183" s="36">
        <f>IFERROR(IF(Y183=0,"",ROUNDUP(Y183/H183,0)*0.02175),"")</f>
        <v>0.1305</v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53.357142857142861</v>
      </c>
      <c r="BN183" s="64">
        <f>IFERROR(Y183*I183/H183,"0")</f>
        <v>53.784000000000006</v>
      </c>
      <c r="BO183" s="64">
        <f>IFERROR(1/J183*(X183/H183),"0")</f>
        <v>0.10629251700680271</v>
      </c>
      <c r="BP183" s="64">
        <f>IFERROR(1/J183*(Y183/H183),"0")</f>
        <v>0.10714285714285714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5.9523809523809526</v>
      </c>
      <c r="Y186" s="763">
        <f>IFERROR(Y183/H183,"0")+IFERROR(Y184/H184,"0")+IFERROR(Y185/H185,"0")</f>
        <v>6</v>
      </c>
      <c r="Z186" s="763">
        <f>IFERROR(IF(Z183="",0,Z183),"0")+IFERROR(IF(Z184="",0,Z184),"0")+IFERROR(IF(Z185="",0,Z185),"0")</f>
        <v>0.1305</v>
      </c>
      <c r="AA186" s="764"/>
      <c r="AB186" s="764"/>
      <c r="AC186" s="764"/>
    </row>
    <row r="187" spans="1:68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50</v>
      </c>
      <c r="Y187" s="763">
        <f>IFERROR(SUM(Y183:Y185),"0")</f>
        <v>50.400000000000006</v>
      </c>
      <c r="Z187" s="37"/>
      <c r="AA187" s="764"/>
      <c r="AB187" s="764"/>
      <c r="AC187" s="764"/>
    </row>
    <row r="188" spans="1:68" ht="27.75" hidden="1" customHeight="1" x14ac:dyDescent="0.2">
      <c r="A188" s="852" t="s">
        <v>333</v>
      </c>
      <c r="B188" s="853"/>
      <c r="C188" s="853"/>
      <c r="D188" s="853"/>
      <c r="E188" s="853"/>
      <c r="F188" s="853"/>
      <c r="G188" s="853"/>
      <c r="H188" s="853"/>
      <c r="I188" s="853"/>
      <c r="J188" s="853"/>
      <c r="K188" s="853"/>
      <c r="L188" s="853"/>
      <c r="M188" s="853"/>
      <c r="N188" s="853"/>
      <c r="O188" s="853"/>
      <c r="P188" s="853"/>
      <c r="Q188" s="853"/>
      <c r="R188" s="853"/>
      <c r="S188" s="853"/>
      <c r="T188" s="853"/>
      <c r="U188" s="853"/>
      <c r="V188" s="853"/>
      <c r="W188" s="853"/>
      <c r="X188" s="853"/>
      <c r="Y188" s="853"/>
      <c r="Z188" s="853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3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hidden="1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30</v>
      </c>
      <c r="Y196" s="762">
        <f t="shared" si="31"/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31.857142857142858</v>
      </c>
      <c r="BN196" s="64">
        <f t="shared" si="33"/>
        <v>35.68</v>
      </c>
      <c r="BO196" s="64">
        <f t="shared" si="34"/>
        <v>4.5787545787545784E-2</v>
      </c>
      <c r="BP196" s="64">
        <f t="shared" si="35"/>
        <v>5.128205128205128E-2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50</v>
      </c>
      <c r="Y197" s="762">
        <f t="shared" si="31"/>
        <v>50.400000000000006</v>
      </c>
      <c r="Z197" s="36">
        <f>IFERROR(IF(Y197=0,"",ROUNDUP(Y197/H197,0)*0.00753),"")</f>
        <v>9.0359999999999996E-2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52.380952380952387</v>
      </c>
      <c r="BN197" s="64">
        <f t="shared" si="33"/>
        <v>52.800000000000011</v>
      </c>
      <c r="BO197" s="64">
        <f t="shared" si="34"/>
        <v>7.6312576312576319E-2</v>
      </c>
      <c r="BP197" s="64">
        <f t="shared" si="35"/>
        <v>7.6923076923076927E-2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21</v>
      </c>
      <c r="Y200" s="762">
        <f t="shared" si="31"/>
        <v>21</v>
      </c>
      <c r="Z200" s="36">
        <f>IFERROR(IF(Y200=0,"",ROUNDUP(Y200/H200,0)*0.00502),"")</f>
        <v>5.0200000000000002E-2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22</v>
      </c>
      <c r="BN200" s="64">
        <f t="shared" si="33"/>
        <v>22</v>
      </c>
      <c r="BO200" s="64">
        <f t="shared" si="34"/>
        <v>4.2735042735042736E-2</v>
      </c>
      <c r="BP200" s="64">
        <f t="shared" si="35"/>
        <v>4.2735042735042736E-2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29.047619047619047</v>
      </c>
      <c r="Y203" s="763">
        <f>IFERROR(Y195/H195,"0")+IFERROR(Y196/H196,"0")+IFERROR(Y197/H197,"0")+IFERROR(Y198/H198,"0")+IFERROR(Y199/H199,"0")+IFERROR(Y200/H200,"0")+IFERROR(Y201/H201,"0")+IFERROR(Y202/H202,"0")</f>
        <v>30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0.20080000000000001</v>
      </c>
      <c r="AA203" s="764"/>
      <c r="AB203" s="764"/>
      <c r="AC203" s="764"/>
    </row>
    <row r="204" spans="1:68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101</v>
      </c>
      <c r="Y204" s="763">
        <f>IFERROR(SUM(Y195:Y202),"0")</f>
        <v>105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1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220</v>
      </c>
      <c r="Y217" s="762">
        <f t="shared" ref="Y217:Y224" si="36">IFERROR(IF(X217="",0,CEILING((X217/$H217),1)*$H217),"")</f>
        <v>221.4</v>
      </c>
      <c r="Z217" s="36">
        <f>IFERROR(IF(Y217=0,"",ROUNDUP(Y217/H217,0)*0.00902),"")</f>
        <v>0.36982000000000004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228.55555555555554</v>
      </c>
      <c r="BN217" s="64">
        <f t="shared" ref="BN217:BN224" si="38">IFERROR(Y217*I217/H217,"0")</f>
        <v>230.01</v>
      </c>
      <c r="BO217" s="64">
        <f t="shared" ref="BO217:BO224" si="39">IFERROR(1/J217*(X217/H217),"0")</f>
        <v>0.30864197530864196</v>
      </c>
      <c r="BP217" s="64">
        <f t="shared" ref="BP217:BP224" si="40">IFERROR(1/J217*(Y217/H217),"0")</f>
        <v>0.31060606060606061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200</v>
      </c>
      <c r="Y218" s="762">
        <f t="shared" si="36"/>
        <v>205.20000000000002</v>
      </c>
      <c r="Z218" s="36">
        <f>IFERROR(IF(Y218=0,"",ROUNDUP(Y218/H218,0)*0.00902),"")</f>
        <v>0.34276000000000001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207.77777777777777</v>
      </c>
      <c r="BN218" s="64">
        <f t="shared" si="38"/>
        <v>213.18000000000004</v>
      </c>
      <c r="BO218" s="64">
        <f t="shared" si="39"/>
        <v>0.28058361391694725</v>
      </c>
      <c r="BP218" s="64">
        <f t="shared" si="40"/>
        <v>0.2878787878787879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140</v>
      </c>
      <c r="Y219" s="762">
        <f t="shared" si="36"/>
        <v>140.4</v>
      </c>
      <c r="Z219" s="36">
        <f>IFERROR(IF(Y219=0,"",ROUNDUP(Y219/H219,0)*0.00902),"")</f>
        <v>0.23452000000000001</v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145.44444444444446</v>
      </c>
      <c r="BN219" s="64">
        <f t="shared" si="38"/>
        <v>145.86000000000001</v>
      </c>
      <c r="BO219" s="64">
        <f t="shared" si="39"/>
        <v>0.19640852974186307</v>
      </c>
      <c r="BP219" s="64">
        <f t="shared" si="40"/>
        <v>0.19696969696969696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80</v>
      </c>
      <c r="Y220" s="762">
        <f t="shared" si="36"/>
        <v>81</v>
      </c>
      <c r="Z220" s="36">
        <f>IFERROR(IF(Y220=0,"",ROUNDUP(Y220/H220,0)*0.00902),"")</f>
        <v>0.1353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83.111111111111114</v>
      </c>
      <c r="BN220" s="64">
        <f t="shared" si="38"/>
        <v>84.15</v>
      </c>
      <c r="BO220" s="64">
        <f t="shared" si="39"/>
        <v>0.11223344556677889</v>
      </c>
      <c r="BP220" s="64">
        <f t="shared" si="40"/>
        <v>0.11363636363636363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9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118.5185185185185</v>
      </c>
      <c r="Y225" s="763">
        <f>IFERROR(Y217/H217,"0")+IFERROR(Y218/H218,"0")+IFERROR(Y219/H219,"0")+IFERROR(Y220/H220,"0")+IFERROR(Y221/H221,"0")+IFERROR(Y222/H222,"0")+IFERROR(Y223/H223,"0")+IFERROR(Y224/H224,"0")</f>
        <v>120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1.0824</v>
      </c>
      <c r="AA225" s="764"/>
      <c r="AB225" s="764"/>
      <c r="AC225" s="764"/>
    </row>
    <row r="226" spans="1:68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640</v>
      </c>
      <c r="Y226" s="763">
        <f>IFERROR(SUM(Y217:Y224),"0")</f>
        <v>648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180</v>
      </c>
      <c r="Y228" s="762">
        <f t="shared" ref="Y228:Y238" si="41">IFERROR(IF(X228="",0,CEILING((X228/$H228),1)*$H228),"")</f>
        <v>186.29999999999998</v>
      </c>
      <c r="Z228" s="36">
        <f>IFERROR(IF(Y228=0,"",ROUNDUP(Y228/H228,0)*0.02175),"")</f>
        <v>0.50024999999999997</v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192.53333333333333</v>
      </c>
      <c r="BN228" s="64">
        <f t="shared" ref="BN228:BN238" si="43">IFERROR(Y228*I228/H228,"0")</f>
        <v>199.27199999999999</v>
      </c>
      <c r="BO228" s="64">
        <f t="shared" ref="BO228:BO238" si="44">IFERROR(1/J228*(X228/H228),"0")</f>
        <v>0.3968253968253968</v>
      </c>
      <c r="BP228" s="64">
        <f t="shared" ref="BP228:BP238" si="45">IFERROR(1/J228*(Y228/H228),"0")</f>
        <v>0.4107142857142857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8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180</v>
      </c>
      <c r="Y229" s="762">
        <f t="shared" si="41"/>
        <v>187.2</v>
      </c>
      <c r="Z229" s="36">
        <f>IFERROR(IF(Y229=0,"",ROUNDUP(Y229/H229,0)*0.02175),"")</f>
        <v>0.52200000000000002</v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193.01538461538465</v>
      </c>
      <c r="BN229" s="64">
        <f t="shared" si="43"/>
        <v>200.73600000000002</v>
      </c>
      <c r="BO229" s="64">
        <f t="shared" si="44"/>
        <v>0.41208791208791207</v>
      </c>
      <c r="BP229" s="64">
        <f t="shared" si="45"/>
        <v>0.42857142857142855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220</v>
      </c>
      <c r="Y231" s="762">
        <f t="shared" si="41"/>
        <v>226.2</v>
      </c>
      <c r="Z231" s="36">
        <f>IFERROR(IF(Y231=0,"",ROUNDUP(Y231/H231,0)*0.02175),"")</f>
        <v>0.5655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234.26206896551724</v>
      </c>
      <c r="BN231" s="64">
        <f t="shared" si="43"/>
        <v>240.864</v>
      </c>
      <c r="BO231" s="64">
        <f t="shared" si="44"/>
        <v>0.45155993431855507</v>
      </c>
      <c r="BP231" s="64">
        <f t="shared" si="45"/>
        <v>0.46428571428571425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192</v>
      </c>
      <c r="Y232" s="762">
        <f t="shared" si="41"/>
        <v>192</v>
      </c>
      <c r="Z232" s="36">
        <f t="shared" ref="Z232:Z238" si="46">IFERROR(IF(Y232=0,"",ROUNDUP(Y232/H232,0)*0.00753),"")</f>
        <v>0.60240000000000005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215.20000000000002</v>
      </c>
      <c r="BN232" s="64">
        <f t="shared" si="43"/>
        <v>215.20000000000002</v>
      </c>
      <c r="BO232" s="64">
        <f t="shared" si="44"/>
        <v>0.51282051282051277</v>
      </c>
      <c r="BP232" s="64">
        <f t="shared" si="45"/>
        <v>0.51282051282051277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192</v>
      </c>
      <c r="Y234" s="762">
        <f t="shared" si="41"/>
        <v>192</v>
      </c>
      <c r="Z234" s="36">
        <f t="shared" si="46"/>
        <v>0.60240000000000005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213.76000000000002</v>
      </c>
      <c r="BN234" s="64">
        <f t="shared" si="43"/>
        <v>213.76000000000002</v>
      </c>
      <c r="BO234" s="64">
        <f t="shared" si="44"/>
        <v>0.51282051282051277</v>
      </c>
      <c r="BP234" s="64">
        <f t="shared" si="45"/>
        <v>0.51282051282051277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144</v>
      </c>
      <c r="Y235" s="762">
        <f t="shared" si="41"/>
        <v>144</v>
      </c>
      <c r="Z235" s="36">
        <f t="shared" si="46"/>
        <v>0.45180000000000003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160.32000000000002</v>
      </c>
      <c r="BN235" s="64">
        <f t="shared" si="43"/>
        <v>160.32000000000002</v>
      </c>
      <c r="BO235" s="64">
        <f t="shared" si="44"/>
        <v>0.38461538461538458</v>
      </c>
      <c r="BP235" s="64">
        <f t="shared" si="45"/>
        <v>0.38461538461538458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9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128</v>
      </c>
      <c r="Y237" s="762">
        <f t="shared" si="41"/>
        <v>129.6</v>
      </c>
      <c r="Z237" s="36">
        <f t="shared" si="46"/>
        <v>0.40662000000000004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142.50666666666669</v>
      </c>
      <c r="BN237" s="64">
        <f t="shared" si="43"/>
        <v>144.28800000000001</v>
      </c>
      <c r="BO237" s="64">
        <f t="shared" si="44"/>
        <v>0.34188034188034189</v>
      </c>
      <c r="BP237" s="64">
        <f t="shared" si="45"/>
        <v>0.34615384615384615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216</v>
      </c>
      <c r="Y238" s="762">
        <f t="shared" si="41"/>
        <v>216</v>
      </c>
      <c r="Z238" s="36">
        <f t="shared" si="46"/>
        <v>0.67769999999999997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241.02</v>
      </c>
      <c r="BN238" s="64">
        <f t="shared" si="43"/>
        <v>241.02</v>
      </c>
      <c r="BO238" s="64">
        <f t="shared" si="44"/>
        <v>0.57692307692307687</v>
      </c>
      <c r="BP238" s="64">
        <f t="shared" si="45"/>
        <v>0.57692307692307687</v>
      </c>
    </row>
    <row r="239" spans="1:68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433.91983495431771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437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4.3286700000000007</v>
      </c>
      <c r="AA239" s="764"/>
      <c r="AB239" s="764"/>
      <c r="AC239" s="764"/>
    </row>
    <row r="240" spans="1:68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1452</v>
      </c>
      <c r="Y240" s="763">
        <f>IFERROR(SUM(Y228:Y238),"0")</f>
        <v>1473.3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8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19.2</v>
      </c>
      <c r="Y245" s="762">
        <f>IFERROR(IF(X245="",0,CEILING((X245/$H245),1)*$H245),"")</f>
        <v>19.2</v>
      </c>
      <c r="Z245" s="36">
        <f>IFERROR(IF(Y245=0,"",ROUNDUP(Y245/H245,0)*0.00753),"")</f>
        <v>6.0240000000000002E-2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21.376000000000001</v>
      </c>
      <c r="BN245" s="64">
        <f>IFERROR(Y245*I245/H245,"0")</f>
        <v>21.376000000000001</v>
      </c>
      <c r="BO245" s="64">
        <f>IFERROR(1/J245*(X245/H245),"0")</f>
        <v>5.128205128205128E-2</v>
      </c>
      <c r="BP245" s="64">
        <f>IFERROR(1/J245*(Y245/H245),"0")</f>
        <v>5.128205128205128E-2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19.2</v>
      </c>
      <c r="Y246" s="762">
        <f>IFERROR(IF(X246="",0,CEILING((X246/$H246),1)*$H246),"")</f>
        <v>19.2</v>
      </c>
      <c r="Z246" s="36">
        <f>IFERROR(IF(Y246=0,"",ROUNDUP(Y246/H246,0)*0.00753),"")</f>
        <v>6.0240000000000002E-2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21.376000000000001</v>
      </c>
      <c r="BN246" s="64">
        <f>IFERROR(Y246*I246/H246,"0")</f>
        <v>21.376000000000001</v>
      </c>
      <c r="BO246" s="64">
        <f>IFERROR(1/J246*(X246/H246),"0")</f>
        <v>5.128205128205128E-2</v>
      </c>
      <c r="BP246" s="64">
        <f>IFERROR(1/J246*(Y246/H246),"0")</f>
        <v>5.128205128205128E-2</v>
      </c>
    </row>
    <row r="247" spans="1:68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16</v>
      </c>
      <c r="Y247" s="763">
        <f>IFERROR(Y242/H242,"0")+IFERROR(Y243/H243,"0")+IFERROR(Y244/H244,"0")+IFERROR(Y245/H245,"0")+IFERROR(Y246/H246,"0")</f>
        <v>16</v>
      </c>
      <c r="Z247" s="763">
        <f>IFERROR(IF(Z242="",0,Z242),"0")+IFERROR(IF(Z243="",0,Z243),"0")+IFERROR(IF(Z244="",0,Z244),"0")+IFERROR(IF(Z245="",0,Z245),"0")+IFERROR(IF(Z246="",0,Z246),"0")</f>
        <v>0.12048</v>
      </c>
      <c r="AA247" s="764"/>
      <c r="AB247" s="764"/>
      <c r="AC247" s="764"/>
    </row>
    <row r="248" spans="1:68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38.4</v>
      </c>
      <c r="Y248" s="763">
        <f>IFERROR(SUM(Y242:Y246),"0")</f>
        <v>38.4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6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5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0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5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37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4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6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2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1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1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5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6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hidden="1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hidden="1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89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hidden="1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hidden="1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3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5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5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5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10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099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8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10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1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hidden="1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hidden="1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hidden="1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2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0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hidden="1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99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hidden="1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hidden="1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hidden="1" customHeight="1" x14ac:dyDescent="0.2">
      <c r="A410" s="852" t="s">
        <v>667</v>
      </c>
      <c r="B410" s="853"/>
      <c r="C410" s="853"/>
      <c r="D410" s="853"/>
      <c r="E410" s="853"/>
      <c r="F410" s="853"/>
      <c r="G410" s="853"/>
      <c r="H410" s="853"/>
      <c r="I410" s="853"/>
      <c r="J410" s="853"/>
      <c r="K410" s="853"/>
      <c r="L410" s="853"/>
      <c r="M410" s="853"/>
      <c r="N410" s="853"/>
      <c r="O410" s="853"/>
      <c r="P410" s="853"/>
      <c r="Q410" s="853"/>
      <c r="R410" s="853"/>
      <c r="S410" s="853"/>
      <c r="T410" s="853"/>
      <c r="U410" s="853"/>
      <c r="V410" s="853"/>
      <c r="W410" s="853"/>
      <c r="X410" s="853"/>
      <c r="Y410" s="853"/>
      <c r="Z410" s="853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3600</v>
      </c>
      <c r="Y414" s="762">
        <f t="shared" si="77"/>
        <v>3600</v>
      </c>
      <c r="Z414" s="36">
        <f>IFERROR(IF(Y414=0,"",ROUNDUP(Y414/H414,0)*0.02175),"")</f>
        <v>5.22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3715.2</v>
      </c>
      <c r="BN414" s="64">
        <f t="shared" si="79"/>
        <v>3715.2</v>
      </c>
      <c r="BO414" s="64">
        <f t="shared" si="80"/>
        <v>5</v>
      </c>
      <c r="BP414" s="64">
        <f t="shared" si="81"/>
        <v>5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3000</v>
      </c>
      <c r="Y416" s="762">
        <f t="shared" si="77"/>
        <v>3000</v>
      </c>
      <c r="Z416" s="36">
        <f>IFERROR(IF(Y416=0,"",ROUNDUP(Y416/H416,0)*0.02175),"")</f>
        <v>4.3499999999999996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3096</v>
      </c>
      <c r="BN416" s="64">
        <f t="shared" si="79"/>
        <v>3096</v>
      </c>
      <c r="BO416" s="64">
        <f t="shared" si="80"/>
        <v>4.1666666666666661</v>
      </c>
      <c r="BP416" s="64">
        <f t="shared" si="81"/>
        <v>4.1666666666666661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3500</v>
      </c>
      <c r="Y419" s="762">
        <f t="shared" si="77"/>
        <v>3510</v>
      </c>
      <c r="Z419" s="36">
        <f>IFERROR(IF(Y419=0,"",ROUNDUP(Y419/H419,0)*0.02175),"")</f>
        <v>5.0894999999999992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3612</v>
      </c>
      <c r="BN419" s="64">
        <f t="shared" si="79"/>
        <v>3622.32</v>
      </c>
      <c r="BO419" s="64">
        <f t="shared" si="80"/>
        <v>4.8611111111111107</v>
      </c>
      <c r="BP419" s="64">
        <f t="shared" si="81"/>
        <v>4.875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9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673.33333333333337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674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14.6595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10100</v>
      </c>
      <c r="Y425" s="763">
        <f>IFERROR(SUM(Y413:Y423),"0")</f>
        <v>10110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1000</v>
      </c>
      <c r="Y427" s="762">
        <f>IFERROR(IF(X427="",0,CEILING((X427/$H427),1)*$H427),"")</f>
        <v>1005</v>
      </c>
      <c r="Z427" s="36">
        <f>IFERROR(IF(Y427=0,"",ROUNDUP(Y427/H427,0)*0.02175),"")</f>
        <v>1.4572499999999999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1032</v>
      </c>
      <c r="BN427" s="64">
        <f>IFERROR(Y427*I427/H427,"0")</f>
        <v>1037.1600000000001</v>
      </c>
      <c r="BO427" s="64">
        <f>IFERROR(1/J427*(X427/H427),"0")</f>
        <v>1.3888888888888888</v>
      </c>
      <c r="BP427" s="64">
        <f>IFERROR(1/J427*(Y427/H427),"0")</f>
        <v>1.3958333333333333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66.666666666666671</v>
      </c>
      <c r="Y429" s="763">
        <f>IFERROR(Y427/H427,"0")+IFERROR(Y428/H428,"0")</f>
        <v>67</v>
      </c>
      <c r="Z429" s="763">
        <f>IFERROR(IF(Z427="",0,Z427),"0")+IFERROR(IF(Z428="",0,Z428),"0")</f>
        <v>1.4572499999999999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1000</v>
      </c>
      <c r="Y430" s="763">
        <f>IFERROR(SUM(Y427:Y428),"0")</f>
        <v>1005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300</v>
      </c>
      <c r="Y434" s="762">
        <f>IFERROR(IF(X434="",0,CEILING((X434/$H434),1)*$H434),"")</f>
        <v>304.2</v>
      </c>
      <c r="Z434" s="36">
        <f>IFERROR(IF(Y434=0,"",ROUNDUP(Y434/H434,0)*0.02175),"")</f>
        <v>0.84824999999999995</v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321.69230769230774</v>
      </c>
      <c r="BN434" s="64">
        <f>IFERROR(Y434*I434/H434,"0")</f>
        <v>326.19600000000003</v>
      </c>
      <c r="BO434" s="64">
        <f>IFERROR(1/J434*(X434/H434),"0")</f>
        <v>0.6868131868131867</v>
      </c>
      <c r="BP434" s="64">
        <f>IFERROR(1/J434*(Y434/H434),"0")</f>
        <v>0.6964285714285714</v>
      </c>
    </row>
    <row r="435" spans="1:68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38.46153846153846</v>
      </c>
      <c r="Y435" s="763">
        <f>IFERROR(Y432/H432,"0")+IFERROR(Y433/H433,"0")+IFERROR(Y434/H434,"0")</f>
        <v>39</v>
      </c>
      <c r="Z435" s="763">
        <f>IFERROR(IF(Z432="",0,Z432),"0")+IFERROR(IF(Z433="",0,Z433),"0")+IFERROR(IF(Z434="",0,Z434),"0")</f>
        <v>0.84824999999999995</v>
      </c>
      <c r="AA435" s="764"/>
      <c r="AB435" s="764"/>
      <c r="AC435" s="764"/>
    </row>
    <row r="436" spans="1:68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300</v>
      </c>
      <c r="Y436" s="763">
        <f>IFERROR(SUM(Y432:Y434),"0")</f>
        <v>304.2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400</v>
      </c>
      <c r="Y438" s="762">
        <f>IFERROR(IF(X438="",0,CEILING((X438/$H438),1)*$H438),"")</f>
        <v>405.59999999999997</v>
      </c>
      <c r="Z438" s="36">
        <f>IFERROR(IF(Y438=0,"",ROUNDUP(Y438/H438,0)*0.02175),"")</f>
        <v>1.131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428.92307692307696</v>
      </c>
      <c r="BN438" s="64">
        <f>IFERROR(Y438*I438/H438,"0")</f>
        <v>434.928</v>
      </c>
      <c r="BO438" s="64">
        <f>IFERROR(1/J438*(X438/H438),"0")</f>
        <v>0.91575091575091572</v>
      </c>
      <c r="BP438" s="64">
        <f>IFERROR(1/J438*(Y438/H438),"0")</f>
        <v>0.92857142857142849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51.282051282051285</v>
      </c>
      <c r="Y440" s="763">
        <f>IFERROR(Y438/H438,"0")+IFERROR(Y439/H439,"0")</f>
        <v>52</v>
      </c>
      <c r="Z440" s="763">
        <f>IFERROR(IF(Z438="",0,Z438),"0")+IFERROR(IF(Z439="",0,Z439),"0")</f>
        <v>1.131</v>
      </c>
      <c r="AA440" s="764"/>
      <c r="AB440" s="764"/>
      <c r="AC440" s="764"/>
    </row>
    <row r="441" spans="1:68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400</v>
      </c>
      <c r="Y441" s="763">
        <f>IFERROR(SUM(Y438:Y439),"0")</f>
        <v>405.59999999999997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58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10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8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70</v>
      </c>
      <c r="Y459" s="762">
        <f>IFERROR(IF(X459="",0,CEILING((X459/$H459),1)*$H459),"")</f>
        <v>70.2</v>
      </c>
      <c r="Z459" s="36">
        <f>IFERROR(IF(Y459=0,"",ROUNDUP(Y459/H459,0)*0.02175),"")</f>
        <v>0.19574999999999998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75.061538461538461</v>
      </c>
      <c r="BN459" s="64">
        <f>IFERROR(Y459*I459/H459,"0")</f>
        <v>75.27600000000001</v>
      </c>
      <c r="BO459" s="64">
        <f>IFERROR(1/J459*(X459/H459),"0")</f>
        <v>0.16025641025641024</v>
      </c>
      <c r="BP459" s="64">
        <f>IFERROR(1/J459*(Y459/H459),"0")</f>
        <v>0.1607142857142857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8.9743589743589745</v>
      </c>
      <c r="Y464" s="763">
        <f>IFERROR(Y459/H459,"0")+IFERROR(Y460/H460,"0")+IFERROR(Y461/H461,"0")+IFERROR(Y462/H462,"0")+IFERROR(Y463/H463,"0")</f>
        <v>9</v>
      </c>
      <c r="Z464" s="763">
        <f>IFERROR(IF(Z459="",0,Z459),"0")+IFERROR(IF(Z460="",0,Z460),"0")+IFERROR(IF(Z461="",0,Z461),"0")+IFERROR(IF(Z462="",0,Z462),"0")+IFERROR(IF(Z463="",0,Z463),"0")</f>
        <v>0.19574999999999998</v>
      </c>
      <c r="AA464" s="764"/>
      <c r="AB464" s="764"/>
      <c r="AC464" s="764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70</v>
      </c>
      <c r="Y465" s="763">
        <f>IFERROR(SUM(Y459:Y463),"0")</f>
        <v>70.2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2" t="s">
        <v>752</v>
      </c>
      <c r="B470" s="853"/>
      <c r="C470" s="853"/>
      <c r="D470" s="853"/>
      <c r="E470" s="853"/>
      <c r="F470" s="853"/>
      <c r="G470" s="853"/>
      <c r="H470" s="853"/>
      <c r="I470" s="853"/>
      <c r="J470" s="853"/>
      <c r="K470" s="853"/>
      <c r="L470" s="853"/>
      <c r="M470" s="853"/>
      <c r="N470" s="853"/>
      <c r="O470" s="853"/>
      <c r="P470" s="853"/>
      <c r="Q470" s="853"/>
      <c r="R470" s="853"/>
      <c r="S470" s="853"/>
      <c r="T470" s="853"/>
      <c r="U470" s="853"/>
      <c r="V470" s="853"/>
      <c r="W470" s="853"/>
      <c r="X470" s="853"/>
      <c r="Y470" s="853"/>
      <c r="Z470" s="853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1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8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0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6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5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5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8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8.3999999999999986</v>
      </c>
      <c r="Y492" s="762">
        <f t="shared" si="88"/>
        <v>8.4</v>
      </c>
      <c r="Z492" s="36">
        <f t="shared" si="93"/>
        <v>2.0080000000000001E-2</v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8.9199999999999982</v>
      </c>
      <c r="BN492" s="64">
        <f t="shared" si="90"/>
        <v>8.92</v>
      </c>
      <c r="BO492" s="64">
        <f t="shared" si="91"/>
        <v>1.7094017094017092E-2</v>
      </c>
      <c r="BP492" s="64">
        <f t="shared" si="92"/>
        <v>1.7094017094017096E-2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90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3.9999999999999991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4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2.0080000000000001E-2</v>
      </c>
      <c r="AA496" s="764"/>
      <c r="AB496" s="764"/>
      <c r="AC496" s="764"/>
    </row>
    <row r="497" spans="1:68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8.3999999999999986</v>
      </c>
      <c r="Y497" s="763">
        <f>IFERROR(SUM(Y477:Y495),"0")</f>
        <v>8.4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hidden="1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8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hidden="1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3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6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3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8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2" t="s">
        <v>852</v>
      </c>
      <c r="B542" s="853"/>
      <c r="C542" s="853"/>
      <c r="D542" s="853"/>
      <c r="E542" s="853"/>
      <c r="F542" s="853"/>
      <c r="G542" s="853"/>
      <c r="H542" s="853"/>
      <c r="I542" s="853"/>
      <c r="J542" s="853"/>
      <c r="K542" s="853"/>
      <c r="L542" s="853"/>
      <c r="M542" s="853"/>
      <c r="N542" s="853"/>
      <c r="O542" s="853"/>
      <c r="P542" s="853"/>
      <c r="Q542" s="853"/>
      <c r="R542" s="853"/>
      <c r="S542" s="853"/>
      <c r="T542" s="853"/>
      <c r="U542" s="853"/>
      <c r="V542" s="853"/>
      <c r="W542" s="853"/>
      <c r="X542" s="853"/>
      <c r="Y542" s="853"/>
      <c r="Z542" s="853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hidden="1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30</v>
      </c>
      <c r="Y546" s="762">
        <f t="shared" si="94"/>
        <v>31.68</v>
      </c>
      <c r="Z546" s="36">
        <f t="shared" si="95"/>
        <v>7.1760000000000004E-2</v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32.04545454545454</v>
      </c>
      <c r="BN546" s="64">
        <f t="shared" si="97"/>
        <v>33.839999999999996</v>
      </c>
      <c r="BO546" s="64">
        <f t="shared" si="98"/>
        <v>5.4632867132867136E-2</v>
      </c>
      <c r="BP546" s="64">
        <f t="shared" si="99"/>
        <v>5.7692307692307696E-2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300</v>
      </c>
      <c r="Y548" s="762">
        <f t="shared" si="94"/>
        <v>300.96000000000004</v>
      </c>
      <c r="Z548" s="36">
        <f t="shared" si="95"/>
        <v>0.68171999999999999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320.45454545454544</v>
      </c>
      <c r="BN548" s="64">
        <f t="shared" si="97"/>
        <v>321.48</v>
      </c>
      <c r="BO548" s="64">
        <f t="shared" si="98"/>
        <v>0.54632867132867136</v>
      </c>
      <c r="BP548" s="64">
        <f t="shared" si="99"/>
        <v>0.54807692307692313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400</v>
      </c>
      <c r="Y550" s="762">
        <f t="shared" si="94"/>
        <v>401.28000000000003</v>
      </c>
      <c r="Z550" s="36">
        <f t="shared" si="95"/>
        <v>0.90895999999999999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427.27272727272725</v>
      </c>
      <c r="BN550" s="64">
        <f t="shared" si="97"/>
        <v>428.64</v>
      </c>
      <c r="BO550" s="64">
        <f t="shared" si="98"/>
        <v>0.72843822843822836</v>
      </c>
      <c r="BP550" s="64">
        <f t="shared" si="99"/>
        <v>0.73076923076923084</v>
      </c>
    </row>
    <row r="551" spans="1:68" ht="27" hidden="1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47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5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138.25757575757575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139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1.6624400000000001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730</v>
      </c>
      <c r="Y557" s="763">
        <f>IFERROR(SUM(Y545:Y555),"0")</f>
        <v>733.92000000000007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300</v>
      </c>
      <c r="Y559" s="762">
        <f>IFERROR(IF(X559="",0,CEILING((X559/$H559),1)*$H559),"")</f>
        <v>300.96000000000004</v>
      </c>
      <c r="Z559" s="36">
        <f>IFERROR(IF(Y559=0,"",ROUNDUP(Y559/H559,0)*0.01196),"")</f>
        <v>0.68171999999999999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320.45454545454544</v>
      </c>
      <c r="BN559" s="64">
        <f>IFERROR(Y559*I559/H559,"0")</f>
        <v>321.48</v>
      </c>
      <c r="BO559" s="64">
        <f>IFERROR(1/J559*(X559/H559),"0")</f>
        <v>0.54632867132867136</v>
      </c>
      <c r="BP559" s="64">
        <f>IFERROR(1/J559*(Y559/H559),"0")</f>
        <v>0.54807692307692313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0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56.818181818181813</v>
      </c>
      <c r="Y562" s="763">
        <f>IFERROR(Y559/H559,"0")+IFERROR(Y560/H560,"0")+IFERROR(Y561/H561,"0")</f>
        <v>57.000000000000007</v>
      </c>
      <c r="Z562" s="763">
        <f>IFERROR(IF(Z559="",0,Z559),"0")+IFERROR(IF(Z560="",0,Z560),"0")+IFERROR(IF(Z561="",0,Z561),"0")</f>
        <v>0.68171999999999999</v>
      </c>
      <c r="AA562" s="764"/>
      <c r="AB562" s="764"/>
      <c r="AC562" s="764"/>
    </row>
    <row r="563" spans="1:68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300</v>
      </c>
      <c r="Y563" s="763">
        <f>IFERROR(SUM(Y559:Y561),"0")</f>
        <v>300.96000000000004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300</v>
      </c>
      <c r="Y565" s="762">
        <f t="shared" ref="Y565:Y573" si="100">IFERROR(IF(X565="",0,CEILING((X565/$H565),1)*$H565),"")</f>
        <v>300.96000000000004</v>
      </c>
      <c r="Z565" s="36">
        <f>IFERROR(IF(Y565=0,"",ROUNDUP(Y565/H565,0)*0.01196),"")</f>
        <v>0.68171999999999999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320.45454545454544</v>
      </c>
      <c r="BN565" s="64">
        <f t="shared" ref="BN565:BN573" si="102">IFERROR(Y565*I565/H565,"0")</f>
        <v>321.48</v>
      </c>
      <c r="BO565" s="64">
        <f t="shared" ref="BO565:BO573" si="103">IFERROR(1/J565*(X565/H565),"0")</f>
        <v>0.54632867132867136</v>
      </c>
      <c r="BP565" s="64">
        <f t="shared" ref="BP565:BP573" si="104">IFERROR(1/J565*(Y565/H565),"0")</f>
        <v>0.54807692307692313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200</v>
      </c>
      <c r="Y566" s="762">
        <f t="shared" si="100"/>
        <v>200.64000000000001</v>
      </c>
      <c r="Z566" s="36">
        <f>IFERROR(IF(Y566=0,"",ROUNDUP(Y566/H566,0)*0.01196),"")</f>
        <v>0.45448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213.63636363636363</v>
      </c>
      <c r="BN566" s="64">
        <f t="shared" si="102"/>
        <v>214.32</v>
      </c>
      <c r="BO566" s="64">
        <f t="shared" si="103"/>
        <v>0.36421911421911418</v>
      </c>
      <c r="BP566" s="64">
        <f t="shared" si="104"/>
        <v>0.36538461538461542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200</v>
      </c>
      <c r="Y567" s="762">
        <f t="shared" si="100"/>
        <v>200.64000000000001</v>
      </c>
      <c r="Z567" s="36">
        <f>IFERROR(IF(Y567=0,"",ROUNDUP(Y567/H567,0)*0.01196),"")</f>
        <v>0.45448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213.63636363636363</v>
      </c>
      <c r="BN567" s="64">
        <f t="shared" si="102"/>
        <v>214.32</v>
      </c>
      <c r="BO567" s="64">
        <f t="shared" si="103"/>
        <v>0.36421911421911418</v>
      </c>
      <c r="BP567" s="64">
        <f t="shared" si="104"/>
        <v>0.36538461538461542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6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7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4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59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132.57575757575756</v>
      </c>
      <c r="Y574" s="763">
        <f>IFERROR(Y565/H565,"0")+IFERROR(Y566/H566,"0")+IFERROR(Y567/H567,"0")+IFERROR(Y568/H568,"0")+IFERROR(Y569/H569,"0")+IFERROR(Y570/H570,"0")+IFERROR(Y571/H571,"0")+IFERROR(Y572/H572,"0")+IFERROR(Y573/H573,"0")</f>
        <v>133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1.5906800000000001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700</v>
      </c>
      <c r="Y575" s="763">
        <f>IFERROR(SUM(Y565:Y573),"0")</f>
        <v>702.24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66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2" t="s">
        <v>927</v>
      </c>
      <c r="B587" s="853"/>
      <c r="C587" s="853"/>
      <c r="D587" s="853"/>
      <c r="E587" s="853"/>
      <c r="F587" s="853"/>
      <c r="G587" s="853"/>
      <c r="H587" s="853"/>
      <c r="I587" s="853"/>
      <c r="J587" s="853"/>
      <c r="K587" s="853"/>
      <c r="L587" s="853"/>
      <c r="M587" s="853"/>
      <c r="N587" s="853"/>
      <c r="O587" s="853"/>
      <c r="P587" s="853"/>
      <c r="Q587" s="853"/>
      <c r="R587" s="853"/>
      <c r="S587" s="853"/>
      <c r="T587" s="853"/>
      <c r="U587" s="853"/>
      <c r="V587" s="853"/>
      <c r="W587" s="853"/>
      <c r="X587" s="853"/>
      <c r="Y587" s="853"/>
      <c r="Z587" s="853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0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1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17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6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3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8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5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50</v>
      </c>
      <c r="Y608" s="762">
        <f t="shared" si="110"/>
        <v>50.400000000000006</v>
      </c>
      <c r="Z608" s="36">
        <f>IFERROR(IF(Y608=0,"",ROUNDUP(Y608/H608,0)*0.00753),"")</f>
        <v>9.0359999999999996E-2</v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53.095238095238095</v>
      </c>
      <c r="BN608" s="64">
        <f t="shared" si="112"/>
        <v>53.52</v>
      </c>
      <c r="BO608" s="64">
        <f t="shared" si="113"/>
        <v>7.6312576312576319E-2</v>
      </c>
      <c r="BP608" s="64">
        <f t="shared" si="114"/>
        <v>7.6923076923076927E-2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69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1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11.904761904761905</v>
      </c>
      <c r="Y614" s="763">
        <f>IFERROR(Y607/H607,"0")+IFERROR(Y608/H608,"0")+IFERROR(Y609/H609,"0")+IFERROR(Y610/H610,"0")+IFERROR(Y611/H611,"0")+IFERROR(Y612/H612,"0")+IFERROR(Y613/H613,"0")</f>
        <v>12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9.0359999999999996E-2</v>
      </c>
      <c r="AA614" s="764"/>
      <c r="AB614" s="764"/>
      <c r="AC614" s="764"/>
    </row>
    <row r="615" spans="1:68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50</v>
      </c>
      <c r="Y615" s="763">
        <f>IFERROR(SUM(Y607:Y613),"0")</f>
        <v>50.400000000000006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7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1000</v>
      </c>
      <c r="Y617" s="762">
        <f t="shared" ref="Y617:Y624" si="115">IFERROR(IF(X617="",0,CEILING((X617/$H617),1)*$H617),"")</f>
        <v>1006.1999999999999</v>
      </c>
      <c r="Z617" s="36">
        <f>IFERROR(IF(Y617=0,"",ROUNDUP(Y617/H617,0)*0.02175),"")</f>
        <v>2.8057499999999997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1072.3076923076924</v>
      </c>
      <c r="BN617" s="64">
        <f t="shared" ref="BN617:BN624" si="117">IFERROR(Y617*I617/H617,"0")</f>
        <v>1078.9559999999999</v>
      </c>
      <c r="BO617" s="64">
        <f t="shared" ref="BO617:BO624" si="118">IFERROR(1/J617*(X617/H617),"0")</f>
        <v>2.2893772893772892</v>
      </c>
      <c r="BP617" s="64">
        <f t="shared" ref="BP617:BP624" si="119">IFERROR(1/J617*(Y617/H617),"0")</f>
        <v>2.3035714285714284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40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4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49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128.2051282051282</v>
      </c>
      <c r="Y625" s="763">
        <f>IFERROR(Y617/H617,"0")+IFERROR(Y618/H618,"0")+IFERROR(Y619/H619,"0")+IFERROR(Y620/H620,"0")+IFERROR(Y621/H621,"0")+IFERROR(Y622/H622,"0")+IFERROR(Y623/H623,"0")+IFERROR(Y624/H624,"0")</f>
        <v>129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2.8057499999999997</v>
      </c>
      <c r="AA625" s="764"/>
      <c r="AB625" s="764"/>
      <c r="AC625" s="764"/>
    </row>
    <row r="626" spans="1:68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1000</v>
      </c>
      <c r="Y626" s="763">
        <f>IFERROR(SUM(Y617:Y624),"0")</f>
        <v>1006.1999999999999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7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2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7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5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3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5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5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1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0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82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5"/>
      <c r="P652" s="929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17139.8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17213.820000000003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5"/>
      <c r="P653" s="929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17936.365122356568</v>
      </c>
      <c r="Y653" s="763">
        <f>IFERROR(SUM(BN22:BN649),"0")</f>
        <v>18014.775999999998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5"/>
      <c r="P654" s="929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28</v>
      </c>
      <c r="Y654" s="38">
        <f>ROUNDUP(SUM(BP22:BP649),0)</f>
        <v>29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5"/>
      <c r="P655" s="929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18636.365122356568</v>
      </c>
      <c r="Y655" s="763">
        <f>GrossWeightTotalR+PalletQtyTotalR*25</f>
        <v>18739.775999999998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5"/>
      <c r="P656" s="929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1937.727231261714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1948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5"/>
      <c r="P657" s="929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31.527629999999998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69"/>
      <c r="E659" s="869"/>
      <c r="F659" s="869"/>
      <c r="G659" s="869"/>
      <c r="H659" s="856"/>
      <c r="I659" s="809" t="s">
        <v>333</v>
      </c>
      <c r="J659" s="869"/>
      <c r="K659" s="869"/>
      <c r="L659" s="869"/>
      <c r="M659" s="869"/>
      <c r="N659" s="869"/>
      <c r="O659" s="869"/>
      <c r="P659" s="869"/>
      <c r="Q659" s="869"/>
      <c r="R659" s="869"/>
      <c r="S659" s="869"/>
      <c r="T659" s="869"/>
      <c r="U659" s="869"/>
      <c r="V659" s="856"/>
      <c r="W659" s="809" t="s">
        <v>667</v>
      </c>
      <c r="X659" s="856"/>
      <c r="Y659" s="809" t="s">
        <v>752</v>
      </c>
      <c r="Z659" s="869"/>
      <c r="AA659" s="869"/>
      <c r="AB659" s="856"/>
      <c r="AC659" s="758" t="s">
        <v>852</v>
      </c>
      <c r="AD659" s="809" t="s">
        <v>927</v>
      </c>
      <c r="AE659" s="856"/>
      <c r="AF659" s="759"/>
    </row>
    <row r="660" spans="1:32" ht="14.25" customHeight="1" thickTop="1" x14ac:dyDescent="0.2">
      <c r="A660" s="1068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69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46">
        <f>IFERROR(Y107*1,"0")+IFERROR(Y108*1,"0")+IFERROR(Y109*1,"0")+IFERROR(Y110*1,"0")+IFERROR(Y114*1,"0")+IFERROR(Y115*1,"0")+IFERROR(Y116*1,"0")+IFERROR(Y117*1,"0")+IFERROR(Y118*1,"0")</f>
        <v>100.80000000000001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100.80000000000001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50.400000000000006</v>
      </c>
      <c r="I662" s="46">
        <f>IFERROR(Y191*1,"0")+IFERROR(Y195*1,"0")+IFERROR(Y196*1,"0")+IFERROR(Y197*1,"0")+IFERROR(Y198*1,"0")+IFERROR(Y199*1,"0")+IFERROR(Y200*1,"0")+IFERROR(Y201*1,"0")+IFERROR(Y202*1,"0")</f>
        <v>105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2159.6999999999998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0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11824.800000000001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70.2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8.4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1737.1200000000003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1056.5999999999999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452,00"/>
        <filter val="1 937,73"/>
        <filter val="10 100,00"/>
        <filter val="100,00"/>
        <filter val="101,00"/>
        <filter val="11,90"/>
        <filter val="118,52"/>
        <filter val="128,00"/>
        <filter val="128,21"/>
        <filter val="132,58"/>
        <filter val="138,26"/>
        <filter val="140,00"/>
        <filter val="144,00"/>
        <filter val="16,00"/>
        <filter val="17 139,80"/>
        <filter val="17 936,37"/>
        <filter val="18 636,37"/>
        <filter val="180,00"/>
        <filter val="19,20"/>
        <filter val="192,00"/>
        <filter val="200,00"/>
        <filter val="21,00"/>
        <filter val="216,00"/>
        <filter val="220,00"/>
        <filter val="28"/>
        <filter val="29,05"/>
        <filter val="3 000,00"/>
        <filter val="3 500,00"/>
        <filter val="3 600,00"/>
        <filter val="30,00"/>
        <filter val="300,00"/>
        <filter val="38,40"/>
        <filter val="38,46"/>
        <filter val="4,00"/>
        <filter val="400,00"/>
        <filter val="433,92"/>
        <filter val="5,95"/>
        <filter val="50,00"/>
        <filter val="51,28"/>
        <filter val="56,82"/>
        <filter val="640,00"/>
        <filter val="66,67"/>
        <filter val="673,33"/>
        <filter val="70,00"/>
        <filter val="700,00"/>
        <filter val="730,00"/>
        <filter val="8,40"/>
        <filter val="8,97"/>
        <filter val="80,00"/>
      </filters>
    </filterColumn>
    <filterColumn colId="29" showButton="0"/>
    <filterColumn colId="30" showButton="0"/>
  </autoFilter>
  <mergeCells count="1168"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P39:V39"/>
    <mergeCell ref="D283:E283"/>
    <mergeCell ref="P207:T207"/>
    <mergeCell ref="A302:O303"/>
    <mergeCell ref="P299:T299"/>
    <mergeCell ref="P172:V172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642:O643"/>
    <mergeCell ref="D450:E450"/>
    <mergeCell ref="D223:E223"/>
    <mergeCell ref="A192:O193"/>
    <mergeCell ref="P200:T200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Y659:AB659"/>
    <mergeCell ref="D231:E231"/>
    <mergeCell ref="D358:E358"/>
    <mergeCell ref="D594:E594"/>
    <mergeCell ref="A327:Z327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348:T348"/>
    <mergeCell ref="A519:O520"/>
    <mergeCell ref="P377:T377"/>
    <mergeCell ref="D127:E127"/>
    <mergeCell ref="P77:T77"/>
    <mergeCell ref="D125:E125"/>
    <mergeCell ref="A54:O55"/>
    <mergeCell ref="D50:E50"/>
    <mergeCell ref="P202:T202"/>
    <mergeCell ref="D123:E123"/>
    <mergeCell ref="P58:T58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375:T375"/>
    <mergeCell ref="P179:T179"/>
    <mergeCell ref="P446:T446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T6:U9"/>
    <mergeCell ref="Q9:R9"/>
    <mergeCell ref="D255:E255"/>
    <mergeCell ref="P204:V204"/>
    <mergeCell ref="D7:M7"/>
    <mergeCell ref="P394:T394"/>
    <mergeCell ref="A209:O210"/>
    <mergeCell ref="D144:E14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A393:Z393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P494:T494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D374:E374"/>
    <mergeCell ref="D48:E48"/>
    <mergeCell ref="A111:O112"/>
    <mergeCell ref="P423:T423"/>
    <mergeCell ref="P223:T223"/>
    <mergeCell ref="P353:T353"/>
    <mergeCell ref="P392:V392"/>
    <mergeCell ref="P326:V326"/>
    <mergeCell ref="P215:V215"/>
    <mergeCell ref="A211:Z211"/>
    <mergeCell ref="P457:V457"/>
    <mergeCell ref="P474:V474"/>
    <mergeCell ref="P139:T139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365:E365"/>
    <mergeCell ref="P236:T236"/>
    <mergeCell ref="A81:Z81"/>
    <mergeCell ref="P92:T92"/>
    <mergeCell ref="D532:E532"/>
    <mergeCell ref="P440:V440"/>
    <mergeCell ref="P132:T132"/>
    <mergeCell ref="A121:Z121"/>
    <mergeCell ref="P317:V317"/>
    <mergeCell ref="P146:V146"/>
    <mergeCell ref="D63:E63"/>
    <mergeCell ref="A509:Z509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2024-11-14T11:04:58Z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