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E69A85-0B2C-4949-8CB4-C9CF6EC4A5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Y659" i="1" s="1"/>
  <c r="X655" i="1"/>
  <c r="X654" i="1"/>
  <c r="BO653" i="1"/>
  <c r="BM653" i="1"/>
  <c r="Y653" i="1"/>
  <c r="X651" i="1"/>
  <c r="X650" i="1"/>
  <c r="BO649" i="1"/>
  <c r="BM649" i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BP617" i="1" s="1"/>
  <c r="BO616" i="1"/>
  <c r="BM616" i="1"/>
  <c r="Y616" i="1"/>
  <c r="BP616" i="1" s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X549" i="1"/>
  <c r="X548" i="1"/>
  <c r="BO547" i="1"/>
  <c r="BM547" i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BP539" i="1" s="1"/>
  <c r="P539" i="1"/>
  <c r="X536" i="1"/>
  <c r="X535" i="1"/>
  <c r="BO534" i="1"/>
  <c r="BM534" i="1"/>
  <c r="Y534" i="1"/>
  <c r="Y536" i="1" s="1"/>
  <c r="P534" i="1"/>
  <c r="X532" i="1"/>
  <c r="X531" i="1"/>
  <c r="BO530" i="1"/>
  <c r="BM530" i="1"/>
  <c r="Y530" i="1"/>
  <c r="Y532" i="1" s="1"/>
  <c r="P530" i="1"/>
  <c r="X528" i="1"/>
  <c r="X527" i="1"/>
  <c r="BO526" i="1"/>
  <c r="BM526" i="1"/>
  <c r="Y526" i="1"/>
  <c r="BP526" i="1" s="1"/>
  <c r="P526" i="1"/>
  <c r="BO525" i="1"/>
  <c r="BM525" i="1"/>
  <c r="Y525" i="1"/>
  <c r="BO524" i="1"/>
  <c r="BM524" i="1"/>
  <c r="Y524" i="1"/>
  <c r="BP524" i="1" s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BP513" i="1" s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Y482" i="1" s="1"/>
  <c r="P481" i="1"/>
  <c r="X477" i="1"/>
  <c r="X476" i="1"/>
  <c r="BO475" i="1"/>
  <c r="BM475" i="1"/>
  <c r="Y475" i="1"/>
  <c r="BP475" i="1" s="1"/>
  <c r="BO474" i="1"/>
  <c r="BM474" i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N419" i="1"/>
  <c r="BM419" i="1"/>
  <c r="Z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Y304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Z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Z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15" i="1" l="1"/>
  <c r="BN415" i="1"/>
  <c r="Z415" i="1"/>
  <c r="BP436" i="1"/>
  <c r="BN436" i="1"/>
  <c r="Z436" i="1"/>
  <c r="BP442" i="1"/>
  <c r="BN442" i="1"/>
  <c r="Z442" i="1"/>
  <c r="BP464" i="1"/>
  <c r="BN464" i="1"/>
  <c r="Z464" i="1"/>
  <c r="BP466" i="1"/>
  <c r="BN466" i="1"/>
  <c r="Z466" i="1"/>
  <c r="BP492" i="1"/>
  <c r="BN492" i="1"/>
  <c r="Z492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6" i="1"/>
  <c r="BN26" i="1"/>
  <c r="BP26" i="1"/>
  <c r="Z27" i="1"/>
  <c r="BN27" i="1"/>
  <c r="Y80" i="1"/>
  <c r="Z83" i="1"/>
  <c r="BN83" i="1"/>
  <c r="Z101" i="1"/>
  <c r="BN101" i="1"/>
  <c r="Z116" i="1"/>
  <c r="BN116" i="1"/>
  <c r="Z119" i="1"/>
  <c r="BN119" i="1"/>
  <c r="Y138" i="1"/>
  <c r="Y147" i="1"/>
  <c r="Z146" i="1"/>
  <c r="BN146" i="1"/>
  <c r="Z167" i="1"/>
  <c r="BN167" i="1"/>
  <c r="Y182" i="1"/>
  <c r="Z184" i="1"/>
  <c r="BN184" i="1"/>
  <c r="Y187" i="1"/>
  <c r="Z199" i="1"/>
  <c r="BN199" i="1"/>
  <c r="Z214" i="1"/>
  <c r="BN214" i="1"/>
  <c r="Y226" i="1"/>
  <c r="Z224" i="1"/>
  <c r="BN224" i="1"/>
  <c r="Y241" i="1"/>
  <c r="Z236" i="1"/>
  <c r="BN236" i="1"/>
  <c r="Y249" i="1"/>
  <c r="Z252" i="1"/>
  <c r="BN252" i="1"/>
  <c r="Z265" i="1"/>
  <c r="Z384" i="1"/>
  <c r="BN384" i="1"/>
  <c r="BP433" i="1"/>
  <c r="BN433" i="1"/>
  <c r="Z433" i="1"/>
  <c r="BP437" i="1"/>
  <c r="BN437" i="1"/>
  <c r="Z437" i="1"/>
  <c r="BP450" i="1"/>
  <c r="BN450" i="1"/>
  <c r="Z450" i="1"/>
  <c r="BP465" i="1"/>
  <c r="BN465" i="1"/>
  <c r="Z465" i="1"/>
  <c r="BP491" i="1"/>
  <c r="BN491" i="1"/>
  <c r="Z491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05" i="1"/>
  <c r="Y527" i="1"/>
  <c r="Y623" i="1"/>
  <c r="Z22" i="1"/>
  <c r="Z23" i="1" s="1"/>
  <c r="BN22" i="1"/>
  <c r="BP22" i="1"/>
  <c r="Y36" i="1"/>
  <c r="Z49" i="1"/>
  <c r="BN49" i="1"/>
  <c r="Z53" i="1"/>
  <c r="BN53" i="1"/>
  <c r="Z65" i="1"/>
  <c r="BN65" i="1"/>
  <c r="Z66" i="1"/>
  <c r="BN66" i="1"/>
  <c r="Z70" i="1"/>
  <c r="BN70" i="1"/>
  <c r="BN87" i="1"/>
  <c r="Z110" i="1"/>
  <c r="BN110" i="1"/>
  <c r="BN256" i="1"/>
  <c r="BP258" i="1"/>
  <c r="BN258" i="1"/>
  <c r="Z258" i="1"/>
  <c r="Z29" i="1"/>
  <c r="BN29" i="1"/>
  <c r="Z32" i="1"/>
  <c r="BN32" i="1"/>
  <c r="Z33" i="1"/>
  <c r="BN33" i="1"/>
  <c r="Z51" i="1"/>
  <c r="BN51" i="1"/>
  <c r="Z57" i="1"/>
  <c r="BN57" i="1"/>
  <c r="BP57" i="1"/>
  <c r="Y60" i="1"/>
  <c r="Z63" i="1"/>
  <c r="BN63" i="1"/>
  <c r="Y73" i="1"/>
  <c r="Z68" i="1"/>
  <c r="BN68" i="1"/>
  <c r="Z76" i="1"/>
  <c r="BN76" i="1"/>
  <c r="Z77" i="1"/>
  <c r="BN77" i="1"/>
  <c r="Z85" i="1"/>
  <c r="BN85" i="1"/>
  <c r="Y98" i="1"/>
  <c r="Z95" i="1"/>
  <c r="BN95" i="1"/>
  <c r="Z108" i="1"/>
  <c r="BN108" i="1"/>
  <c r="Z114" i="1"/>
  <c r="BN114" i="1"/>
  <c r="BP114" i="1"/>
  <c r="Y120" i="1"/>
  <c r="Z124" i="1"/>
  <c r="BN124" i="1"/>
  <c r="Y129" i="1"/>
  <c r="Z128" i="1"/>
  <c r="BN128" i="1"/>
  <c r="Z133" i="1"/>
  <c r="BN133" i="1"/>
  <c r="Z144" i="1"/>
  <c r="BN144" i="1"/>
  <c r="Z150" i="1"/>
  <c r="BN150" i="1"/>
  <c r="BP150" i="1"/>
  <c r="Y153" i="1"/>
  <c r="G670" i="1"/>
  <c r="Z161" i="1"/>
  <c r="BN161" i="1"/>
  <c r="BP161" i="1"/>
  <c r="Y164" i="1"/>
  <c r="Z172" i="1"/>
  <c r="Z173" i="1" s="1"/>
  <c r="BN172" i="1"/>
  <c r="BP172" i="1"/>
  <c r="Z176" i="1"/>
  <c r="BN176" i="1"/>
  <c r="BP176" i="1"/>
  <c r="Y181" i="1"/>
  <c r="Z180" i="1"/>
  <c r="BN180" i="1"/>
  <c r="Y188" i="1"/>
  <c r="Z186" i="1"/>
  <c r="BN186" i="1"/>
  <c r="Z197" i="1"/>
  <c r="BN197" i="1"/>
  <c r="Z201" i="1"/>
  <c r="BN201" i="1"/>
  <c r="Z208" i="1"/>
  <c r="BN208" i="1"/>
  <c r="Y211" i="1"/>
  <c r="Z218" i="1"/>
  <c r="BN218" i="1"/>
  <c r="BP218" i="1"/>
  <c r="Y227" i="1"/>
  <c r="Z222" i="1"/>
  <c r="BN222" i="1"/>
  <c r="Z230" i="1"/>
  <c r="BN230" i="1"/>
  <c r="Z234" i="1"/>
  <c r="BN234" i="1"/>
  <c r="Z238" i="1"/>
  <c r="BN238" i="1"/>
  <c r="Z247" i="1"/>
  <c r="BN247" i="1"/>
  <c r="Z254" i="1"/>
  <c r="BN254" i="1"/>
  <c r="Z267" i="1"/>
  <c r="BN267" i="1"/>
  <c r="Z268" i="1"/>
  <c r="BN268" i="1"/>
  <c r="Z272" i="1"/>
  <c r="BN272" i="1"/>
  <c r="Z282" i="1"/>
  <c r="BN282" i="1"/>
  <c r="Z283" i="1"/>
  <c r="BN283" i="1"/>
  <c r="Z287" i="1"/>
  <c r="BN287" i="1"/>
  <c r="Z301" i="1"/>
  <c r="BN301" i="1"/>
  <c r="Z311" i="1"/>
  <c r="BN311" i="1"/>
  <c r="Z358" i="1"/>
  <c r="BN358" i="1"/>
  <c r="Z362" i="1"/>
  <c r="BN362" i="1"/>
  <c r="Z368" i="1"/>
  <c r="BN368" i="1"/>
  <c r="Z376" i="1"/>
  <c r="BN376" i="1"/>
  <c r="Z382" i="1"/>
  <c r="BN382" i="1"/>
  <c r="Z390" i="1"/>
  <c r="BN390" i="1"/>
  <c r="Z407" i="1"/>
  <c r="BN407" i="1"/>
  <c r="Z417" i="1"/>
  <c r="BN417" i="1"/>
  <c r="Z421" i="1"/>
  <c r="BN421" i="1"/>
  <c r="Z429" i="1"/>
  <c r="BN429" i="1"/>
  <c r="Y439" i="1"/>
  <c r="Z452" i="1"/>
  <c r="BN452" i="1"/>
  <c r="Z460" i="1"/>
  <c r="BN460" i="1"/>
  <c r="Y472" i="1"/>
  <c r="Z468" i="1"/>
  <c r="BN468" i="1"/>
  <c r="Z474" i="1"/>
  <c r="BN474" i="1"/>
  <c r="BP474" i="1"/>
  <c r="Z475" i="1"/>
  <c r="BN475" i="1"/>
  <c r="Y476" i="1"/>
  <c r="Z481" i="1"/>
  <c r="Z482" i="1" s="1"/>
  <c r="BN481" i="1"/>
  <c r="BP481" i="1"/>
  <c r="Z485" i="1"/>
  <c r="BN485" i="1"/>
  <c r="BP485" i="1"/>
  <c r="Z489" i="1"/>
  <c r="BN489" i="1"/>
  <c r="BP503" i="1"/>
  <c r="BN503" i="1"/>
  <c r="Z503" i="1"/>
  <c r="BN265" i="1"/>
  <c r="Z270" i="1"/>
  <c r="BN270" i="1"/>
  <c r="Z285" i="1"/>
  <c r="BN285" i="1"/>
  <c r="Z289" i="1"/>
  <c r="BN289" i="1"/>
  <c r="Z308" i="1"/>
  <c r="BN308" i="1"/>
  <c r="Z309" i="1"/>
  <c r="BN309" i="1"/>
  <c r="Z339" i="1"/>
  <c r="BN339" i="1"/>
  <c r="Z344" i="1"/>
  <c r="Z345" i="1" s="1"/>
  <c r="BN344" i="1"/>
  <c r="BP344" i="1"/>
  <c r="Z348" i="1"/>
  <c r="BN348" i="1"/>
  <c r="Z356" i="1"/>
  <c r="BN356" i="1"/>
  <c r="Z360" i="1"/>
  <c r="BN360" i="1"/>
  <c r="Z366" i="1"/>
  <c r="BN366" i="1"/>
  <c r="BP366" i="1"/>
  <c r="Y371" i="1"/>
  <c r="Z374" i="1"/>
  <c r="BN374" i="1"/>
  <c r="Z378" i="1"/>
  <c r="BN378" i="1"/>
  <c r="BP499" i="1"/>
  <c r="BN499" i="1"/>
  <c r="Z499" i="1"/>
  <c r="Z513" i="1"/>
  <c r="BN513" i="1"/>
  <c r="Z524" i="1"/>
  <c r="BN524" i="1"/>
  <c r="Z526" i="1"/>
  <c r="BN526" i="1"/>
  <c r="Z530" i="1"/>
  <c r="Z531" i="1" s="1"/>
  <c r="BN530" i="1"/>
  <c r="BP530" i="1"/>
  <c r="Y531" i="1"/>
  <c r="Z534" i="1"/>
  <c r="Z535" i="1" s="1"/>
  <c r="BN534" i="1"/>
  <c r="BP534" i="1"/>
  <c r="Y535" i="1"/>
  <c r="Z539" i="1"/>
  <c r="BN539" i="1"/>
  <c r="Z547" i="1"/>
  <c r="Z548" i="1" s="1"/>
  <c r="BN547" i="1"/>
  <c r="BP547" i="1"/>
  <c r="Y548" i="1"/>
  <c r="Z553" i="1"/>
  <c r="BN553" i="1"/>
  <c r="Z557" i="1"/>
  <c r="BN557" i="1"/>
  <c r="Z569" i="1"/>
  <c r="BN569" i="1"/>
  <c r="Y582" i="1"/>
  <c r="Z575" i="1"/>
  <c r="BN575" i="1"/>
  <c r="Z578" i="1"/>
  <c r="BN578" i="1"/>
  <c r="Z579" i="1"/>
  <c r="BN579" i="1"/>
  <c r="Z586" i="1"/>
  <c r="BN586" i="1"/>
  <c r="Z615" i="1"/>
  <c r="BN615" i="1"/>
  <c r="BP615" i="1"/>
  <c r="Z616" i="1"/>
  <c r="BN616" i="1"/>
  <c r="Z617" i="1"/>
  <c r="BN617" i="1"/>
  <c r="Z618" i="1"/>
  <c r="BN618" i="1"/>
  <c r="Z619" i="1"/>
  <c r="BN619" i="1"/>
  <c r="Z620" i="1"/>
  <c r="BN620" i="1"/>
  <c r="Z621" i="1"/>
  <c r="BN621" i="1"/>
  <c r="Y622" i="1"/>
  <c r="Z649" i="1"/>
  <c r="Z650" i="1" s="1"/>
  <c r="BN649" i="1"/>
  <c r="BP649" i="1"/>
  <c r="Y650" i="1"/>
  <c r="Z657" i="1"/>
  <c r="Z658" i="1" s="1"/>
  <c r="BN657" i="1"/>
  <c r="BP657" i="1"/>
  <c r="Y658" i="1"/>
  <c r="Z670" i="1"/>
  <c r="H9" i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70" i="1"/>
  <c r="Z64" i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Z118" i="1"/>
  <c r="BN118" i="1"/>
  <c r="F670" i="1"/>
  <c r="Z125" i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F9" i="1"/>
  <c r="J9" i="1"/>
  <c r="Y54" i="1"/>
  <c r="Y111" i="1"/>
  <c r="Y158" i="1"/>
  <c r="Y194" i="1"/>
  <c r="BP246" i="1"/>
  <c r="BN246" i="1"/>
  <c r="Z246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Y351" i="1"/>
  <c r="U670" i="1"/>
  <c r="Y363" i="1"/>
  <c r="Y364" i="1"/>
  <c r="BP354" i="1"/>
  <c r="BN354" i="1"/>
  <c r="Z354" i="1"/>
  <c r="K670" i="1"/>
  <c r="Y260" i="1"/>
  <c r="T670" i="1"/>
  <c r="Y346" i="1"/>
  <c r="Z357" i="1"/>
  <c r="BN357" i="1"/>
  <c r="Z359" i="1"/>
  <c r="BN359" i="1"/>
  <c r="Z361" i="1"/>
  <c r="BN361" i="1"/>
  <c r="Z367" i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05" i="1" l="1"/>
  <c r="Z527" i="1"/>
  <c r="Z461" i="1"/>
  <c r="Z350" i="1"/>
  <c r="Z303" i="1"/>
  <c r="Z59" i="1"/>
  <c r="Z476" i="1"/>
  <c r="Z564" i="1"/>
  <c r="Z504" i="1"/>
  <c r="Z438" i="1"/>
  <c r="Y661" i="1"/>
  <c r="Y664" i="1"/>
  <c r="Z622" i="1"/>
  <c r="Z646" i="1"/>
  <c r="Z582" i="1"/>
  <c r="Z370" i="1"/>
  <c r="Y662" i="1"/>
  <c r="Z181" i="1"/>
  <c r="Z129" i="1"/>
  <c r="Z120" i="1"/>
  <c r="Z72" i="1"/>
  <c r="Z633" i="1"/>
  <c r="Z588" i="1"/>
  <c r="Z593" i="1"/>
  <c r="Z444" i="1"/>
  <c r="Z379" i="1"/>
  <c r="Z291" i="1"/>
  <c r="Z273" i="1"/>
  <c r="Z313" i="1"/>
  <c r="Z248" i="1"/>
  <c r="Z240" i="1"/>
  <c r="Z204" i="1"/>
  <c r="Z147" i="1"/>
  <c r="Z137" i="1"/>
  <c r="Z111" i="1"/>
  <c r="Z103" i="1"/>
  <c r="Z97" i="1"/>
  <c r="Z88" i="1"/>
  <c r="Z79" i="1"/>
  <c r="Z54" i="1"/>
  <c r="Y660" i="1"/>
  <c r="Z612" i="1"/>
  <c r="Z456" i="1"/>
  <c r="Z425" i="1"/>
  <c r="Z398" i="1"/>
  <c r="Z392" i="1"/>
  <c r="Z363" i="1"/>
  <c r="Z260" i="1"/>
  <c r="X663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<sst xmlns="http://schemas.openxmlformats.org/spreadsheetml/2006/main" count="3151" uniqueCount="1104">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</sst>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topLeftCell="A385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33</v>
      </c>
      <c r="Y75" s="778">
        <f>IFERROR(IF(X75="",0,CEILING((X75/$H75),1)*$H75),"")</f>
        <v>43.2</v>
      </c>
      <c r="Z75" s="36">
        <f>IFERROR(IF(Y75=0,"",ROUNDUP(Y75/H75,0)*0.02175),"")</f>
        <v>8.6999999999999994E-2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34.466666666666661</v>
      </c>
      <c r="BN75" s="64">
        <f>IFERROR(Y75*I75/H75,"0")</f>
        <v>45.12</v>
      </c>
      <c r="BO75" s="64">
        <f>IFERROR(1/J75*(X75/H75),"0")</f>
        <v>5.4563492063492057E-2</v>
      </c>
      <c r="BP75" s="64">
        <f>IFERROR(1/J75*(Y75/H75),"0")</f>
        <v>7.1428571428571425E-2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3.0555555555555554</v>
      </c>
      <c r="Y79" s="779">
        <f>IFERROR(Y75/H75,"0")+IFERROR(Y76/H76,"0")+IFERROR(Y77/H77,"0")+IFERROR(Y78/H78,"0")</f>
        <v>4</v>
      </c>
      <c r="Z79" s="779">
        <f>IFERROR(IF(Z75="",0,Z75),"0")+IFERROR(IF(Z76="",0,Z76),"0")+IFERROR(IF(Z77="",0,Z77),"0")+IFERROR(IF(Z78="",0,Z78),"0")</f>
        <v>8.6999999999999994E-2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33</v>
      </c>
      <c r="Y80" s="779">
        <f>IFERROR(SUM(Y75:Y78),"0")</f>
        <v>43.2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8</v>
      </c>
      <c r="Y110" s="778">
        <f>IFERROR(IF(X110="",0,CEILING((X110/$H110),1)*$H110),"")</f>
        <v>9</v>
      </c>
      <c r="Z110" s="36">
        <f>IFERROR(IF(Y110=0,"",ROUNDUP(Y110/H110,0)*0.00902),"")</f>
        <v>1.804E-2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8.3733333333333331</v>
      </c>
      <c r="BN110" s="64">
        <f>IFERROR(Y110*I110/H110,"0")</f>
        <v>9.42</v>
      </c>
      <c r="BO110" s="64">
        <f>IFERROR(1/J110*(X110/H110),"0")</f>
        <v>1.3468013468013467E-2</v>
      </c>
      <c r="BP110" s="64">
        <f>IFERROR(1/J110*(Y110/H110),"0")</f>
        <v>1.5151515151515152E-2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1.7777777777777777</v>
      </c>
      <c r="Y111" s="779">
        <f>IFERROR(Y107/H107,"0")+IFERROR(Y108/H108,"0")+IFERROR(Y109/H109,"0")+IFERROR(Y110/H110,"0")</f>
        <v>2</v>
      </c>
      <c r="Z111" s="779">
        <f>IFERROR(IF(Z107="",0,Z107),"0")+IFERROR(IF(Z108="",0,Z108),"0")+IFERROR(IF(Z109="",0,Z109),"0")+IFERROR(IF(Z110="",0,Z110),"0")</f>
        <v>1.804E-2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8</v>
      </c>
      <c r="Y112" s="779">
        <f>IFERROR(SUM(Y107:Y110),"0")</f>
        <v>9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30</v>
      </c>
      <c r="Y116" s="778">
        <f t="shared" si="26"/>
        <v>32.400000000000006</v>
      </c>
      <c r="Z116" s="36">
        <f>IFERROR(IF(Y116=0,"",ROUNDUP(Y116/H116,0)*0.00753),"")</f>
        <v>9.0359999999999996E-2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33.022222222222219</v>
      </c>
      <c r="BN116" s="64">
        <f t="shared" si="28"/>
        <v>35.664000000000001</v>
      </c>
      <c r="BO116" s="64">
        <f t="shared" si="29"/>
        <v>7.1225071225071226E-2</v>
      </c>
      <c r="BP116" s="64">
        <f t="shared" si="30"/>
        <v>7.6923076923076927E-2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11.111111111111111</v>
      </c>
      <c r="Y120" s="779">
        <f>IFERROR(Y114/H114,"0")+IFERROR(Y115/H115,"0")+IFERROR(Y116/H116,"0")+IFERROR(Y117/H117,"0")+IFERROR(Y118/H118,"0")+IFERROR(Y119/H119,"0")</f>
        <v>12.000000000000002</v>
      </c>
      <c r="Z120" s="779">
        <f>IFERROR(IF(Z114="",0,Z114),"0")+IFERROR(IF(Z115="",0,Z115),"0")+IFERROR(IF(Z116="",0,Z116),"0")+IFERROR(IF(Z117="",0,Z117),"0")+IFERROR(IF(Z118="",0,Z118),"0")+IFERROR(IF(Z119="",0,Z119),"0")</f>
        <v>9.0359999999999996E-2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30</v>
      </c>
      <c r="Y121" s="779">
        <f>IFERROR(SUM(Y114:Y119),"0")</f>
        <v>32.400000000000006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6</v>
      </c>
      <c r="Y127" s="778">
        <f>IFERROR(IF(X127="",0,CEILING((X127/$H127),1)*$H127),"")</f>
        <v>9</v>
      </c>
      <c r="Z127" s="36">
        <f>IFERROR(IF(Y127=0,"",ROUNDUP(Y127/H127,0)*0.00902),"")</f>
        <v>1.804E-2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6.2799999999999994</v>
      </c>
      <c r="BN127" s="64">
        <f>IFERROR(Y127*I127/H127,"0")</f>
        <v>9.42</v>
      </c>
      <c r="BO127" s="64">
        <f>IFERROR(1/J127*(X127/H127),"0")</f>
        <v>1.01010101010101E-2</v>
      </c>
      <c r="BP127" s="64">
        <f>IFERROR(1/J127*(Y127/H127),"0")</f>
        <v>1.5151515151515152E-2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1.3333333333333333</v>
      </c>
      <c r="Y129" s="779">
        <f>IFERROR(Y124/H124,"0")+IFERROR(Y125/H125,"0")+IFERROR(Y126/H126,"0")+IFERROR(Y127/H127,"0")+IFERROR(Y128/H128,"0")</f>
        <v>2</v>
      </c>
      <c r="Z129" s="779">
        <f>IFERROR(IF(Z124="",0,Z124),"0")+IFERROR(IF(Z125="",0,Z125),"0")+IFERROR(IF(Z126="",0,Z126),"0")+IFERROR(IF(Z127="",0,Z127),"0")+IFERROR(IF(Z128="",0,Z128),"0")</f>
        <v>1.804E-2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6</v>
      </c>
      <c r="Y130" s="779">
        <f>IFERROR(SUM(Y124:Y128),"0")</f>
        <v>9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6</v>
      </c>
      <c r="Y136" s="778">
        <f>IFERROR(IF(X136="",0,CEILING((X136/$H136),1)*$H136),"")</f>
        <v>7.1999999999999993</v>
      </c>
      <c r="Z136" s="36">
        <f>IFERROR(IF(Y136=0,"",ROUNDUP(Y136/H136,0)*0.00753),"")</f>
        <v>2.2589999999999999E-2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6.5000000000000009</v>
      </c>
      <c r="BN136" s="64">
        <f>IFERROR(Y136*I136/H136,"0")</f>
        <v>7.8</v>
      </c>
      <c r="BO136" s="64">
        <f>IFERROR(1/J136*(X136/H136),"0")</f>
        <v>1.6025641025641024E-2</v>
      </c>
      <c r="BP136" s="64">
        <f>IFERROR(1/J136*(Y136/H136),"0")</f>
        <v>1.9230769230769232E-2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2.5</v>
      </c>
      <c r="Y137" s="779">
        <f>IFERROR(Y132/H132,"0")+IFERROR(Y133/H133,"0")+IFERROR(Y134/H134,"0")+IFERROR(Y135/H135,"0")+IFERROR(Y136/H136,"0")</f>
        <v>3</v>
      </c>
      <c r="Z137" s="779">
        <f>IFERROR(IF(Z132="",0,Z132),"0")+IFERROR(IF(Z133="",0,Z133),"0")+IFERROR(IF(Z134="",0,Z134),"0")+IFERROR(IF(Z135="",0,Z135),"0")+IFERROR(IF(Z136="",0,Z136),"0")</f>
        <v>2.2589999999999999E-2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6</v>
      </c>
      <c r="Y138" s="779">
        <f>IFERROR(SUM(Y132:Y136),"0")</f>
        <v>7.1999999999999993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38</v>
      </c>
      <c r="Y144" s="778">
        <f t="shared" si="31"/>
        <v>40.5</v>
      </c>
      <c r="Z144" s="36">
        <f>IFERROR(IF(Y144=0,"",ROUNDUP(Y144/H144,0)*0.00753),"")</f>
        <v>0.11295000000000001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41.828148148148145</v>
      </c>
      <c r="BN144" s="64">
        <f t="shared" si="33"/>
        <v>44.58</v>
      </c>
      <c r="BO144" s="64">
        <f t="shared" si="34"/>
        <v>9.0218423551756868E-2</v>
      </c>
      <c r="BP144" s="64">
        <f t="shared" si="35"/>
        <v>9.6153846153846145E-2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14.074074074074073</v>
      </c>
      <c r="Y147" s="779">
        <f>IFERROR(Y140/H140,"0")+IFERROR(Y141/H141,"0")+IFERROR(Y142/H142,"0")+IFERROR(Y143/H143,"0")+IFERROR(Y144/H144,"0")+IFERROR(Y145/H145,"0")+IFERROR(Y146/H146,"0")</f>
        <v>14.999999999999998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0.11295000000000001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38</v>
      </c>
      <c r="Y148" s="779">
        <f>IFERROR(SUM(Y140:Y146),"0")</f>
        <v>40.5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71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75.395238095238099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0.10836385836385837</v>
      </c>
      <c r="BP196" s="64">
        <f t="shared" ref="BP196:BP203" si="40">IFERROR(1/J196*(Y196/H196),"0")</f>
        <v>0.10897435897435898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63</v>
      </c>
      <c r="Y198" s="778">
        <f t="shared" si="36"/>
        <v>63</v>
      </c>
      <c r="Z198" s="36">
        <f>IFERROR(IF(Y198=0,"",ROUNDUP(Y198/H198,0)*0.00753),"")</f>
        <v>0.11295000000000001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66.000000000000014</v>
      </c>
      <c r="BN198" s="64">
        <f t="shared" si="38"/>
        <v>66.000000000000014</v>
      </c>
      <c r="BO198" s="64">
        <f t="shared" si="39"/>
        <v>9.6153846153846145E-2</v>
      </c>
      <c r="BP198" s="64">
        <f t="shared" si="40"/>
        <v>9.6153846153846145E-2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12</v>
      </c>
      <c r="Y199" s="778">
        <f t="shared" si="36"/>
        <v>12.600000000000001</v>
      </c>
      <c r="Z199" s="36">
        <f>IFERROR(IF(Y199=0,"",ROUNDUP(Y199/H199,0)*0.00502),"")</f>
        <v>3.0120000000000001E-2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12.742857142857142</v>
      </c>
      <c r="BN199" s="64">
        <f t="shared" si="38"/>
        <v>13.38</v>
      </c>
      <c r="BO199" s="64">
        <f t="shared" si="39"/>
        <v>2.4420024420024423E-2</v>
      </c>
      <c r="BP199" s="64">
        <f t="shared" si="40"/>
        <v>2.5641025641025644E-2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13</v>
      </c>
      <c r="Y201" s="778">
        <f t="shared" si="36"/>
        <v>14.700000000000001</v>
      </c>
      <c r="Z201" s="36">
        <f>IFERROR(IF(Y201=0,"",ROUNDUP(Y201/H201,0)*0.00502),"")</f>
        <v>3.5140000000000005E-2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13.619047619047619</v>
      </c>
      <c r="BN201" s="64">
        <f t="shared" si="38"/>
        <v>15.4</v>
      </c>
      <c r="BO201" s="64">
        <f t="shared" si="39"/>
        <v>2.6455026455026454E-2</v>
      </c>
      <c r="BP201" s="64">
        <f t="shared" si="40"/>
        <v>2.9914529914529919E-2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43.80952380952381</v>
      </c>
      <c r="Y204" s="779">
        <f>IFERROR(Y196/H196,"0")+IFERROR(Y197/H197,"0")+IFERROR(Y198/H198,"0")+IFERROR(Y199/H199,"0")+IFERROR(Y200/H200,"0")+IFERROR(Y201/H201,"0")+IFERROR(Y202/H202,"0")+IFERROR(Y203/H203,"0")</f>
        <v>45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0.30621999999999999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159</v>
      </c>
      <c r="Y205" s="779">
        <f>IFERROR(SUM(Y196:Y203),"0")</f>
        <v>161.69999999999999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120</v>
      </c>
      <c r="Y219" s="778">
        <f t="shared" si="41"/>
        <v>124.2</v>
      </c>
      <c r="Z219" s="36">
        <f>IFERROR(IF(Y219=0,"",ROUNDUP(Y219/H219,0)*0.00902),"")</f>
        <v>0.20746000000000001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124.66666666666667</v>
      </c>
      <c r="BN219" s="64">
        <f t="shared" si="43"/>
        <v>129.03</v>
      </c>
      <c r="BO219" s="64">
        <f t="shared" si="44"/>
        <v>0.16835016835016836</v>
      </c>
      <c r="BP219" s="64">
        <f t="shared" si="45"/>
        <v>0.17424242424242425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120</v>
      </c>
      <c r="Y221" s="778">
        <f t="shared" si="41"/>
        <v>124.2</v>
      </c>
      <c r="Z221" s="36">
        <f>IFERROR(IF(Y221=0,"",ROUNDUP(Y221/H221,0)*0.00902),"")</f>
        <v>0.20746000000000001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124.66666666666667</v>
      </c>
      <c r="BN221" s="64">
        <f t="shared" si="43"/>
        <v>129.03</v>
      </c>
      <c r="BO221" s="64">
        <f t="shared" si="44"/>
        <v>0.16835016835016836</v>
      </c>
      <c r="BP221" s="64">
        <f t="shared" si="45"/>
        <v>0.17424242424242425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44.444444444444443</v>
      </c>
      <c r="Y226" s="779">
        <f>IFERROR(Y218/H218,"0")+IFERROR(Y219/H219,"0")+IFERROR(Y220/H220,"0")+IFERROR(Y221/H221,"0")+IFERROR(Y222/H222,"0")+IFERROR(Y223/H223,"0")+IFERROR(Y224/H224,"0")+IFERROR(Y225/H225,"0")</f>
        <v>46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0.41492000000000001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240</v>
      </c>
      <c r="Y227" s="779">
        <f>IFERROR(SUM(Y218:Y225),"0")</f>
        <v>248.4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34</v>
      </c>
      <c r="Y230" s="778">
        <f t="shared" si="46"/>
        <v>39</v>
      </c>
      <c r="Z230" s="36">
        <f>IFERROR(IF(Y230=0,"",ROUNDUP(Y230/H230,0)*0.02175),"")</f>
        <v>0.10874999999999999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36.458461538461542</v>
      </c>
      <c r="BN230" s="64">
        <f t="shared" si="48"/>
        <v>41.820000000000007</v>
      </c>
      <c r="BO230" s="64">
        <f t="shared" si="49"/>
        <v>7.783882783882784E-2</v>
      </c>
      <c r="BP230" s="64">
        <f t="shared" si="50"/>
        <v>8.9285714285714274E-2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21</v>
      </c>
      <c r="Y232" s="778">
        <f t="shared" si="46"/>
        <v>26.099999999999998</v>
      </c>
      <c r="Z232" s="36">
        <f>IFERROR(IF(Y232=0,"",ROUNDUP(Y232/H232,0)*0.02175),"")</f>
        <v>6.5250000000000002E-2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22.361379310344827</v>
      </c>
      <c r="BN232" s="64">
        <f t="shared" si="48"/>
        <v>27.791999999999998</v>
      </c>
      <c r="BO232" s="64">
        <f t="shared" si="49"/>
        <v>4.3103448275862072E-2</v>
      </c>
      <c r="BP232" s="64">
        <f t="shared" si="50"/>
        <v>5.3571428571428568E-2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80</v>
      </c>
      <c r="Y233" s="778">
        <f t="shared" si="46"/>
        <v>81.599999999999994</v>
      </c>
      <c r="Z233" s="36">
        <f t="shared" ref="Z233:Z239" si="51">IFERROR(IF(Y233=0,"",ROUNDUP(Y233/H233,0)*0.00753),"")</f>
        <v>0.25602000000000003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89.666666666666671</v>
      </c>
      <c r="BN233" s="64">
        <f t="shared" si="48"/>
        <v>91.46</v>
      </c>
      <c r="BO233" s="64">
        <f t="shared" si="49"/>
        <v>0.21367521367521369</v>
      </c>
      <c r="BP233" s="64">
        <f t="shared" si="50"/>
        <v>0.21794871794871795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140</v>
      </c>
      <c r="Y235" s="778">
        <f t="shared" si="46"/>
        <v>141.6</v>
      </c>
      <c r="Z235" s="36">
        <f t="shared" si="51"/>
        <v>0.44427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155.8666666666667</v>
      </c>
      <c r="BN235" s="64">
        <f t="shared" si="48"/>
        <v>157.64800000000002</v>
      </c>
      <c r="BO235" s="64">
        <f t="shared" si="49"/>
        <v>0.37393162393162394</v>
      </c>
      <c r="BP235" s="64">
        <f t="shared" si="50"/>
        <v>0.37820512820512819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0.3765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133.60000000000002</v>
      </c>
      <c r="BN236" s="64">
        <f t="shared" si="48"/>
        <v>133.60000000000002</v>
      </c>
      <c r="BO236" s="64">
        <f t="shared" si="49"/>
        <v>0.32051282051282048</v>
      </c>
      <c r="BP236" s="64">
        <f t="shared" si="50"/>
        <v>0.32051282051282048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112</v>
      </c>
      <c r="Y238" s="778">
        <f t="shared" si="46"/>
        <v>112.8</v>
      </c>
      <c r="Z238" s="36">
        <f t="shared" si="51"/>
        <v>0.35391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124.69333333333334</v>
      </c>
      <c r="BN238" s="64">
        <f t="shared" si="48"/>
        <v>125.58400000000002</v>
      </c>
      <c r="BO238" s="64">
        <f t="shared" si="49"/>
        <v>0.29914529914529919</v>
      </c>
      <c r="BP238" s="64">
        <f t="shared" si="50"/>
        <v>0.30128205128205127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33</v>
      </c>
      <c r="Y239" s="778">
        <f t="shared" si="46"/>
        <v>33.6</v>
      </c>
      <c r="Z239" s="36">
        <f t="shared" si="51"/>
        <v>0.10542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36.822499999999998</v>
      </c>
      <c r="BN239" s="64">
        <f t="shared" si="48"/>
        <v>37.492000000000004</v>
      </c>
      <c r="BO239" s="64">
        <f t="shared" si="49"/>
        <v>8.8141025641025633E-2</v>
      </c>
      <c r="BP239" s="64">
        <f t="shared" si="50"/>
        <v>8.9743589743589758E-2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208.85610079575599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212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1.7101200000000001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540</v>
      </c>
      <c r="Y241" s="779">
        <f>IFERROR(SUM(Y229:Y239),"0")</f>
        <v>554.69999999999993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20</v>
      </c>
      <c r="Y246" s="778">
        <f>IFERROR(IF(X246="",0,CEILING((X246/$H246),1)*$H246),"")</f>
        <v>21.599999999999998</v>
      </c>
      <c r="Z246" s="36">
        <f>IFERROR(IF(Y246=0,"",ROUNDUP(Y246/H246,0)*0.00753),"")</f>
        <v>6.7769999999999997E-2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22.266666666666669</v>
      </c>
      <c r="BN246" s="64">
        <f>IFERROR(Y246*I246/H246,"0")</f>
        <v>24.047999999999998</v>
      </c>
      <c r="BO246" s="64">
        <f>IFERROR(1/J246*(X246/H246),"0")</f>
        <v>5.3418803418803423E-2</v>
      </c>
      <c r="BP246" s="64">
        <f>IFERROR(1/J246*(Y246/H246),"0")</f>
        <v>5.7692307692307689E-2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8.3333333333333339</v>
      </c>
      <c r="Y248" s="779">
        <f>IFERROR(Y243/H243,"0")+IFERROR(Y244/H244,"0")+IFERROR(Y245/H245,"0")+IFERROR(Y246/H246,"0")+IFERROR(Y247/H247,"0")</f>
        <v>9</v>
      </c>
      <c r="Z248" s="779">
        <f>IFERROR(IF(Z243="",0,Z243),"0")+IFERROR(IF(Z244="",0,Z244),"0")+IFERROR(IF(Z245="",0,Z245),"0")+IFERROR(IF(Z246="",0,Z246),"0")+IFERROR(IF(Z247="",0,Z247),"0")</f>
        <v>6.7769999999999997E-2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20</v>
      </c>
      <c r="Y249" s="779">
        <f>IFERROR(SUM(Y243:Y247),"0")</f>
        <v>21.599999999999998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6</v>
      </c>
      <c r="Y310" s="778">
        <f t="shared" si="67"/>
        <v>7.1999999999999993</v>
      </c>
      <c r="Z310" s="36">
        <f>IFERROR(IF(Y310=0,"",ROUNDUP(Y310/H310,0)*0.00753),"")</f>
        <v>2.2589999999999999E-2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6.6800000000000006</v>
      </c>
      <c r="BN310" s="64">
        <f t="shared" si="69"/>
        <v>8.016</v>
      </c>
      <c r="BO310" s="64">
        <f t="shared" si="70"/>
        <v>1.6025641025641024E-2</v>
      </c>
      <c r="BP310" s="64">
        <f t="shared" si="71"/>
        <v>1.9230769230769232E-2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2.5</v>
      </c>
      <c r="Y313" s="779">
        <f>IFERROR(Y307/H307,"0")+IFERROR(Y308/H308,"0")+IFERROR(Y309/H309,"0")+IFERROR(Y310/H310,"0")+IFERROR(Y311/H311,"0")+IFERROR(Y312/H312,"0")</f>
        <v>3</v>
      </c>
      <c r="Z313" s="779">
        <f>IFERROR(IF(Z307="",0,Z307),"0")+IFERROR(IF(Z308="",0,Z308),"0")+IFERROR(IF(Z309="",0,Z309),"0")+IFERROR(IF(Z310="",0,Z310),"0")+IFERROR(IF(Z311="",0,Z311),"0")+IFERROR(IF(Z312="",0,Z312),"0")</f>
        <v>2.2589999999999999E-2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6</v>
      </c>
      <c r="Y314" s="779">
        <f>IFERROR(SUM(Y307:Y312),"0")</f>
        <v>7.1999999999999993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10</v>
      </c>
      <c r="Y383" s="778">
        <f>IFERROR(IF(X383="",0,CEILING((X383/$H383),1)*$H383),"")</f>
        <v>15.6</v>
      </c>
      <c r="Z383" s="36">
        <f>IFERROR(IF(Y383=0,"",ROUNDUP(Y383/H383,0)*0.02175),"")</f>
        <v>4.3499999999999997E-2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10.723076923076926</v>
      </c>
      <c r="BN383" s="64">
        <f>IFERROR(Y383*I383/H383,"0")</f>
        <v>16.728000000000002</v>
      </c>
      <c r="BO383" s="64">
        <f>IFERROR(1/J383*(X383/H383),"0")</f>
        <v>2.2893772893772896E-2</v>
      </c>
      <c r="BP383" s="64">
        <f>IFERROR(1/J383*(Y383/H383),"0")</f>
        <v>3.5714285714285712E-2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36</v>
      </c>
      <c r="Y384" s="778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38.417142857142856</v>
      </c>
      <c r="BN384" s="64">
        <f>IFERROR(Y384*I384/H384,"0")</f>
        <v>44.82</v>
      </c>
      <c r="BO384" s="64">
        <f>IFERROR(1/J384*(X384/H384),"0")</f>
        <v>7.6530612244897947E-2</v>
      </c>
      <c r="BP384" s="64">
        <f>IFERROR(1/J384*(Y384/H384),"0")</f>
        <v>8.9285714285714274E-2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5.5677655677655675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46</v>
      </c>
      <c r="Y386" s="779">
        <f>IFERROR(SUM(Y382:Y384),"0")</f>
        <v>57.6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</v>
      </c>
      <c r="Y414" s="778">
        <f t="shared" ref="Y414:Y424" si="82"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516</v>
      </c>
      <c r="BN414" s="64">
        <f t="shared" ref="BN414:BN424" si="84">IFERROR(Y414*I414/H414,"0")</f>
        <v>526.32000000000005</v>
      </c>
      <c r="BO414" s="64">
        <f t="shared" ref="BO414:BO424" si="85">IFERROR(1/J414*(X414/H414),"0")</f>
        <v>0.69444444444444442</v>
      </c>
      <c r="BP414" s="64">
        <f t="shared" ref="BP414:BP424" si="86">IFERROR(1/J414*(Y414/H414),"0")</f>
        <v>0.70833333333333326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400</v>
      </c>
      <c r="Y416" s="778">
        <f t="shared" si="82"/>
        <v>405</v>
      </c>
      <c r="Z416" s="36">
        <f>IFERROR(IF(Y416=0,"",ROUNDUP(Y416/H416,0)*0.02175),"")</f>
        <v>0.58724999999999994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412.8</v>
      </c>
      <c r="BN416" s="64">
        <f t="shared" si="84"/>
        <v>417.96000000000004</v>
      </c>
      <c r="BO416" s="64">
        <f t="shared" si="85"/>
        <v>0.55555555555555558</v>
      </c>
      <c r="BP416" s="64">
        <f t="shared" si="86"/>
        <v>0.5625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200</v>
      </c>
      <c r="Y419" s="778">
        <f t="shared" si="82"/>
        <v>210</v>
      </c>
      <c r="Z419" s="36">
        <f>IFERROR(IF(Y419=0,"",ROUNDUP(Y419/H419,0)*0.02175),"")</f>
        <v>0.30449999999999999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206.4</v>
      </c>
      <c r="BN419" s="64">
        <f t="shared" si="84"/>
        <v>216.72</v>
      </c>
      <c r="BO419" s="64">
        <f t="shared" si="85"/>
        <v>0.27777777777777779</v>
      </c>
      <c r="BP419" s="64">
        <f t="shared" si="86"/>
        <v>0.29166666666666663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73.333333333333329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75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1.6312499999999999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1100</v>
      </c>
      <c r="Y426" s="779">
        <f>IFERROR(SUM(Y414:Y424),"0")</f>
        <v>1125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23</v>
      </c>
      <c r="Y436" s="778">
        <f>IFERROR(IF(X436="",0,CEILING((X436/$H436),1)*$H436),"")</f>
        <v>23.4</v>
      </c>
      <c r="Z436" s="36">
        <f>IFERROR(IF(Y436=0,"",ROUNDUP(Y436/H436,0)*0.02175),"")</f>
        <v>6.5250000000000002E-2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24.663076923076925</v>
      </c>
      <c r="BN436" s="64">
        <f>IFERROR(Y436*I436/H436,"0")</f>
        <v>25.092000000000002</v>
      </c>
      <c r="BO436" s="64">
        <f>IFERROR(1/J436*(X436/H436),"0")</f>
        <v>5.2655677655677656E-2</v>
      </c>
      <c r="BP436" s="64">
        <f>IFERROR(1/J436*(Y436/H436),"0")</f>
        <v>5.3571428571428568E-2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2.9487179487179489</v>
      </c>
      <c r="Y438" s="779">
        <f>IFERROR(Y433/H433,"0")+IFERROR(Y434/H434,"0")+IFERROR(Y435/H435,"0")+IFERROR(Y436/H436,"0")+IFERROR(Y437/H437,"0")</f>
        <v>3</v>
      </c>
      <c r="Z438" s="779">
        <f>IFERROR(IF(Z433="",0,Z433),"0")+IFERROR(IF(Z434="",0,Z434),"0")+IFERROR(IF(Z435="",0,Z435),"0")+IFERROR(IF(Z436="",0,Z436),"0")+IFERROR(IF(Z437="",0,Z437),"0")</f>
        <v>6.5250000000000002E-2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23</v>
      </c>
      <c r="Y439" s="779">
        <f>IFERROR(SUM(Y433:Y437),"0")</f>
        <v>23.4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29</v>
      </c>
      <c r="Y443" s="778">
        <f>IFERROR(IF(X443="",0,CEILING((X443/$H443),1)*$H443),"")</f>
        <v>31.2</v>
      </c>
      <c r="Z443" s="36">
        <f>IFERROR(IF(Y443=0,"",ROUNDUP(Y443/H443,0)*0.02175),"")</f>
        <v>8.6999999999999994E-2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31.09692307692308</v>
      </c>
      <c r="BN443" s="64">
        <f>IFERROR(Y443*I443/H443,"0")</f>
        <v>33.456000000000003</v>
      </c>
      <c r="BO443" s="64">
        <f>IFERROR(1/J443*(X443/H443),"0")</f>
        <v>6.6391941391941392E-2</v>
      </c>
      <c r="BP443" s="64">
        <f>IFERROR(1/J443*(Y443/H443),"0")</f>
        <v>7.1428571428571425E-2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3.7179487179487181</v>
      </c>
      <c r="Y444" s="779">
        <f>IFERROR(Y441/H441,"0")+IFERROR(Y442/H442,"0")+IFERROR(Y443/H443,"0")</f>
        <v>4</v>
      </c>
      <c r="Z444" s="779">
        <f>IFERROR(IF(Z441="",0,Z441),"0")+IFERROR(IF(Z442="",0,Z442),"0")+IFERROR(IF(Z443="",0,Z443),"0")</f>
        <v>8.6999999999999994E-2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29</v>
      </c>
      <c r="Y445" s="779">
        <f>IFERROR(SUM(Y441:Y443),"0")</f>
        <v>31.2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16</v>
      </c>
      <c r="Y464" s="778">
        <f t="shared" ref="Y464:Y470" si="93">IFERROR(IF(X464="",0,CEILING((X464/$H464),1)*$H464),"")</f>
        <v>23.4</v>
      </c>
      <c r="Z464" s="36">
        <f>IFERROR(IF(Y464=0,"",ROUNDUP(Y464/H464,0)*0.02175),"")</f>
        <v>6.5250000000000002E-2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17.156923076923078</v>
      </c>
      <c r="BN464" s="64">
        <f t="shared" ref="BN464:BN470" si="95">IFERROR(Y464*I464/H464,"0")</f>
        <v>25.092000000000002</v>
      </c>
      <c r="BO464" s="64">
        <f t="shared" ref="BO464:BO470" si="96">IFERROR(1/J464*(X464/H464),"0")</f>
        <v>3.6630036630036632E-2</v>
      </c>
      <c r="BP464" s="64">
        <f t="shared" ref="BP464:BP470" si="97">IFERROR(1/J464*(Y464/H464),"0")</f>
        <v>5.3571428571428568E-2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2.0512820512820515</v>
      </c>
      <c r="Y471" s="779">
        <f>IFERROR(Y464/H464,"0")+IFERROR(Y465/H465,"0")+IFERROR(Y466/H466,"0")+IFERROR(Y467/H467,"0")+IFERROR(Y468/H468,"0")+IFERROR(Y469/H469,"0")+IFERROR(Y470/H470,"0")</f>
        <v>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6.5250000000000002E-2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16</v>
      </c>
      <c r="Y472" s="779">
        <f>IFERROR(SUM(Y464:Y470),"0")</f>
        <v>23.4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35</v>
      </c>
      <c r="Y485" s="778">
        <f t="shared" ref="Y485:Y503" si="98">IFERROR(IF(X485="",0,CEILING((X485/$H485),1)*$H485),"")</f>
        <v>37.800000000000004</v>
      </c>
      <c r="Z485" s="36">
        <f>IFERROR(IF(Y485=0,"",ROUNDUP(Y485/H485,0)*0.00753),"")</f>
        <v>6.7769999999999997E-2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36.916666666666664</v>
      </c>
      <c r="BN485" s="64">
        <f t="shared" ref="BN485:BN503" si="100">IFERROR(Y485*I485/H485,"0")</f>
        <v>39.869999999999997</v>
      </c>
      <c r="BO485" s="64">
        <f t="shared" ref="BO485:BO503" si="101">IFERROR(1/J485*(X485/H485),"0")</f>
        <v>5.3418803418803409E-2</v>
      </c>
      <c r="BP485" s="64">
        <f t="shared" ref="BP485:BP503" si="102">IFERROR(1/J485*(Y485/H485),"0")</f>
        <v>5.7692307692307689E-2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8.3333333333333321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6.7769999999999997E-2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35</v>
      </c>
      <c r="Y505" s="779">
        <f>IFERROR(SUM(Y485:Y503),"0")</f>
        <v>37.800000000000004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4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4.8</v>
      </c>
      <c r="BN534" s="64">
        <f>IFERROR(Y534*I534/H534,"0")</f>
        <v>7.2</v>
      </c>
      <c r="BO534" s="64">
        <f>IFERROR(1/J534*(X534/H534),"0")</f>
        <v>6.6666666666666662E-3</v>
      </c>
      <c r="BP534" s="64">
        <f>IFERROR(1/J534*(Y534/H534),"0")</f>
        <v>0.01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1.3333333333333333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4</v>
      </c>
      <c r="Y536" s="779">
        <f>IFERROR(SUM(Y534:Y534),"0")</f>
        <v>6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idden="1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hidden="1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2339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2439.3000000000002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2474.9503302667963</v>
      </c>
      <c r="Y661" s="779">
        <f>IFERROR(SUM(BN22:BN657),"0")</f>
        <v>2581.3820000000001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5</v>
      </c>
      <c r="Y662" s="38">
        <f>ROUNDUP(SUM(BP22:BP657),0)</f>
        <v>5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2599.9503302667963</v>
      </c>
      <c r="Y663" s="779">
        <f>GrossWeightTotalR+PalletQtyTotalR*25</f>
        <v>2706.3820000000001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439.08096852062363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456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4.9519099999999998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43.2</v>
      </c>
      <c r="E670" s="46">
        <f>IFERROR(Y107*1,"0")+IFERROR(Y108*1,"0")+IFERROR(Y109*1,"0")+IFERROR(Y110*1,"0")+IFERROR(Y114*1,"0")+IFERROR(Y115*1,"0")+IFERROR(Y116*1,"0")+IFERROR(Y117*1,"0")+IFERROR(Y118*1,"0")+IFERROR(Y119*1,"0")</f>
        <v>41.400000000000006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56.7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161.69999999999999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824.7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7.1999999999999993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57.6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1179.6000000000001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23.4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37.800000000000004</v>
      </c>
      <c r="Z670" s="46">
        <f>IFERROR(Y518*1,"0")+IFERROR(Y522*1,"0")+IFERROR(Y523*1,"0")+IFERROR(Y524*1,"0")+IFERROR(Y525*1,"0")+IFERROR(Y526*1,"0")+IFERROR(Y530*1,"0")+IFERROR(Y534*1,"0")</f>
        <v>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,33"/>
        <filter val="1,78"/>
        <filter val="10,00"/>
        <filter val="11,11"/>
        <filter val="112,00"/>
        <filter val="12,00"/>
        <filter val="120,00"/>
        <filter val="13,00"/>
        <filter val="14,07"/>
        <filter val="140,00"/>
        <filter val="159,00"/>
        <filter val="16,00"/>
        <filter val="2 339,00"/>
        <filter val="2 474,95"/>
        <filter val="2 599,95"/>
        <filter val="2,05"/>
        <filter val="2,50"/>
        <filter val="2,95"/>
        <filter val="20,00"/>
        <filter val="200,00"/>
        <filter val="208,86"/>
        <filter val="21,00"/>
        <filter val="23,00"/>
        <filter val="240,00"/>
        <filter val="29,00"/>
        <filter val="3,06"/>
        <filter val="3,72"/>
        <filter val="30,00"/>
        <filter val="33,00"/>
        <filter val="34,00"/>
        <filter val="35,00"/>
        <filter val="36,00"/>
        <filter val="38,00"/>
        <filter val="4,00"/>
        <filter val="400,00"/>
        <filter val="43,81"/>
        <filter val="439,08"/>
        <filter val="44,44"/>
        <filter val="46,00"/>
        <filter val="5"/>
        <filter val="5,57"/>
        <filter val="500,00"/>
        <filter val="540,00"/>
        <filter val="6,00"/>
        <filter val="63,00"/>
        <filter val="71,00"/>
        <filter val="73,33"/>
        <filter val="8,00"/>
        <filter val="8,33"/>
        <filter val="80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