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169514-2EC9-405B-A350-CFF44582F4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X655" i="1"/>
  <c r="X654" i="1"/>
  <c r="BO653" i="1"/>
  <c r="BM653" i="1"/>
  <c r="Y653" i="1"/>
  <c r="X651" i="1"/>
  <c r="X650" i="1"/>
  <c r="BO649" i="1"/>
  <c r="BM649" i="1"/>
  <c r="Y649" i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O513" i="1"/>
  <c r="BM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O474" i="1"/>
  <c r="BM474" i="1"/>
  <c r="Y474" i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X439" i="1"/>
  <c r="X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4" i="1"/>
  <c r="X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X346" i="1"/>
  <c r="X345" i="1"/>
  <c r="BO344" i="1"/>
  <c r="BM344" i="1"/>
  <c r="Y344" i="1"/>
  <c r="Y345" i="1" s="1"/>
  <c r="P344" i="1"/>
  <c r="X341" i="1"/>
  <c r="X340" i="1"/>
  <c r="BO339" i="1"/>
  <c r="BM339" i="1"/>
  <c r="Y339" i="1"/>
  <c r="BP339" i="1" s="1"/>
  <c r="P339" i="1"/>
  <c r="BO338" i="1"/>
  <c r="BM338" i="1"/>
  <c r="Y338" i="1"/>
  <c r="Y340" i="1" s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O267" i="1"/>
  <c r="BN267" i="1"/>
  <c r="BM267" i="1"/>
  <c r="Z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X249" i="1"/>
  <c r="X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O224" i="1"/>
  <c r="BN224" i="1"/>
  <c r="BM224" i="1"/>
  <c r="Z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Y182" i="1" s="1"/>
  <c r="P176" i="1"/>
  <c r="X174" i="1"/>
  <c r="X173" i="1"/>
  <c r="BO172" i="1"/>
  <c r="BM172" i="1"/>
  <c r="Y172" i="1"/>
  <c r="Y173" i="1" s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O161" i="1"/>
  <c r="BM161" i="1"/>
  <c r="Y161" i="1"/>
  <c r="Y163" i="1" s="1"/>
  <c r="P161" i="1"/>
  <c r="X159" i="1"/>
  <c r="X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7" i="1" s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96" i="1" l="1"/>
  <c r="BN396" i="1"/>
  <c r="BP419" i="1"/>
  <c r="BN419" i="1"/>
  <c r="Z419" i="1"/>
  <c r="BP436" i="1"/>
  <c r="BN436" i="1"/>
  <c r="Z436" i="1"/>
  <c r="BP442" i="1"/>
  <c r="BN442" i="1"/>
  <c r="Z442" i="1"/>
  <c r="BP464" i="1"/>
  <c r="BN464" i="1"/>
  <c r="Z464" i="1"/>
  <c r="BP466" i="1"/>
  <c r="BN466" i="1"/>
  <c r="Z466" i="1"/>
  <c r="BP492" i="1"/>
  <c r="BN492" i="1"/>
  <c r="Z492" i="1"/>
  <c r="BP494" i="1"/>
  <c r="BN494" i="1"/>
  <c r="Z494" i="1"/>
  <c r="BP507" i="1"/>
  <c r="BN507" i="1"/>
  <c r="Z507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Z22" i="1"/>
  <c r="Z23" i="1" s="1"/>
  <c r="BN22" i="1"/>
  <c r="BP22" i="1"/>
  <c r="Z26" i="1"/>
  <c r="BN26" i="1"/>
  <c r="Z27" i="1"/>
  <c r="BN27" i="1"/>
  <c r="Z53" i="1"/>
  <c r="BN53" i="1"/>
  <c r="Z65" i="1"/>
  <c r="BN65" i="1"/>
  <c r="Z66" i="1"/>
  <c r="BN66" i="1"/>
  <c r="Z87" i="1"/>
  <c r="BN87" i="1"/>
  <c r="Z110" i="1"/>
  <c r="BN110" i="1"/>
  <c r="Y121" i="1"/>
  <c r="Z126" i="1"/>
  <c r="BN126" i="1"/>
  <c r="Z141" i="1"/>
  <c r="BN141" i="1"/>
  <c r="Z142" i="1"/>
  <c r="BN142" i="1"/>
  <c r="Z157" i="1"/>
  <c r="BN157" i="1"/>
  <c r="Z178" i="1"/>
  <c r="BN178" i="1"/>
  <c r="I670" i="1"/>
  <c r="Y205" i="1"/>
  <c r="Z203" i="1"/>
  <c r="BN203" i="1"/>
  <c r="Z220" i="1"/>
  <c r="BN220" i="1"/>
  <c r="Z247" i="1"/>
  <c r="BN247" i="1"/>
  <c r="Z258" i="1"/>
  <c r="BN258" i="1"/>
  <c r="Z270" i="1"/>
  <c r="BN270" i="1"/>
  <c r="Z289" i="1"/>
  <c r="BN289" i="1"/>
  <c r="Z339" i="1"/>
  <c r="BN339" i="1"/>
  <c r="Z344" i="1"/>
  <c r="Z345" i="1" s="1"/>
  <c r="BN344" i="1"/>
  <c r="BP344" i="1"/>
  <c r="Z348" i="1"/>
  <c r="BN348" i="1"/>
  <c r="Z356" i="1"/>
  <c r="BN356" i="1"/>
  <c r="Z366" i="1"/>
  <c r="BN366" i="1"/>
  <c r="Y371" i="1"/>
  <c r="Z378" i="1"/>
  <c r="BN378" i="1"/>
  <c r="Z396" i="1"/>
  <c r="BP433" i="1"/>
  <c r="BN433" i="1"/>
  <c r="Z433" i="1"/>
  <c r="BP437" i="1"/>
  <c r="BN437" i="1"/>
  <c r="Z437" i="1"/>
  <c r="BP450" i="1"/>
  <c r="BN450" i="1"/>
  <c r="Z450" i="1"/>
  <c r="BP465" i="1"/>
  <c r="BN465" i="1"/>
  <c r="Z465" i="1"/>
  <c r="BP491" i="1"/>
  <c r="BN491" i="1"/>
  <c r="Z491" i="1"/>
  <c r="BP497" i="1"/>
  <c r="BN497" i="1"/>
  <c r="Z497" i="1"/>
  <c r="BP555" i="1"/>
  <c r="BN555" i="1"/>
  <c r="Z555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Y527" i="1"/>
  <c r="BP268" i="1"/>
  <c r="BN268" i="1"/>
  <c r="Z268" i="1"/>
  <c r="BP282" i="1"/>
  <c r="BN282" i="1"/>
  <c r="Z282" i="1"/>
  <c r="BP287" i="1"/>
  <c r="BN287" i="1"/>
  <c r="Z287" i="1"/>
  <c r="BP311" i="1"/>
  <c r="BN311" i="1"/>
  <c r="Z311" i="1"/>
  <c r="BP362" i="1"/>
  <c r="BN362" i="1"/>
  <c r="Z362" i="1"/>
  <c r="BP376" i="1"/>
  <c r="BN376" i="1"/>
  <c r="Z376" i="1"/>
  <c r="BP390" i="1"/>
  <c r="BN390" i="1"/>
  <c r="Z390" i="1"/>
  <c r="BP417" i="1"/>
  <c r="BN417" i="1"/>
  <c r="Z417" i="1"/>
  <c r="BP429" i="1"/>
  <c r="BN429" i="1"/>
  <c r="Z429" i="1"/>
  <c r="BP460" i="1"/>
  <c r="BN460" i="1"/>
  <c r="Z460" i="1"/>
  <c r="Y477" i="1"/>
  <c r="Y476" i="1"/>
  <c r="BP474" i="1"/>
  <c r="BN474" i="1"/>
  <c r="Z474" i="1"/>
  <c r="BP489" i="1"/>
  <c r="BN489" i="1"/>
  <c r="Z489" i="1"/>
  <c r="X660" i="1"/>
  <c r="Y35" i="1"/>
  <c r="Z29" i="1"/>
  <c r="BN29" i="1"/>
  <c r="Z32" i="1"/>
  <c r="BN32" i="1"/>
  <c r="Z33" i="1"/>
  <c r="BN33" i="1"/>
  <c r="C670" i="1"/>
  <c r="Z51" i="1"/>
  <c r="BN51" i="1"/>
  <c r="Z57" i="1"/>
  <c r="BN57" i="1"/>
  <c r="BP57" i="1"/>
  <c r="Z63" i="1"/>
  <c r="BN63" i="1"/>
  <c r="Z68" i="1"/>
  <c r="BN68" i="1"/>
  <c r="Z76" i="1"/>
  <c r="BN76" i="1"/>
  <c r="Z77" i="1"/>
  <c r="BN77" i="1"/>
  <c r="Y89" i="1"/>
  <c r="Z85" i="1"/>
  <c r="BN85" i="1"/>
  <c r="Y97" i="1"/>
  <c r="Z95" i="1"/>
  <c r="BN95" i="1"/>
  <c r="Y103" i="1"/>
  <c r="Z108" i="1"/>
  <c r="BN108" i="1"/>
  <c r="Z114" i="1"/>
  <c r="BN114" i="1"/>
  <c r="BP114" i="1"/>
  <c r="Z124" i="1"/>
  <c r="BN124" i="1"/>
  <c r="Z128" i="1"/>
  <c r="BN128" i="1"/>
  <c r="Z133" i="1"/>
  <c r="BN133" i="1"/>
  <c r="Y148" i="1"/>
  <c r="Z144" i="1"/>
  <c r="BN144" i="1"/>
  <c r="Z150" i="1"/>
  <c r="BN150" i="1"/>
  <c r="BP150" i="1"/>
  <c r="G670" i="1"/>
  <c r="Z161" i="1"/>
  <c r="BN161" i="1"/>
  <c r="BP161" i="1"/>
  <c r="Z172" i="1"/>
  <c r="Z173" i="1" s="1"/>
  <c r="BN172" i="1"/>
  <c r="BP172" i="1"/>
  <c r="Z176" i="1"/>
  <c r="BN176" i="1"/>
  <c r="BP176" i="1"/>
  <c r="Z180" i="1"/>
  <c r="BN180" i="1"/>
  <c r="Y188" i="1"/>
  <c r="Z186" i="1"/>
  <c r="BN186" i="1"/>
  <c r="Z197" i="1"/>
  <c r="BN197" i="1"/>
  <c r="Z201" i="1"/>
  <c r="BN201" i="1"/>
  <c r="Z208" i="1"/>
  <c r="BN208" i="1"/>
  <c r="Z218" i="1"/>
  <c r="BN218" i="1"/>
  <c r="BP218" i="1"/>
  <c r="Z222" i="1"/>
  <c r="BN222" i="1"/>
  <c r="Y249" i="1"/>
  <c r="Z245" i="1"/>
  <c r="BN245" i="1"/>
  <c r="Z252" i="1"/>
  <c r="BN252" i="1"/>
  <c r="Y261" i="1"/>
  <c r="Z256" i="1"/>
  <c r="BN256" i="1"/>
  <c r="Z265" i="1"/>
  <c r="BN265" i="1"/>
  <c r="BP272" i="1"/>
  <c r="BN272" i="1"/>
  <c r="Z272" i="1"/>
  <c r="BP283" i="1"/>
  <c r="BN283" i="1"/>
  <c r="Z283" i="1"/>
  <c r="BP301" i="1"/>
  <c r="BN301" i="1"/>
  <c r="Z301" i="1"/>
  <c r="BP358" i="1"/>
  <c r="BN358" i="1"/>
  <c r="Z358" i="1"/>
  <c r="BP368" i="1"/>
  <c r="BN368" i="1"/>
  <c r="Z368" i="1"/>
  <c r="BP382" i="1"/>
  <c r="BN382" i="1"/>
  <c r="Z382" i="1"/>
  <c r="BP407" i="1"/>
  <c r="BN407" i="1"/>
  <c r="Z407" i="1"/>
  <c r="BP421" i="1"/>
  <c r="BN421" i="1"/>
  <c r="Z421" i="1"/>
  <c r="BP452" i="1"/>
  <c r="BN452" i="1"/>
  <c r="Z452" i="1"/>
  <c r="BP468" i="1"/>
  <c r="BN468" i="1"/>
  <c r="Z468" i="1"/>
  <c r="BP475" i="1"/>
  <c r="BN475" i="1"/>
  <c r="Z475" i="1"/>
  <c r="Y482" i="1"/>
  <c r="BP481" i="1"/>
  <c r="BN481" i="1"/>
  <c r="Z481" i="1"/>
  <c r="Z482" i="1" s="1"/>
  <c r="Y505" i="1"/>
  <c r="BP485" i="1"/>
  <c r="BN485" i="1"/>
  <c r="Z485" i="1"/>
  <c r="BP499" i="1"/>
  <c r="BN499" i="1"/>
  <c r="Z499" i="1"/>
  <c r="BP513" i="1"/>
  <c r="BN513" i="1"/>
  <c r="Z513" i="1"/>
  <c r="BP526" i="1"/>
  <c r="BN526" i="1"/>
  <c r="Z526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BP557" i="1"/>
  <c r="BN557" i="1"/>
  <c r="Z557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651" i="1"/>
  <c r="Y650" i="1"/>
  <c r="BP649" i="1"/>
  <c r="BN649" i="1"/>
  <c r="Z649" i="1"/>
  <c r="Z650" i="1" s="1"/>
  <c r="Y659" i="1"/>
  <c r="Y658" i="1"/>
  <c r="BP657" i="1"/>
  <c r="BN657" i="1"/>
  <c r="Z657" i="1"/>
  <c r="Z658" i="1" s="1"/>
  <c r="Y350" i="1"/>
  <c r="Y370" i="1"/>
  <c r="Y439" i="1"/>
  <c r="Y472" i="1"/>
  <c r="BP503" i="1"/>
  <c r="BN503" i="1"/>
  <c r="Z503" i="1"/>
  <c r="BP524" i="1"/>
  <c r="BN524" i="1"/>
  <c r="Z524" i="1"/>
  <c r="AB670" i="1"/>
  <c r="Y548" i="1"/>
  <c r="BP547" i="1"/>
  <c r="BN547" i="1"/>
  <c r="Z547" i="1"/>
  <c r="Z548" i="1" s="1"/>
  <c r="BP553" i="1"/>
  <c r="BN553" i="1"/>
  <c r="Z553" i="1"/>
  <c r="BP569" i="1"/>
  <c r="BN569" i="1"/>
  <c r="Z569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582" i="1"/>
  <c r="Z670" i="1"/>
  <c r="F9" i="1"/>
  <c r="J9" i="1"/>
  <c r="F10" i="1"/>
  <c r="Y36" i="1"/>
  <c r="Y40" i="1"/>
  <c r="Y44" i="1"/>
  <c r="Y54" i="1"/>
  <c r="Y60" i="1"/>
  <c r="Y73" i="1"/>
  <c r="Y80" i="1"/>
  <c r="Y88" i="1"/>
  <c r="Y98" i="1"/>
  <c r="Y104" i="1"/>
  <c r="Y111" i="1"/>
  <c r="Y120" i="1"/>
  <c r="Y129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Z230" i="1"/>
  <c r="BN230" i="1"/>
  <c r="Z232" i="1"/>
  <c r="BN232" i="1"/>
  <c r="Z234" i="1"/>
  <c r="BN234" i="1"/>
  <c r="Z236" i="1"/>
  <c r="BN236" i="1"/>
  <c r="Z238" i="1"/>
  <c r="BN238" i="1"/>
  <c r="Y241" i="1"/>
  <c r="BP246" i="1"/>
  <c r="BN246" i="1"/>
  <c r="Z246" i="1"/>
  <c r="BP255" i="1"/>
  <c r="BN255" i="1"/>
  <c r="Z255" i="1"/>
  <c r="BP259" i="1"/>
  <c r="BN259" i="1"/>
  <c r="Z259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BP310" i="1"/>
  <c r="BN310" i="1"/>
  <c r="Z310" i="1"/>
  <c r="BP349" i="1"/>
  <c r="BN349" i="1"/>
  <c r="Z349" i="1"/>
  <c r="Y351" i="1"/>
  <c r="U670" i="1"/>
  <c r="Y364" i="1"/>
  <c r="BP354" i="1"/>
  <c r="BN354" i="1"/>
  <c r="Z354" i="1"/>
  <c r="BP357" i="1"/>
  <c r="BN357" i="1"/>
  <c r="Z357" i="1"/>
  <c r="BP361" i="1"/>
  <c r="BN361" i="1"/>
  <c r="Z361" i="1"/>
  <c r="BP369" i="1"/>
  <c r="BN369" i="1"/>
  <c r="Z369" i="1"/>
  <c r="Y379" i="1"/>
  <c r="Y380" i="1"/>
  <c r="BP373" i="1"/>
  <c r="BN373" i="1"/>
  <c r="Z373" i="1"/>
  <c r="H9" i="1"/>
  <c r="B670" i="1"/>
  <c r="X661" i="1"/>
  <c r="X662" i="1"/>
  <c r="X664" i="1"/>
  <c r="Y24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70" i="1"/>
  <c r="Z64" i="1"/>
  <c r="BN64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Z82" i="1"/>
  <c r="BN82" i="1"/>
  <c r="BP82" i="1"/>
  <c r="Z84" i="1"/>
  <c r="BN84" i="1"/>
  <c r="Z86" i="1"/>
  <c r="BN86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Z111" i="1" s="1"/>
  <c r="BN107" i="1"/>
  <c r="BP107" i="1"/>
  <c r="Z109" i="1"/>
  <c r="BN109" i="1"/>
  <c r="Y112" i="1"/>
  <c r="Z115" i="1"/>
  <c r="BN115" i="1"/>
  <c r="Z117" i="1"/>
  <c r="BN117" i="1"/>
  <c r="Z118" i="1"/>
  <c r="BN118" i="1"/>
  <c r="F670" i="1"/>
  <c r="Z125" i="1"/>
  <c r="BN125" i="1"/>
  <c r="Z127" i="1"/>
  <c r="BN127" i="1"/>
  <c r="Y130" i="1"/>
  <c r="Z132" i="1"/>
  <c r="Z137" i="1" s="1"/>
  <c r="BN132" i="1"/>
  <c r="BP132" i="1"/>
  <c r="Z134" i="1"/>
  <c r="BN134" i="1"/>
  <c r="Z135" i="1"/>
  <c r="BN135" i="1"/>
  <c r="Z136" i="1"/>
  <c r="BN136" i="1"/>
  <c r="Z140" i="1"/>
  <c r="BN140" i="1"/>
  <c r="BP140" i="1"/>
  <c r="Z143" i="1"/>
  <c r="BN143" i="1"/>
  <c r="Z145" i="1"/>
  <c r="BN145" i="1"/>
  <c r="Z151" i="1"/>
  <c r="Z152" i="1" s="1"/>
  <c r="BN151" i="1"/>
  <c r="Z156" i="1"/>
  <c r="Z158" i="1" s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BN177" i="1"/>
  <c r="Z179" i="1"/>
  <c r="BN179" i="1"/>
  <c r="Z185" i="1"/>
  <c r="Z187" i="1" s="1"/>
  <c r="BN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8" i="1"/>
  <c r="BP244" i="1"/>
  <c r="BN244" i="1"/>
  <c r="Z244" i="1"/>
  <c r="Y248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3" i="1"/>
  <c r="BP307" i="1"/>
  <c r="BN307" i="1"/>
  <c r="Z307" i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BP355" i="1"/>
  <c r="BN355" i="1"/>
  <c r="Z355" i="1"/>
  <c r="BP359" i="1"/>
  <c r="BN359" i="1"/>
  <c r="Z359" i="1"/>
  <c r="Y363" i="1"/>
  <c r="BP367" i="1"/>
  <c r="BN367" i="1"/>
  <c r="Z367" i="1"/>
  <c r="Z370" i="1" s="1"/>
  <c r="K670" i="1"/>
  <c r="Y260" i="1"/>
  <c r="T670" i="1"/>
  <c r="Y346" i="1"/>
  <c r="Z375" i="1"/>
  <c r="BN375" i="1"/>
  <c r="Z377" i="1"/>
  <c r="BN377" i="1"/>
  <c r="Y38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BP383" i="1"/>
  <c r="BN383" i="1"/>
  <c r="Z383" i="1"/>
  <c r="Z385" i="1" s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9" i="1"/>
  <c r="BN469" i="1"/>
  <c r="Z469" i="1"/>
  <c r="Z471" i="1" s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BP540" i="1"/>
  <c r="BN540" i="1"/>
  <c r="Z540" i="1"/>
  <c r="Z543" i="1" s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5" i="1"/>
  <c r="BN525" i="1"/>
  <c r="Z525" i="1"/>
  <c r="Z527" i="1" s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514" i="1" l="1"/>
  <c r="Z350" i="1"/>
  <c r="Z640" i="1"/>
  <c r="Z605" i="1"/>
  <c r="Z564" i="1"/>
  <c r="Z504" i="1"/>
  <c r="Z438" i="1"/>
  <c r="Z260" i="1"/>
  <c r="Z226" i="1"/>
  <c r="Z181" i="1"/>
  <c r="Z129" i="1"/>
  <c r="Z72" i="1"/>
  <c r="Y661" i="1"/>
  <c r="Z582" i="1"/>
  <c r="Z398" i="1"/>
  <c r="Z120" i="1"/>
  <c r="Y662" i="1"/>
  <c r="Z35" i="1"/>
  <c r="X663" i="1"/>
  <c r="Y664" i="1"/>
  <c r="Z622" i="1"/>
  <c r="Z476" i="1"/>
  <c r="Y663" i="1"/>
  <c r="Z612" i="1"/>
  <c r="Z456" i="1"/>
  <c r="Z425" i="1"/>
  <c r="Z392" i="1"/>
  <c r="Z379" i="1"/>
  <c r="Z363" i="1"/>
  <c r="Z303" i="1"/>
  <c r="Z291" i="1"/>
  <c r="Z273" i="1"/>
  <c r="Z633" i="1"/>
  <c r="Z588" i="1"/>
  <c r="Z593" i="1"/>
  <c r="Z444" i="1"/>
  <c r="Z313" i="1"/>
  <c r="Z240" i="1"/>
  <c r="Z204" i="1"/>
  <c r="Z147" i="1"/>
  <c r="Z103" i="1"/>
  <c r="Z88" i="1"/>
  <c r="Y660" i="1"/>
  <c r="Z665" i="1" l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<sst xmlns="http://schemas.openxmlformats.org/spreadsheetml/2006/main" count="3151" uniqueCount="1104">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</sst>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14" sqref="AA414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45614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0.45833333333333331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hidden="1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hidden="1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hidden="1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hidden="1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hidden="1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hidden="1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hidden="1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idden="1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hidden="1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idden="1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780"/>
      <c r="AB240" s="780"/>
      <c r="AC240" s="780"/>
    </row>
    <row r="241" spans="1:68" hidden="1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0</v>
      </c>
      <c r="Y241" s="779">
        <f>IFERROR(SUM(Y229:Y239),"0")</f>
        <v>0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hidden="1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600</v>
      </c>
      <c r="Y414" s="778">
        <f t="shared" ref="Y414:Y424" si="82">IFERROR(IF(X414="",0,CEILING((X414/$H414),1)*$H414),"")</f>
        <v>600</v>
      </c>
      <c r="Z414" s="36">
        <f>IFERROR(IF(Y414=0,"",ROUNDUP(Y414/H414,0)*0.02175),"")</f>
        <v>0.86999999999999988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619.20000000000005</v>
      </c>
      <c r="BN414" s="64">
        <f t="shared" ref="BN414:BN424" si="84">IFERROR(Y414*I414/H414,"0")</f>
        <v>619.20000000000005</v>
      </c>
      <c r="BO414" s="64">
        <f t="shared" ref="BO414:BO424" si="85">IFERROR(1/J414*(X414/H414),"0")</f>
        <v>0.83333333333333326</v>
      </c>
      <c r="BP414" s="64">
        <f t="shared" ref="BP414:BP424" si="86">IFERROR(1/J414*(Y414/H414),"0")</f>
        <v>0.83333333333333326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450</v>
      </c>
      <c r="Y416" s="778">
        <f t="shared" si="82"/>
        <v>450</v>
      </c>
      <c r="Z416" s="36">
        <f>IFERROR(IF(Y416=0,"",ROUNDUP(Y416/H416,0)*0.02175),"")</f>
        <v>0.65249999999999997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464.4</v>
      </c>
      <c r="BN416" s="64">
        <f t="shared" si="84"/>
        <v>464.4</v>
      </c>
      <c r="BO416" s="64">
        <f t="shared" si="85"/>
        <v>0.625</v>
      </c>
      <c r="BP416" s="64">
        <f t="shared" si="86"/>
        <v>0.625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600</v>
      </c>
      <c r="Y419" s="778">
        <f t="shared" si="82"/>
        <v>600</v>
      </c>
      <c r="Z419" s="36">
        <f>IFERROR(IF(Y419=0,"",ROUNDUP(Y419/H419,0)*0.02175),"")</f>
        <v>0.86999999999999988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619.20000000000005</v>
      </c>
      <c r="BN419" s="64">
        <f t="shared" si="84"/>
        <v>619.20000000000005</v>
      </c>
      <c r="BO419" s="64">
        <f t="shared" si="85"/>
        <v>0.83333333333333326</v>
      </c>
      <c r="BP419" s="64">
        <f t="shared" si="86"/>
        <v>0.83333333333333326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110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110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2.3925000000000001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1650</v>
      </c>
      <c r="Y426" s="779">
        <f>IFERROR(SUM(Y414:Y424),"0")</f>
        <v>1650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450</v>
      </c>
      <c r="Y428" s="778">
        <f>IFERROR(IF(X428="",0,CEILING((X428/$H428),1)*$H428),"")</f>
        <v>450</v>
      </c>
      <c r="Z428" s="36">
        <f>IFERROR(IF(Y428=0,"",ROUNDUP(Y428/H428,0)*0.02175),"")</f>
        <v>0.65249999999999997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464.4</v>
      </c>
      <c r="BN428" s="64">
        <f>IFERROR(Y428*I428/H428,"0")</f>
        <v>464.4</v>
      </c>
      <c r="BO428" s="64">
        <f>IFERROR(1/J428*(X428/H428),"0")</f>
        <v>0.625</v>
      </c>
      <c r="BP428" s="64">
        <f>IFERROR(1/J428*(Y428/H428),"0")</f>
        <v>0.625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30</v>
      </c>
      <c r="Y430" s="779">
        <f>IFERROR(Y428/H428,"0")+IFERROR(Y429/H429,"0")</f>
        <v>30</v>
      </c>
      <c r="Z430" s="779">
        <f>IFERROR(IF(Z428="",0,Z428),"0")+IFERROR(IF(Z429="",0,Z429),"0")</f>
        <v>0.65249999999999997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450</v>
      </c>
      <c r="Y431" s="779">
        <f>IFERROR(SUM(Y428:Y429),"0")</f>
        <v>450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hidden="1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hidden="1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idden="1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hidden="1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715</v>
      </c>
      <c r="Y556" s="778">
        <f t="shared" si="104"/>
        <v>718.08</v>
      </c>
      <c r="Z556" s="36">
        <f t="shared" si="105"/>
        <v>1.62656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763.75</v>
      </c>
      <c r="BN556" s="64">
        <f t="shared" si="107"/>
        <v>767.04</v>
      </c>
      <c r="BO556" s="64">
        <f t="shared" si="108"/>
        <v>1.3020833333333333</v>
      </c>
      <c r="BP556" s="64">
        <f t="shared" si="109"/>
        <v>1.3076923076923077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135.41666666666666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136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1.62656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715</v>
      </c>
      <c r="Y565" s="779">
        <f>IFERROR(SUM(Y553:Y563),"0")</f>
        <v>718.08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250</v>
      </c>
      <c r="Y567" s="778">
        <f>IFERROR(IF(X567="",0,CEILING((X567/$H567),1)*$H567),"")</f>
        <v>253.44</v>
      </c>
      <c r="Z567" s="36">
        <f>IFERROR(IF(Y567=0,"",ROUNDUP(Y567/H567,0)*0.01196),"")</f>
        <v>0.57408000000000003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267.04545454545456</v>
      </c>
      <c r="BN567" s="64">
        <f>IFERROR(Y567*I567/H567,"0")</f>
        <v>270.71999999999997</v>
      </c>
      <c r="BO567" s="64">
        <f>IFERROR(1/J567*(X567/H567),"0")</f>
        <v>0.45527389277389274</v>
      </c>
      <c r="BP567" s="64">
        <f>IFERROR(1/J567*(Y567/H567),"0")</f>
        <v>0.46153846153846156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47.348484848484844</v>
      </c>
      <c r="Y570" s="779">
        <f>IFERROR(Y567/H567,"0")+IFERROR(Y568/H568,"0")+IFERROR(Y569/H569,"0")</f>
        <v>48</v>
      </c>
      <c r="Z570" s="779">
        <f>IFERROR(IF(Z567="",0,Z567),"0")+IFERROR(IF(Z568="",0,Z568),"0")+IFERROR(IF(Z569="",0,Z569),"0")</f>
        <v>0.57408000000000003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250</v>
      </c>
      <c r="Y571" s="779">
        <f>IFERROR(SUM(Y567:Y569),"0")</f>
        <v>253.44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100</v>
      </c>
      <c r="Y573" s="778">
        <f t="shared" ref="Y573:Y581" si="110">IFERROR(IF(X573="",0,CEILING((X573/$H573),1)*$H573),"")</f>
        <v>100.32000000000001</v>
      </c>
      <c r="Z573" s="36">
        <f>IFERROR(IF(Y573=0,"",ROUNDUP(Y573/H573,0)*0.01196),"")</f>
        <v>0.22724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106.81818181818181</v>
      </c>
      <c r="BN573" s="64">
        <f t="shared" ref="BN573:BN581" si="112">IFERROR(Y573*I573/H573,"0")</f>
        <v>107.16</v>
      </c>
      <c r="BO573" s="64">
        <f t="shared" ref="BO573:BO581" si="113">IFERROR(1/J573*(X573/H573),"0")</f>
        <v>0.18210955710955709</v>
      </c>
      <c r="BP573" s="64">
        <f t="shared" ref="BP573:BP581" si="114">IFERROR(1/J573*(Y573/H573),"0")</f>
        <v>0.18269230769230771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150</v>
      </c>
      <c r="Y574" s="778">
        <f t="shared" si="110"/>
        <v>153.12</v>
      </c>
      <c r="Z574" s="36">
        <f>IFERROR(IF(Y574=0,"",ROUNDUP(Y574/H574,0)*0.01196),"")</f>
        <v>0.34683999999999998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160.22727272727272</v>
      </c>
      <c r="BN574" s="64">
        <f t="shared" si="112"/>
        <v>163.56</v>
      </c>
      <c r="BO574" s="64">
        <f t="shared" si="113"/>
        <v>0.27316433566433568</v>
      </c>
      <c r="BP574" s="64">
        <f t="shared" si="114"/>
        <v>0.27884615384615385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250</v>
      </c>
      <c r="Y575" s="778">
        <f t="shared" si="110"/>
        <v>253.44</v>
      </c>
      <c r="Z575" s="36">
        <f>IFERROR(IF(Y575=0,"",ROUNDUP(Y575/H575,0)*0.01196),"")</f>
        <v>0.57408000000000003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267.04545454545456</v>
      </c>
      <c r="BN575" s="64">
        <f t="shared" si="112"/>
        <v>270.71999999999997</v>
      </c>
      <c r="BO575" s="64">
        <f t="shared" si="113"/>
        <v>0.45527389277389274</v>
      </c>
      <c r="BP575" s="64">
        <f t="shared" si="114"/>
        <v>0.46153846153846156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94.696969696969688</v>
      </c>
      <c r="Y582" s="779">
        <f>IFERROR(Y573/H573,"0")+IFERROR(Y574/H574,"0")+IFERROR(Y575/H575,"0")+IFERROR(Y576/H576,"0")+IFERROR(Y577/H577,"0")+IFERROR(Y578/H578,"0")+IFERROR(Y579/H579,"0")+IFERROR(Y580/H580,"0")+IFERROR(Y581/H581,"0")</f>
        <v>96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1.1481599999999998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500</v>
      </c>
      <c r="Y583" s="779">
        <f>IFERROR(SUM(Y573:Y581),"0")</f>
        <v>506.88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3565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3578.4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3732.0863636363633</v>
      </c>
      <c r="Y661" s="779">
        <f>IFERROR(SUM(BN22:BN657),"0")</f>
        <v>3746.3999999999992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6</v>
      </c>
      <c r="Y662" s="38">
        <f>ROUNDUP(SUM(BP22:BP657),0)</f>
        <v>6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3882.0863636363633</v>
      </c>
      <c r="Y663" s="779">
        <f>GrossWeightTotalR+PalletQtyTotalR*25</f>
        <v>3896.3999999999992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417.46212121212119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420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6.3937999999999997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2100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1478.4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50,00"/>
        <filter val="100,00"/>
        <filter val="110,00"/>
        <filter val="135,42"/>
        <filter val="150,00"/>
        <filter val="250,00"/>
        <filter val="3 565,00"/>
        <filter val="3 732,09"/>
        <filter val="3 882,09"/>
        <filter val="30,00"/>
        <filter val="417,46"/>
        <filter val="450,00"/>
        <filter val="47,35"/>
        <filter val="500,00"/>
        <filter val="6"/>
        <filter val="600,00"/>
        <filter val="715,00"/>
        <filter val="94,70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