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BF88BFF2-AA4D-4634-85EE-EA92A56B08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4" i="1" l="1"/>
  <c r="S86" i="1"/>
  <c r="AF86" i="1" s="1"/>
  <c r="S85" i="1"/>
  <c r="AF85" i="1" s="1"/>
  <c r="S84" i="1"/>
  <c r="AF84" i="1" s="1"/>
  <c r="S81" i="1"/>
  <c r="S80" i="1"/>
  <c r="S53" i="1"/>
  <c r="S50" i="1"/>
  <c r="AF50" i="1" s="1"/>
  <c r="S49" i="1"/>
  <c r="S30" i="1"/>
  <c r="AF30" i="1" s="1"/>
  <c r="S22" i="1"/>
  <c r="AF22" i="1" s="1"/>
  <c r="S21" i="1"/>
  <c r="AF21" i="1" s="1"/>
  <c r="S19" i="1"/>
  <c r="S18" i="1"/>
  <c r="AF18" i="1" s="1"/>
  <c r="S17" i="1"/>
  <c r="AF17" i="1" s="1"/>
  <c r="S8" i="1"/>
  <c r="AF8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6" i="1"/>
  <c r="AF19" i="1"/>
  <c r="AF29" i="1"/>
  <c r="AF34" i="1"/>
  <c r="AF49" i="1"/>
  <c r="AF53" i="1"/>
  <c r="AF78" i="1"/>
  <c r="AF80" i="1"/>
  <c r="AF81" i="1"/>
  <c r="AF83" i="1"/>
  <c r="AF93" i="1"/>
  <c r="AF94" i="1"/>
  <c r="T5" i="1"/>
  <c r="AG5" i="1" l="1"/>
  <c r="R96" i="1"/>
  <c r="S96" i="1" s="1"/>
  <c r="AF96" i="1" s="1"/>
  <c r="R95" i="1"/>
  <c r="S95" i="1" s="1"/>
  <c r="AF95" i="1" s="1"/>
  <c r="R90" i="1"/>
  <c r="S90" i="1" s="1"/>
  <c r="AF90" i="1" s="1"/>
  <c r="R77" i="1"/>
  <c r="S77" i="1" s="1"/>
  <c r="AF77" i="1" s="1"/>
  <c r="R74" i="1"/>
  <c r="S74" i="1" s="1"/>
  <c r="AF74" i="1" s="1"/>
  <c r="R72" i="1"/>
  <c r="S72" i="1" s="1"/>
  <c r="AF72" i="1" s="1"/>
  <c r="R70" i="1"/>
  <c r="S70" i="1" s="1"/>
  <c r="AF70" i="1" s="1"/>
  <c r="R69" i="1"/>
  <c r="S69" i="1" s="1"/>
  <c r="AF69" i="1" s="1"/>
  <c r="R67" i="1"/>
  <c r="S67" i="1" s="1"/>
  <c r="AF67" i="1" s="1"/>
  <c r="R66" i="1"/>
  <c r="S66" i="1" s="1"/>
  <c r="AF66" i="1" s="1"/>
  <c r="R65" i="1"/>
  <c r="S65" i="1" s="1"/>
  <c r="AF65" i="1" s="1"/>
  <c r="R58" i="1"/>
  <c r="S58" i="1" s="1"/>
  <c r="AF58" i="1" s="1"/>
  <c r="R54" i="1"/>
  <c r="S54" i="1" s="1"/>
  <c r="AF54" i="1" s="1"/>
  <c r="R51" i="1"/>
  <c r="S51" i="1" s="1"/>
  <c r="AF51" i="1" s="1"/>
  <c r="R41" i="1"/>
  <c r="S41" i="1" s="1"/>
  <c r="AF41" i="1" s="1"/>
  <c r="R40" i="1"/>
  <c r="S40" i="1" s="1"/>
  <c r="AF40" i="1" s="1"/>
  <c r="R37" i="1"/>
  <c r="S37" i="1" s="1"/>
  <c r="AF37" i="1" s="1"/>
  <c r="R36" i="1"/>
  <c r="S36" i="1" s="1"/>
  <c r="AF36" i="1" s="1"/>
  <c r="R35" i="1"/>
  <c r="S35" i="1" s="1"/>
  <c r="AF35" i="1" s="1"/>
  <c r="R33" i="1"/>
  <c r="S33" i="1" s="1"/>
  <c r="AF33" i="1" s="1"/>
  <c r="R32" i="1"/>
  <c r="S32" i="1" s="1"/>
  <c r="AF32" i="1" s="1"/>
  <c r="R14" i="1"/>
  <c r="S14" i="1" s="1"/>
  <c r="AF14" i="1" s="1"/>
  <c r="R12" i="1"/>
  <c r="S12" i="1" s="1"/>
  <c r="AF12" i="1" s="1"/>
  <c r="R11" i="1"/>
  <c r="S11" i="1" s="1"/>
  <c r="AF11" i="1" s="1"/>
  <c r="R9" i="1"/>
  <c r="S9" i="1" s="1"/>
  <c r="AF9" i="1" s="1"/>
  <c r="F53" i="1" l="1"/>
  <c r="E53" i="1"/>
  <c r="P53" i="1" s="1"/>
  <c r="P7" i="1"/>
  <c r="P8" i="1"/>
  <c r="Q8" i="1" s="1"/>
  <c r="P9" i="1"/>
  <c r="W9" i="1" s="1"/>
  <c r="P10" i="1"/>
  <c r="P11" i="1"/>
  <c r="W11" i="1" s="1"/>
  <c r="P12" i="1"/>
  <c r="W12" i="1" s="1"/>
  <c r="P13" i="1"/>
  <c r="P14" i="1"/>
  <c r="W14" i="1" s="1"/>
  <c r="P15" i="1"/>
  <c r="P16" i="1"/>
  <c r="Q16" i="1" s="1"/>
  <c r="R16" i="1" s="1"/>
  <c r="S16" i="1" s="1"/>
  <c r="AF16" i="1" s="1"/>
  <c r="P17" i="1"/>
  <c r="P18" i="1"/>
  <c r="P19" i="1"/>
  <c r="Q19" i="1" s="1"/>
  <c r="P20" i="1"/>
  <c r="Q20" i="1" s="1"/>
  <c r="R20" i="1" s="1"/>
  <c r="S20" i="1" s="1"/>
  <c r="AF20" i="1" s="1"/>
  <c r="P21" i="1"/>
  <c r="P22" i="1"/>
  <c r="P23" i="1"/>
  <c r="P24" i="1"/>
  <c r="Q24" i="1" s="1"/>
  <c r="R24" i="1" s="1"/>
  <c r="S24" i="1" s="1"/>
  <c r="AF24" i="1" s="1"/>
  <c r="P25" i="1"/>
  <c r="P26" i="1"/>
  <c r="P27" i="1"/>
  <c r="P28" i="1"/>
  <c r="Q28" i="1" s="1"/>
  <c r="R28" i="1" s="1"/>
  <c r="S28" i="1" s="1"/>
  <c r="AF28" i="1" s="1"/>
  <c r="P29" i="1"/>
  <c r="W29" i="1" s="1"/>
  <c r="P30" i="1"/>
  <c r="P31" i="1"/>
  <c r="Q31" i="1" s="1"/>
  <c r="R31" i="1" s="1"/>
  <c r="S31" i="1" s="1"/>
  <c r="AF31" i="1" s="1"/>
  <c r="P32" i="1"/>
  <c r="W32" i="1" s="1"/>
  <c r="P33" i="1"/>
  <c r="W33" i="1" s="1"/>
  <c r="P34" i="1"/>
  <c r="W34" i="1" s="1"/>
  <c r="P35" i="1"/>
  <c r="W35" i="1" s="1"/>
  <c r="P36" i="1"/>
  <c r="W36" i="1" s="1"/>
  <c r="P37" i="1"/>
  <c r="W37" i="1" s="1"/>
  <c r="P38" i="1"/>
  <c r="Q38" i="1" s="1"/>
  <c r="R38" i="1" s="1"/>
  <c r="S38" i="1" s="1"/>
  <c r="AF38" i="1" s="1"/>
  <c r="P39" i="1"/>
  <c r="P40" i="1"/>
  <c r="W40" i="1" s="1"/>
  <c r="P41" i="1"/>
  <c r="W41" i="1" s="1"/>
  <c r="P42" i="1"/>
  <c r="Q42" i="1" s="1"/>
  <c r="R42" i="1" s="1"/>
  <c r="S42" i="1" s="1"/>
  <c r="AF42" i="1" s="1"/>
  <c r="P43" i="1"/>
  <c r="P44" i="1"/>
  <c r="P45" i="1"/>
  <c r="P46" i="1"/>
  <c r="Q46" i="1" s="1"/>
  <c r="R46" i="1" s="1"/>
  <c r="S46" i="1" s="1"/>
  <c r="AF46" i="1" s="1"/>
  <c r="P47" i="1"/>
  <c r="P48" i="1"/>
  <c r="P49" i="1"/>
  <c r="P50" i="1"/>
  <c r="Q50" i="1" s="1"/>
  <c r="P51" i="1"/>
  <c r="W51" i="1" s="1"/>
  <c r="P52" i="1"/>
  <c r="P54" i="1"/>
  <c r="W54" i="1" s="1"/>
  <c r="P55" i="1"/>
  <c r="P56" i="1"/>
  <c r="Q56" i="1" s="1"/>
  <c r="R56" i="1" s="1"/>
  <c r="S56" i="1" s="1"/>
  <c r="AF56" i="1" s="1"/>
  <c r="P57" i="1"/>
  <c r="Q57" i="1" s="1"/>
  <c r="R57" i="1" s="1"/>
  <c r="S57" i="1" s="1"/>
  <c r="AF57" i="1" s="1"/>
  <c r="P58" i="1"/>
  <c r="W58" i="1" s="1"/>
  <c r="P59" i="1"/>
  <c r="P60" i="1"/>
  <c r="Q60" i="1" s="1"/>
  <c r="R60" i="1" s="1"/>
  <c r="S60" i="1" s="1"/>
  <c r="AF60" i="1" s="1"/>
  <c r="P61" i="1"/>
  <c r="P62" i="1"/>
  <c r="Q62" i="1" s="1"/>
  <c r="R62" i="1" s="1"/>
  <c r="S62" i="1" s="1"/>
  <c r="AF62" i="1" s="1"/>
  <c r="P63" i="1"/>
  <c r="P64" i="1"/>
  <c r="Q64" i="1" s="1"/>
  <c r="R64" i="1" s="1"/>
  <c r="S64" i="1" s="1"/>
  <c r="AF64" i="1" s="1"/>
  <c r="P65" i="1"/>
  <c r="W65" i="1" s="1"/>
  <c r="P66" i="1"/>
  <c r="W66" i="1" s="1"/>
  <c r="P67" i="1"/>
  <c r="W67" i="1" s="1"/>
  <c r="P68" i="1"/>
  <c r="Q68" i="1" s="1"/>
  <c r="R68" i="1" s="1"/>
  <c r="S68" i="1" s="1"/>
  <c r="AF68" i="1" s="1"/>
  <c r="P69" i="1"/>
  <c r="W69" i="1" s="1"/>
  <c r="P70" i="1"/>
  <c r="W70" i="1" s="1"/>
  <c r="P71" i="1"/>
  <c r="Q71" i="1" s="1"/>
  <c r="R71" i="1" s="1"/>
  <c r="S71" i="1" s="1"/>
  <c r="AF71" i="1" s="1"/>
  <c r="P72" i="1"/>
  <c r="W72" i="1" s="1"/>
  <c r="P73" i="1"/>
  <c r="P74" i="1"/>
  <c r="W74" i="1" s="1"/>
  <c r="P75" i="1"/>
  <c r="Q75" i="1" s="1"/>
  <c r="R75" i="1" s="1"/>
  <c r="S75" i="1" s="1"/>
  <c r="AF75" i="1" s="1"/>
  <c r="P76" i="1"/>
  <c r="Q76" i="1" s="1"/>
  <c r="R76" i="1" s="1"/>
  <c r="S76" i="1" s="1"/>
  <c r="AF76" i="1" s="1"/>
  <c r="P77" i="1"/>
  <c r="W77" i="1" s="1"/>
  <c r="P78" i="1"/>
  <c r="W78" i="1" s="1"/>
  <c r="P79" i="1"/>
  <c r="Q79" i="1" s="1"/>
  <c r="R79" i="1" s="1"/>
  <c r="S79" i="1" s="1"/>
  <c r="AF79" i="1" s="1"/>
  <c r="P80" i="1"/>
  <c r="P81" i="1"/>
  <c r="P82" i="1"/>
  <c r="P83" i="1"/>
  <c r="W83" i="1" s="1"/>
  <c r="P84" i="1"/>
  <c r="Q84" i="1" s="1"/>
  <c r="P85" i="1"/>
  <c r="P86" i="1"/>
  <c r="Q86" i="1" s="1"/>
  <c r="P87" i="1"/>
  <c r="P88" i="1"/>
  <c r="P89" i="1"/>
  <c r="Q89" i="1" s="1"/>
  <c r="R89" i="1" s="1"/>
  <c r="S89" i="1" s="1"/>
  <c r="AF89" i="1" s="1"/>
  <c r="P90" i="1"/>
  <c r="P91" i="1"/>
  <c r="P92" i="1"/>
  <c r="X92" i="1" s="1"/>
  <c r="P93" i="1"/>
  <c r="X93" i="1" s="1"/>
  <c r="P94" i="1"/>
  <c r="X94" i="1" s="1"/>
  <c r="P95" i="1"/>
  <c r="P96" i="1"/>
  <c r="X96" i="1" s="1"/>
  <c r="P6" i="1"/>
  <c r="Q6" i="1" s="1"/>
  <c r="R6" i="1" s="1"/>
  <c r="S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AF6" i="1" l="1"/>
  <c r="X90" i="1"/>
  <c r="W90" i="1"/>
  <c r="W86" i="1"/>
  <c r="W84" i="1"/>
  <c r="W76" i="1"/>
  <c r="W68" i="1"/>
  <c r="W64" i="1"/>
  <c r="W62" i="1"/>
  <c r="W60" i="1"/>
  <c r="W56" i="1"/>
  <c r="W31" i="1"/>
  <c r="W19" i="1"/>
  <c r="F5" i="1"/>
  <c r="W6" i="1"/>
  <c r="X95" i="1"/>
  <c r="W95" i="1"/>
  <c r="W89" i="1"/>
  <c r="W79" i="1"/>
  <c r="W75" i="1"/>
  <c r="W71" i="1"/>
  <c r="W57" i="1"/>
  <c r="W50" i="1"/>
  <c r="W46" i="1"/>
  <c r="W42" i="1"/>
  <c r="W38" i="1"/>
  <c r="W28" i="1"/>
  <c r="W24" i="1"/>
  <c r="W20" i="1"/>
  <c r="W16" i="1"/>
  <c r="W8" i="1"/>
  <c r="W96" i="1"/>
  <c r="Q53" i="1"/>
  <c r="Q88" i="1"/>
  <c r="R88" i="1" s="1"/>
  <c r="S88" i="1" s="1"/>
  <c r="AF88" i="1" s="1"/>
  <c r="Q92" i="1"/>
  <c r="R92" i="1" s="1"/>
  <c r="S92" i="1" s="1"/>
  <c r="AF92" i="1" s="1"/>
  <c r="X91" i="1"/>
  <c r="Q91" i="1"/>
  <c r="R91" i="1" s="1"/>
  <c r="S91" i="1" s="1"/>
  <c r="AF91" i="1" s="1"/>
  <c r="Q87" i="1"/>
  <c r="R87" i="1" s="1"/>
  <c r="S87" i="1" s="1"/>
  <c r="AF87" i="1" s="1"/>
  <c r="Q85" i="1"/>
  <c r="Q73" i="1"/>
  <c r="R73" i="1" s="1"/>
  <c r="S73" i="1" s="1"/>
  <c r="AF73" i="1" s="1"/>
  <c r="Q63" i="1"/>
  <c r="R63" i="1" s="1"/>
  <c r="S63" i="1" s="1"/>
  <c r="AF63" i="1" s="1"/>
  <c r="Q61" i="1"/>
  <c r="R61" i="1" s="1"/>
  <c r="S61" i="1" s="1"/>
  <c r="AF61" i="1" s="1"/>
  <c r="Q59" i="1"/>
  <c r="R59" i="1" s="1"/>
  <c r="S59" i="1" s="1"/>
  <c r="AF59" i="1" s="1"/>
  <c r="Q55" i="1"/>
  <c r="R55" i="1" s="1"/>
  <c r="S55" i="1" s="1"/>
  <c r="AF55" i="1" s="1"/>
  <c r="Q30" i="1"/>
  <c r="Q10" i="1"/>
  <c r="R10" i="1" s="1"/>
  <c r="S10" i="1" s="1"/>
  <c r="AF10" i="1" s="1"/>
  <c r="Q18" i="1"/>
  <c r="Q22" i="1"/>
  <c r="Q26" i="1"/>
  <c r="R26" i="1" s="1"/>
  <c r="S26" i="1" s="1"/>
  <c r="AF26" i="1" s="1"/>
  <c r="Q44" i="1"/>
  <c r="R44" i="1" s="1"/>
  <c r="S44" i="1" s="1"/>
  <c r="AF44" i="1" s="1"/>
  <c r="Q48" i="1"/>
  <c r="R48" i="1" s="1"/>
  <c r="S48" i="1" s="1"/>
  <c r="AF48" i="1" s="1"/>
  <c r="Q52" i="1"/>
  <c r="R52" i="1" s="1"/>
  <c r="S52" i="1" s="1"/>
  <c r="AF52" i="1" s="1"/>
  <c r="Q81" i="1"/>
  <c r="Q7" i="1"/>
  <c r="R7" i="1" s="1"/>
  <c r="S7" i="1" s="1"/>
  <c r="AF7" i="1" s="1"/>
  <c r="Q13" i="1"/>
  <c r="R13" i="1" s="1"/>
  <c r="S13" i="1" s="1"/>
  <c r="AF13" i="1" s="1"/>
  <c r="Q15" i="1"/>
  <c r="R15" i="1" s="1"/>
  <c r="S15" i="1" s="1"/>
  <c r="AF15" i="1" s="1"/>
  <c r="Q17" i="1"/>
  <c r="Q21" i="1"/>
  <c r="Q23" i="1"/>
  <c r="R23" i="1" s="1"/>
  <c r="S23" i="1" s="1"/>
  <c r="AF23" i="1" s="1"/>
  <c r="Q25" i="1"/>
  <c r="R25" i="1" s="1"/>
  <c r="S25" i="1" s="1"/>
  <c r="AF25" i="1" s="1"/>
  <c r="Q27" i="1"/>
  <c r="R27" i="1" s="1"/>
  <c r="S27" i="1" s="1"/>
  <c r="AF27" i="1" s="1"/>
  <c r="Q39" i="1"/>
  <c r="R39" i="1" s="1"/>
  <c r="S39" i="1" s="1"/>
  <c r="AF39" i="1" s="1"/>
  <c r="Q43" i="1"/>
  <c r="R43" i="1" s="1"/>
  <c r="S43" i="1" s="1"/>
  <c r="AF43" i="1" s="1"/>
  <c r="Q45" i="1"/>
  <c r="R45" i="1" s="1"/>
  <c r="S45" i="1" s="1"/>
  <c r="AF45" i="1" s="1"/>
  <c r="Q47" i="1"/>
  <c r="R47" i="1" s="1"/>
  <c r="S47" i="1" s="1"/>
  <c r="AF47" i="1" s="1"/>
  <c r="Q49" i="1"/>
  <c r="Q80" i="1"/>
  <c r="Q82" i="1"/>
  <c r="R82" i="1" s="1"/>
  <c r="S82" i="1" s="1"/>
  <c r="AF82" i="1" s="1"/>
  <c r="Q94" i="1"/>
  <c r="E5" i="1"/>
  <c r="K53" i="1"/>
  <c r="K5" i="1" s="1"/>
  <c r="X23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18" i="1"/>
  <c r="X14" i="1"/>
  <c r="X10" i="1"/>
  <c r="P5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1" i="1"/>
  <c r="X16" i="1"/>
  <c r="X12" i="1"/>
  <c r="X8" i="1"/>
  <c r="X6" i="1"/>
  <c r="W93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4" i="1"/>
  <c r="X22" i="1"/>
  <c r="X20" i="1"/>
  <c r="X19" i="1"/>
  <c r="X17" i="1"/>
  <c r="X15" i="1"/>
  <c r="X13" i="1"/>
  <c r="X11" i="1"/>
  <c r="X9" i="1"/>
  <c r="X7" i="1"/>
  <c r="S5" i="1" l="1"/>
  <c r="W53" i="1"/>
  <c r="W82" i="1"/>
  <c r="W49" i="1"/>
  <c r="W45" i="1"/>
  <c r="W39" i="1"/>
  <c r="W25" i="1"/>
  <c r="W21" i="1"/>
  <c r="W15" i="1"/>
  <c r="W7" i="1"/>
  <c r="W52" i="1"/>
  <c r="W44" i="1"/>
  <c r="W22" i="1"/>
  <c r="W10" i="1"/>
  <c r="W55" i="1"/>
  <c r="W61" i="1"/>
  <c r="W73" i="1"/>
  <c r="W87" i="1"/>
  <c r="W88" i="1"/>
  <c r="W94" i="1"/>
  <c r="W80" i="1"/>
  <c r="W47" i="1"/>
  <c r="W43" i="1"/>
  <c r="W27" i="1"/>
  <c r="W23" i="1"/>
  <c r="W17" i="1"/>
  <c r="W13" i="1"/>
  <c r="W81" i="1"/>
  <c r="W48" i="1"/>
  <c r="W26" i="1"/>
  <c r="W18" i="1"/>
  <c r="W30" i="1"/>
  <c r="W59" i="1"/>
  <c r="W63" i="1"/>
  <c r="W85" i="1"/>
  <c r="W91" i="1"/>
  <c r="W92" i="1"/>
  <c r="R5" i="1"/>
  <c r="Q5" i="1"/>
  <c r="AF5" i="1" l="1"/>
</calcChain>
</file>

<file path=xl/sharedStrings.xml><?xml version="1.0" encoding="utf-8"?>
<sst xmlns="http://schemas.openxmlformats.org/spreadsheetml/2006/main" count="377" uniqueCount="157">
  <si>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</si>
  <si>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</si>
  <si>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</si>
  <si>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</si>
  <si>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</si>
  <si>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</si>
  <si>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</si>
  <si>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</si>
  <si>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</si>
  <si>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</si>
  <si>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</si>
  <si>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</si>
  <si>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</si>
  <si>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</si>
  <si>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</si>
  <si>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</si>
  <si>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</si>
  <si>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</si>
  <si>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</si>
  <si>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</si>
  <si>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</si>
  <si>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</si>
  <si>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</si>
  <si>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11,11,(1)</t>
  </si>
  <si>
    <t>11,11,(2)</t>
  </si>
  <si>
    <t>13,11,</t>
  </si>
  <si>
    <t>07,11,</t>
  </si>
  <si>
    <t>06,11,</t>
  </si>
  <si>
    <t>30,10,</t>
  </si>
  <si>
    <t>24,10,</t>
  </si>
  <si>
    <t>23,10,</t>
  </si>
  <si>
    <t>17,10,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</si>
  <si>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</si>
  <si>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</si>
  <si>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</si>
  <si>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</si>
  <si>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</si>
  <si>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</si>
  <si>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</si>
  <si>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</si>
  <si>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</si>
  <si>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</si>
  <si>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</si>
  <si>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</si>
  <si>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</si>
  <si>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</si>
  <si>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</si>
  <si>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</si>
  <si>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</si>
  <si>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</si>
  <si>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</si>
  <si>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</si>
  <si>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</si>
  <si>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</si>
  <si>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</si>
  <si>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</si>
  <si>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</si>
  <si>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</si>
  <si>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</si>
  <si>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</si>
  <si>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>08,11,24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</si>
  <si>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</si>
  <si>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</si>
  <si>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</si>
  <si>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</si>
  <si>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</si>
  <si>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</si>
  <si>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</si>
  <si>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</si>
  <si>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</si>
  <si>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</si>
  <si>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</si>
  <si>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</si>
  <si>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</si>
  <si>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</si>
  <si>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</si>
  <si>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</si>
  <si>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</si>
  <si>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</si>
  <si>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</si>
  <si>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</si>
  <si>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</si>
  <si>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</si>
  <si>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</si>
  <si>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</si>
  <si>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</si>
  <si>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</si>
  <si>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</si>
  <si>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</si>
  <si>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</si>
  <si>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</si>
  <si>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</si>
  <si>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</si>
  <si>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</si>
  <si>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</si>
  <si>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</si>
  <si>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</si>
  <si>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</si>
  <si>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</si>
  <si>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</si>
  <si>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</si>
  <si>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</si>
  <si>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</si>
  <si>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</si>
  <si>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</si>
  <si>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</si>
  <si>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</si>
  <si>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</si>
  <si>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</si>
  <si>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</si>
  <si>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</si>
  <si>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</si>
  <si>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</si>
  <si>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</si>
  <si>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</si>
  <si>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</si>
  <si>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</si>
  <si>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</si>
  <si>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</si>
  <si>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</si>
  <si>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</si>
  <si>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</si>
  <si>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</si>
  <si>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</si>
  <si>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</si>
  <si>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</si>
  <si>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</si>
  <si>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</si>
  <si>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</si>
  <si>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</si>
  <si>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</si>
  <si>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</si>
  <si>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</si>
  <si>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</si>
  <si>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</si>
  <si>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</si>
  <si>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</si>
  <si>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</si>
  <si>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</si>
  <si>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</si>
  <si>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</si>
  <si>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</si>
  <si>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</si>
  <si>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</si>
  <si>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</si>
  <si>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t>нужно увеличить продажи / сети</t>
  </si>
  <si>
    <t>11,10,24 филиал обнулил</t>
  </si>
  <si>
    <t>11,10,24 появилась в бланке</t>
  </si>
  <si>
    <t>нет места на складе</t>
  </si>
  <si>
    <t>слабая реализация, высокая цена</t>
  </si>
  <si>
    <t>слабая реализация</t>
  </si>
  <si>
    <t>слабая реализация, большие остатки</t>
  </si>
  <si>
    <t>итого</t>
  </si>
  <si>
    <t>13,11,24 филиал обнулил</t>
  </si>
  <si>
    <t>заказ</t>
  </si>
  <si>
    <t>16,11,(1)</t>
  </si>
  <si>
    <t>16,11,(2)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</si>
</sst>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0.7109375" customWidth="1"/>
    <col min="14" max="14" width="6.7109375" customWidth="1"/>
    <col min="15" max="16" width="6.140625" customWidth="1"/>
    <col min="17" max="20" width="6.85546875" customWidth="1"/>
    <col min="21" max="21" width="6.140625" customWidth="1"/>
    <col min="22" max="22" width="21.5703125" customWidth="1"/>
    <col min="23" max="24" width="5.140625" customWidth="1"/>
    <col min="25" max="30" width="5.7109375" customWidth="1"/>
    <col min="31" max="31" width="40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154</v>
      </c>
      <c r="T3" s="3" t="s">
        <v>154</v>
      </c>
      <c r="U3" s="13" t="s">
        <v>16</v>
      </c>
      <c r="V3" s="13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155</v>
      </c>
      <c r="T4" s="1" t="s">
        <v>156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155</v>
      </c>
      <c r="AG4" s="1" t="s">
        <v>156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38891.119000000013</v>
      </c>
      <c r="F5" s="4">
        <f>SUM(F6:F496)</f>
        <v>19742.964</v>
      </c>
      <c r="G5" s="6"/>
      <c r="H5" s="1"/>
      <c r="I5" s="1"/>
      <c r="J5" s="4">
        <f t="shared" ref="J5:U5" si="0">SUM(J6:J496)</f>
        <v>41764.013000000006</v>
      </c>
      <c r="K5" s="4">
        <f t="shared" si="0"/>
        <v>-2872.8940000000007</v>
      </c>
      <c r="L5" s="4">
        <f t="shared" si="0"/>
        <v>0</v>
      </c>
      <c r="M5" s="4">
        <f t="shared" si="0"/>
        <v>0</v>
      </c>
      <c r="N5" s="4">
        <f t="shared" si="0"/>
        <v>25222.091599999992</v>
      </c>
      <c r="O5" s="4">
        <f t="shared" si="0"/>
        <v>5700</v>
      </c>
      <c r="P5" s="4">
        <f t="shared" si="0"/>
        <v>7778.2238000000025</v>
      </c>
      <c r="Q5" s="4">
        <f t="shared" si="0"/>
        <v>30449.14420000001</v>
      </c>
      <c r="R5" s="4">
        <f t="shared" si="0"/>
        <v>27486.893600000007</v>
      </c>
      <c r="S5" s="4">
        <f t="shared" si="0"/>
        <v>20286.893600000003</v>
      </c>
      <c r="T5" s="4">
        <f t="shared" ref="T5" si="1">SUM(T6:T496)</f>
        <v>7200</v>
      </c>
      <c r="U5" s="4">
        <f t="shared" si="0"/>
        <v>8850</v>
      </c>
      <c r="V5" s="1"/>
      <c r="W5" s="1"/>
      <c r="X5" s="1"/>
      <c r="Y5" s="4">
        <f t="shared" ref="Y5:AD5" si="2">SUM(Y6:Y496)</f>
        <v>7568.1191999999992</v>
      </c>
      <c r="Z5" s="4">
        <f t="shared" si="2"/>
        <v>5361.2526000000016</v>
      </c>
      <c r="AA5" s="4">
        <f t="shared" si="2"/>
        <v>5950.4126000000006</v>
      </c>
      <c r="AB5" s="4">
        <f t="shared" si="2"/>
        <v>8201.3971999999958</v>
      </c>
      <c r="AC5" s="4">
        <f t="shared" si="2"/>
        <v>8580.0073999999986</v>
      </c>
      <c r="AD5" s="4">
        <f t="shared" si="2"/>
        <v>8463.1494000000002</v>
      </c>
      <c r="AE5" s="1"/>
      <c r="AF5" s="4">
        <f>SUM(AF6:AF496)</f>
        <v>17168</v>
      </c>
      <c r="AG5" s="4">
        <f>SUM(AG6:AG496)</f>
        <v>7200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1785.9380000000001</v>
      </c>
      <c r="D6" s="1">
        <v>378.81599999999997</v>
      </c>
      <c r="E6" s="1">
        <v>1044.1279999999999</v>
      </c>
      <c r="F6" s="1">
        <v>812.18</v>
      </c>
      <c r="G6" s="6">
        <v>1</v>
      </c>
      <c r="H6" s="1">
        <v>50</v>
      </c>
      <c r="I6" s="1" t="s">
        <v>34</v>
      </c>
      <c r="J6" s="1">
        <v>996.7</v>
      </c>
      <c r="K6" s="1">
        <f t="shared" ref="K6:K35" si="3">E6-J6</f>
        <v>47.427999999999884</v>
      </c>
      <c r="L6" s="1"/>
      <c r="M6" s="1"/>
      <c r="N6" s="1">
        <v>500</v>
      </c>
      <c r="O6" s="1"/>
      <c r="P6" s="1">
        <f>E6/5</f>
        <v>208.82559999999998</v>
      </c>
      <c r="Q6" s="5">
        <f>10*P6-O6-N6-F6</f>
        <v>776.07599999999991</v>
      </c>
      <c r="R6" s="5">
        <f>Q6</f>
        <v>776.07599999999991</v>
      </c>
      <c r="S6" s="5">
        <f>R6-T6</f>
        <v>776.07599999999991</v>
      </c>
      <c r="T6" s="5"/>
      <c r="U6" s="5"/>
      <c r="V6" s="1"/>
      <c r="W6" s="1">
        <f>(F6+N6+O6+R6)/P6</f>
        <v>10</v>
      </c>
      <c r="X6" s="1">
        <f>(F6+N6+O6)/P6</f>
        <v>6.2836165680836062</v>
      </c>
      <c r="Y6" s="1">
        <v>263.88299999999998</v>
      </c>
      <c r="Z6" s="1">
        <v>184.9374</v>
      </c>
      <c r="AA6" s="1">
        <v>186.6396</v>
      </c>
      <c r="AB6" s="1">
        <v>300.61</v>
      </c>
      <c r="AC6" s="1">
        <v>323.85599999999999</v>
      </c>
      <c r="AD6" s="1">
        <v>265.29340000000002</v>
      </c>
      <c r="AE6" s="1" t="s">
        <v>35</v>
      </c>
      <c r="AF6" s="1">
        <f>ROUND(S6*G6,0)</f>
        <v>776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226.34800000000001</v>
      </c>
      <c r="D7" s="1">
        <v>450.90199999999999</v>
      </c>
      <c r="E7" s="1">
        <v>289.09300000000002</v>
      </c>
      <c r="F7" s="1">
        <v>303.65499999999997</v>
      </c>
      <c r="G7" s="6">
        <v>1</v>
      </c>
      <c r="H7" s="1">
        <v>45</v>
      </c>
      <c r="I7" s="1" t="s">
        <v>34</v>
      </c>
      <c r="J7" s="1">
        <v>283.00900000000001</v>
      </c>
      <c r="K7" s="1">
        <f t="shared" si="3"/>
        <v>6.0840000000000032</v>
      </c>
      <c r="L7" s="1"/>
      <c r="M7" s="1"/>
      <c r="N7" s="1">
        <v>200</v>
      </c>
      <c r="O7" s="1"/>
      <c r="P7" s="1">
        <f t="shared" ref="P7:P68" si="4">E7/5</f>
        <v>57.818600000000004</v>
      </c>
      <c r="Q7" s="5">
        <f t="shared" ref="Q7:Q28" si="5">10*P7-O7-N7-F7</f>
        <v>74.531000000000063</v>
      </c>
      <c r="R7" s="5">
        <f t="shared" ref="R7:R28" si="6">Q7</f>
        <v>74.531000000000063</v>
      </c>
      <c r="S7" s="5">
        <f t="shared" ref="S7:S28" si="7">R7-T7</f>
        <v>74.531000000000063</v>
      </c>
      <c r="T7" s="5"/>
      <c r="U7" s="5"/>
      <c r="V7" s="1"/>
      <c r="W7" s="1">
        <f t="shared" ref="W7:W28" si="8">(F7+N7+O7+R7)/P7</f>
        <v>10</v>
      </c>
      <c r="X7" s="1">
        <f t="shared" ref="X7:X68" si="9">(F7+N7+O7)/P7</f>
        <v>8.7109511472086822</v>
      </c>
      <c r="Y7" s="1">
        <v>77.289000000000001</v>
      </c>
      <c r="Z7" s="1">
        <v>58.9876</v>
      </c>
      <c r="AA7" s="1">
        <v>41.823599999999999</v>
      </c>
      <c r="AB7" s="1">
        <v>56.846600000000002</v>
      </c>
      <c r="AC7" s="1">
        <v>65.781199999999998</v>
      </c>
      <c r="AD7" s="1">
        <v>65.548400000000001</v>
      </c>
      <c r="AE7" s="1"/>
      <c r="AF7" s="1">
        <f t="shared" ref="AF7:AF70" si="10">ROUND(S7*G7,0)</f>
        <v>75</v>
      </c>
      <c r="AG7" s="1">
        <f t="shared" ref="AG7:AG70" si="11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468.71499999999997</v>
      </c>
      <c r="D8" s="1">
        <v>356.01600000000002</v>
      </c>
      <c r="E8" s="1">
        <v>572.96600000000001</v>
      </c>
      <c r="F8" s="1">
        <v>94.391999999999996</v>
      </c>
      <c r="G8" s="6">
        <v>1</v>
      </c>
      <c r="H8" s="1">
        <v>45</v>
      </c>
      <c r="I8" s="1" t="s">
        <v>34</v>
      </c>
      <c r="J8" s="1">
        <v>525.24400000000003</v>
      </c>
      <c r="K8" s="1">
        <f t="shared" si="3"/>
        <v>47.72199999999998</v>
      </c>
      <c r="L8" s="1"/>
      <c r="M8" s="1"/>
      <c r="N8" s="1">
        <v>200</v>
      </c>
      <c r="O8" s="1"/>
      <c r="P8" s="1">
        <f t="shared" si="4"/>
        <v>114.5932</v>
      </c>
      <c r="Q8" s="5">
        <f t="shared" si="5"/>
        <v>851.54</v>
      </c>
      <c r="R8" s="5">
        <v>600</v>
      </c>
      <c r="S8" s="5">
        <f t="shared" si="7"/>
        <v>300</v>
      </c>
      <c r="T8" s="5">
        <v>300</v>
      </c>
      <c r="U8" s="5">
        <v>500</v>
      </c>
      <c r="V8" s="1" t="s">
        <v>148</v>
      </c>
      <c r="W8" s="1">
        <f t="shared" si="8"/>
        <v>7.8049308335922207</v>
      </c>
      <c r="X8" s="1">
        <f t="shared" si="9"/>
        <v>2.5690180569178627</v>
      </c>
      <c r="Y8" s="1">
        <v>110.5438</v>
      </c>
      <c r="Z8" s="1">
        <v>83.646600000000007</v>
      </c>
      <c r="AA8" s="1">
        <v>134.24700000000001</v>
      </c>
      <c r="AB8" s="1">
        <v>171.55179999999999</v>
      </c>
      <c r="AC8" s="1">
        <v>179.9264</v>
      </c>
      <c r="AD8" s="1">
        <v>194.61840000000001</v>
      </c>
      <c r="AE8" s="23"/>
      <c r="AF8" s="1">
        <f t="shared" si="10"/>
        <v>300</v>
      </c>
      <c r="AG8" s="1">
        <f t="shared" si="11"/>
        <v>300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114.84699999999999</v>
      </c>
      <c r="D9" s="1">
        <v>90.673000000000002</v>
      </c>
      <c r="E9" s="1">
        <v>108.30500000000001</v>
      </c>
      <c r="F9" s="1">
        <v>47.83</v>
      </c>
      <c r="G9" s="6">
        <v>1</v>
      </c>
      <c r="H9" s="1">
        <v>40</v>
      </c>
      <c r="I9" s="1" t="s">
        <v>34</v>
      </c>
      <c r="J9" s="1">
        <v>154.35</v>
      </c>
      <c r="K9" s="1">
        <f t="shared" si="3"/>
        <v>-46.044999999999987</v>
      </c>
      <c r="L9" s="1"/>
      <c r="M9" s="1"/>
      <c r="N9" s="1">
        <v>192.0592</v>
      </c>
      <c r="O9" s="1"/>
      <c r="P9" s="1">
        <f t="shared" si="4"/>
        <v>21.661000000000001</v>
      </c>
      <c r="Q9" s="5"/>
      <c r="R9" s="5">
        <f t="shared" si="6"/>
        <v>0</v>
      </c>
      <c r="S9" s="5">
        <f t="shared" si="7"/>
        <v>0</v>
      </c>
      <c r="T9" s="5"/>
      <c r="U9" s="5"/>
      <c r="V9" s="1"/>
      <c r="W9" s="1">
        <f t="shared" si="8"/>
        <v>11.074705692257975</v>
      </c>
      <c r="X9" s="1">
        <f t="shared" si="9"/>
        <v>11.074705692257975</v>
      </c>
      <c r="Y9" s="1">
        <v>26.8492</v>
      </c>
      <c r="Z9" s="1">
        <v>15.8352</v>
      </c>
      <c r="AA9" s="1">
        <v>18.6128</v>
      </c>
      <c r="AB9" s="1">
        <v>19.826599999999999</v>
      </c>
      <c r="AC9" s="1">
        <v>25.0108</v>
      </c>
      <c r="AD9" s="1">
        <v>30.988399999999999</v>
      </c>
      <c r="AE9" s="1"/>
      <c r="AF9" s="1">
        <f t="shared" si="10"/>
        <v>0</v>
      </c>
      <c r="AG9" s="1">
        <f t="shared" si="1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289</v>
      </c>
      <c r="D10" s="1">
        <v>115</v>
      </c>
      <c r="E10" s="1">
        <v>314</v>
      </c>
      <c r="F10" s="1">
        <v>2</v>
      </c>
      <c r="G10" s="6">
        <v>0.45</v>
      </c>
      <c r="H10" s="1">
        <v>45</v>
      </c>
      <c r="I10" s="1" t="s">
        <v>34</v>
      </c>
      <c r="J10" s="1">
        <v>347.8</v>
      </c>
      <c r="K10" s="1">
        <f t="shared" si="3"/>
        <v>-33.800000000000011</v>
      </c>
      <c r="L10" s="1"/>
      <c r="M10" s="1"/>
      <c r="N10" s="1">
        <v>289.8</v>
      </c>
      <c r="O10" s="1"/>
      <c r="P10" s="1">
        <f t="shared" si="4"/>
        <v>62.8</v>
      </c>
      <c r="Q10" s="5">
        <f t="shared" si="5"/>
        <v>336.2</v>
      </c>
      <c r="R10" s="5">
        <f t="shared" si="6"/>
        <v>336.2</v>
      </c>
      <c r="S10" s="5">
        <f t="shared" si="7"/>
        <v>336.2</v>
      </c>
      <c r="T10" s="5"/>
      <c r="U10" s="5"/>
      <c r="V10" s="1"/>
      <c r="W10" s="1">
        <f t="shared" si="8"/>
        <v>10</v>
      </c>
      <c r="X10" s="1">
        <f t="shared" si="9"/>
        <v>4.6464968152866248</v>
      </c>
      <c r="Y10" s="1">
        <v>49.8</v>
      </c>
      <c r="Z10" s="1">
        <v>33.799999999999997</v>
      </c>
      <c r="AA10" s="1">
        <v>47.8</v>
      </c>
      <c r="AB10" s="1">
        <v>60.8</v>
      </c>
      <c r="AC10" s="1">
        <v>65.599999999999994</v>
      </c>
      <c r="AD10" s="1">
        <v>74.8</v>
      </c>
      <c r="AE10" s="1"/>
      <c r="AF10" s="1">
        <f t="shared" si="10"/>
        <v>151</v>
      </c>
      <c r="AG10" s="1">
        <f t="shared" si="1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312</v>
      </c>
      <c r="D11" s="1">
        <v>720</v>
      </c>
      <c r="E11" s="1">
        <v>307</v>
      </c>
      <c r="F11" s="1">
        <v>632</v>
      </c>
      <c r="G11" s="6">
        <v>0.45</v>
      </c>
      <c r="H11" s="1">
        <v>45</v>
      </c>
      <c r="I11" s="1" t="s">
        <v>34</v>
      </c>
      <c r="J11" s="1">
        <v>439</v>
      </c>
      <c r="K11" s="1">
        <f t="shared" si="3"/>
        <v>-132</v>
      </c>
      <c r="L11" s="1"/>
      <c r="M11" s="1"/>
      <c r="N11" s="1">
        <v>800</v>
      </c>
      <c r="O11" s="1"/>
      <c r="P11" s="1">
        <f t="shared" si="4"/>
        <v>61.4</v>
      </c>
      <c r="Q11" s="5"/>
      <c r="R11" s="5">
        <f t="shared" si="6"/>
        <v>0</v>
      </c>
      <c r="S11" s="5">
        <f t="shared" si="7"/>
        <v>0</v>
      </c>
      <c r="T11" s="5"/>
      <c r="U11" s="5"/>
      <c r="V11" s="1"/>
      <c r="W11" s="1">
        <f t="shared" si="8"/>
        <v>23.322475570032573</v>
      </c>
      <c r="X11" s="1">
        <f t="shared" si="9"/>
        <v>23.322475570032573</v>
      </c>
      <c r="Y11" s="1">
        <v>137</v>
      </c>
      <c r="Z11" s="1">
        <v>92.8</v>
      </c>
      <c r="AA11" s="1">
        <v>126.2</v>
      </c>
      <c r="AB11" s="1">
        <v>133.19999999999999</v>
      </c>
      <c r="AC11" s="1">
        <v>132.19999999999999</v>
      </c>
      <c r="AD11" s="1">
        <v>147.19999999999999</v>
      </c>
      <c r="AE11" s="24" t="s">
        <v>144</v>
      </c>
      <c r="AF11" s="1">
        <f t="shared" si="10"/>
        <v>0</v>
      </c>
      <c r="AG11" s="1">
        <f t="shared" si="1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125</v>
      </c>
      <c r="D12" s="1"/>
      <c r="E12" s="1">
        <v>93</v>
      </c>
      <c r="F12" s="1"/>
      <c r="G12" s="6">
        <v>0.17</v>
      </c>
      <c r="H12" s="1">
        <v>180</v>
      </c>
      <c r="I12" s="1" t="s">
        <v>34</v>
      </c>
      <c r="J12" s="1">
        <v>119</v>
      </c>
      <c r="K12" s="1">
        <f t="shared" si="3"/>
        <v>-26</v>
      </c>
      <c r="L12" s="1"/>
      <c r="M12" s="1"/>
      <c r="N12" s="1">
        <v>309.8</v>
      </c>
      <c r="O12" s="1"/>
      <c r="P12" s="1">
        <f t="shared" si="4"/>
        <v>18.600000000000001</v>
      </c>
      <c r="Q12" s="5"/>
      <c r="R12" s="5">
        <f t="shared" si="6"/>
        <v>0</v>
      </c>
      <c r="S12" s="5">
        <f t="shared" si="7"/>
        <v>0</v>
      </c>
      <c r="T12" s="5"/>
      <c r="U12" s="5"/>
      <c r="V12" s="1"/>
      <c r="W12" s="1">
        <f t="shared" si="8"/>
        <v>16.655913978494624</v>
      </c>
      <c r="X12" s="1">
        <f t="shared" si="9"/>
        <v>16.655913978494624</v>
      </c>
      <c r="Y12" s="1">
        <v>36.799999999999997</v>
      </c>
      <c r="Z12" s="1">
        <v>18.600000000000001</v>
      </c>
      <c r="AA12" s="1">
        <v>11.8</v>
      </c>
      <c r="AB12" s="1">
        <v>21.2</v>
      </c>
      <c r="AC12" s="1">
        <v>24</v>
      </c>
      <c r="AD12" s="1">
        <v>29.4</v>
      </c>
      <c r="AE12" s="1"/>
      <c r="AF12" s="1">
        <f t="shared" si="10"/>
        <v>0</v>
      </c>
      <c r="AG12" s="1">
        <f t="shared" si="1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153</v>
      </c>
      <c r="D13" s="1">
        <v>24</v>
      </c>
      <c r="E13" s="1">
        <v>147</v>
      </c>
      <c r="F13" s="1">
        <v>8</v>
      </c>
      <c r="G13" s="6">
        <v>0.3</v>
      </c>
      <c r="H13" s="1">
        <v>40</v>
      </c>
      <c r="I13" s="1" t="s">
        <v>34</v>
      </c>
      <c r="J13" s="1">
        <v>146</v>
      </c>
      <c r="K13" s="1">
        <f t="shared" si="3"/>
        <v>1</v>
      </c>
      <c r="L13" s="1"/>
      <c r="M13" s="1"/>
      <c r="N13" s="1">
        <v>255</v>
      </c>
      <c r="O13" s="1"/>
      <c r="P13" s="1">
        <f t="shared" si="4"/>
        <v>29.4</v>
      </c>
      <c r="Q13" s="5">
        <f t="shared" si="5"/>
        <v>31</v>
      </c>
      <c r="R13" s="5">
        <f t="shared" si="6"/>
        <v>31</v>
      </c>
      <c r="S13" s="5">
        <f t="shared" si="7"/>
        <v>31</v>
      </c>
      <c r="T13" s="5"/>
      <c r="U13" s="5"/>
      <c r="V13" s="1"/>
      <c r="W13" s="1">
        <f t="shared" si="8"/>
        <v>10</v>
      </c>
      <c r="X13" s="1">
        <f t="shared" si="9"/>
        <v>8.9455782312925169</v>
      </c>
      <c r="Y13" s="1">
        <v>32.6</v>
      </c>
      <c r="Z13" s="1">
        <v>15.6</v>
      </c>
      <c r="AA13" s="1">
        <v>15.8</v>
      </c>
      <c r="AB13" s="1">
        <v>24.8</v>
      </c>
      <c r="AC13" s="1">
        <v>31.4</v>
      </c>
      <c r="AD13" s="1">
        <v>26.6</v>
      </c>
      <c r="AE13" s="1"/>
      <c r="AF13" s="1">
        <f t="shared" si="10"/>
        <v>9</v>
      </c>
      <c r="AG13" s="1">
        <f t="shared" si="1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/>
      <c r="D14" s="1">
        <v>300</v>
      </c>
      <c r="E14" s="1">
        <v>59</v>
      </c>
      <c r="F14" s="1">
        <v>240</v>
      </c>
      <c r="G14" s="6">
        <v>0.17</v>
      </c>
      <c r="H14" s="1">
        <v>180</v>
      </c>
      <c r="I14" s="1" t="s">
        <v>34</v>
      </c>
      <c r="J14" s="1">
        <v>106</v>
      </c>
      <c r="K14" s="1">
        <f t="shared" si="3"/>
        <v>-47</v>
      </c>
      <c r="L14" s="1"/>
      <c r="M14" s="1"/>
      <c r="N14" s="1">
        <v>0</v>
      </c>
      <c r="O14" s="1"/>
      <c r="P14" s="1">
        <f t="shared" si="4"/>
        <v>11.8</v>
      </c>
      <c r="Q14" s="5">
        <v>100</v>
      </c>
      <c r="R14" s="5">
        <f t="shared" si="6"/>
        <v>100</v>
      </c>
      <c r="S14" s="5">
        <f t="shared" si="7"/>
        <v>100</v>
      </c>
      <c r="T14" s="5"/>
      <c r="U14" s="5"/>
      <c r="V14" s="1"/>
      <c r="W14" s="1">
        <f t="shared" si="8"/>
        <v>28.813559322033896</v>
      </c>
      <c r="X14" s="1">
        <f t="shared" si="9"/>
        <v>20.338983050847457</v>
      </c>
      <c r="Y14" s="1">
        <v>0</v>
      </c>
      <c r="Z14" s="1">
        <v>0</v>
      </c>
      <c r="AA14" s="1">
        <v>8.8000000000000007</v>
      </c>
      <c r="AB14" s="1">
        <v>43.6</v>
      </c>
      <c r="AC14" s="1">
        <v>48</v>
      </c>
      <c r="AD14" s="1">
        <v>40.799999999999997</v>
      </c>
      <c r="AE14" s="1"/>
      <c r="AF14" s="1">
        <f t="shared" si="10"/>
        <v>17</v>
      </c>
      <c r="AG14" s="1">
        <f t="shared" si="1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40</v>
      </c>
      <c r="C15" s="1">
        <v>109</v>
      </c>
      <c r="D15" s="1"/>
      <c r="E15" s="1">
        <v>68</v>
      </c>
      <c r="F15" s="1">
        <v>20</v>
      </c>
      <c r="G15" s="6">
        <v>0.35</v>
      </c>
      <c r="H15" s="1">
        <v>50</v>
      </c>
      <c r="I15" s="1" t="s">
        <v>34</v>
      </c>
      <c r="J15" s="1">
        <v>72</v>
      </c>
      <c r="K15" s="1">
        <f t="shared" si="3"/>
        <v>-4</v>
      </c>
      <c r="L15" s="1"/>
      <c r="M15" s="1"/>
      <c r="N15" s="1">
        <v>43.800000000000011</v>
      </c>
      <c r="O15" s="1"/>
      <c r="P15" s="1">
        <f t="shared" si="4"/>
        <v>13.6</v>
      </c>
      <c r="Q15" s="5">
        <f t="shared" si="5"/>
        <v>72.199999999999989</v>
      </c>
      <c r="R15" s="5">
        <f t="shared" si="6"/>
        <v>72.199999999999989</v>
      </c>
      <c r="S15" s="5">
        <f t="shared" si="7"/>
        <v>72.199999999999989</v>
      </c>
      <c r="T15" s="5"/>
      <c r="U15" s="5"/>
      <c r="V15" s="1"/>
      <c r="W15" s="1">
        <f t="shared" si="8"/>
        <v>10</v>
      </c>
      <c r="X15" s="1">
        <f t="shared" si="9"/>
        <v>4.6911764705882364</v>
      </c>
      <c r="Y15" s="1">
        <v>10.8</v>
      </c>
      <c r="Z15" s="1">
        <v>6.8</v>
      </c>
      <c r="AA15" s="1">
        <v>9.6</v>
      </c>
      <c r="AB15" s="1">
        <v>13.8</v>
      </c>
      <c r="AC15" s="1">
        <v>16.2</v>
      </c>
      <c r="AD15" s="1">
        <v>22.4</v>
      </c>
      <c r="AE15" s="1"/>
      <c r="AF15" s="1">
        <f t="shared" si="10"/>
        <v>25</v>
      </c>
      <c r="AG15" s="1">
        <f t="shared" si="1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40</v>
      </c>
      <c r="C16" s="1">
        <v>133</v>
      </c>
      <c r="D16" s="1"/>
      <c r="E16" s="1">
        <v>98</v>
      </c>
      <c r="F16" s="1"/>
      <c r="G16" s="6">
        <v>0.35</v>
      </c>
      <c r="H16" s="1">
        <v>50</v>
      </c>
      <c r="I16" s="1" t="s">
        <v>34</v>
      </c>
      <c r="J16" s="1">
        <v>111.3</v>
      </c>
      <c r="K16" s="1">
        <f t="shared" si="3"/>
        <v>-13.299999999999997</v>
      </c>
      <c r="L16" s="1"/>
      <c r="M16" s="1"/>
      <c r="N16" s="1">
        <v>56</v>
      </c>
      <c r="O16" s="1"/>
      <c r="P16" s="1">
        <f t="shared" si="4"/>
        <v>19.600000000000001</v>
      </c>
      <c r="Q16" s="5">
        <f t="shared" si="5"/>
        <v>140</v>
      </c>
      <c r="R16" s="5">
        <f t="shared" si="6"/>
        <v>140</v>
      </c>
      <c r="S16" s="5">
        <f t="shared" si="7"/>
        <v>140</v>
      </c>
      <c r="T16" s="5"/>
      <c r="U16" s="5"/>
      <c r="V16" s="1"/>
      <c r="W16" s="1">
        <f t="shared" si="8"/>
        <v>10</v>
      </c>
      <c r="X16" s="1">
        <f t="shared" si="9"/>
        <v>2.8571428571428568</v>
      </c>
      <c r="Y16" s="1">
        <v>13</v>
      </c>
      <c r="Z16" s="1">
        <v>8.6</v>
      </c>
      <c r="AA16" s="1">
        <v>8.4</v>
      </c>
      <c r="AB16" s="1">
        <v>18</v>
      </c>
      <c r="AC16" s="1">
        <v>20.2</v>
      </c>
      <c r="AD16" s="1">
        <v>23</v>
      </c>
      <c r="AE16" s="1"/>
      <c r="AF16" s="1">
        <f t="shared" si="10"/>
        <v>49</v>
      </c>
      <c r="AG16" s="1">
        <f t="shared" si="1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33</v>
      </c>
      <c r="C17" s="1">
        <v>782.38599999999997</v>
      </c>
      <c r="D17" s="1">
        <v>1065.6179999999999</v>
      </c>
      <c r="E17" s="1">
        <v>959.16600000000005</v>
      </c>
      <c r="F17" s="1">
        <v>591.44299999999998</v>
      </c>
      <c r="G17" s="6">
        <v>1</v>
      </c>
      <c r="H17" s="1">
        <v>55</v>
      </c>
      <c r="I17" s="1" t="s">
        <v>34</v>
      </c>
      <c r="J17" s="1">
        <v>974.3</v>
      </c>
      <c r="K17" s="1">
        <f t="shared" si="3"/>
        <v>-15.133999999999901</v>
      </c>
      <c r="L17" s="1"/>
      <c r="M17" s="1"/>
      <c r="N17" s="1">
        <v>500</v>
      </c>
      <c r="O17" s="1"/>
      <c r="P17" s="1">
        <f t="shared" si="4"/>
        <v>191.83320000000001</v>
      </c>
      <c r="Q17" s="5">
        <f t="shared" si="5"/>
        <v>826.88900000000012</v>
      </c>
      <c r="R17" s="5">
        <v>1000</v>
      </c>
      <c r="S17" s="5">
        <f t="shared" si="7"/>
        <v>500</v>
      </c>
      <c r="T17" s="5">
        <v>500</v>
      </c>
      <c r="U17" s="5"/>
      <c r="V17" s="1"/>
      <c r="W17" s="1">
        <f t="shared" si="8"/>
        <v>10.902403754928763</v>
      </c>
      <c r="X17" s="1">
        <f t="shared" si="9"/>
        <v>5.689541747726671</v>
      </c>
      <c r="Y17" s="1">
        <v>163.59</v>
      </c>
      <c r="Z17" s="1">
        <v>126.5206</v>
      </c>
      <c r="AA17" s="1">
        <v>86.512</v>
      </c>
      <c r="AB17" s="1">
        <v>113.7346</v>
      </c>
      <c r="AC17" s="1">
        <v>124.8378</v>
      </c>
      <c r="AD17" s="1">
        <v>125.7642</v>
      </c>
      <c r="AE17" s="1" t="s">
        <v>48</v>
      </c>
      <c r="AF17" s="1">
        <f t="shared" si="10"/>
        <v>500</v>
      </c>
      <c r="AG17" s="1">
        <f t="shared" si="11"/>
        <v>500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33</v>
      </c>
      <c r="C18" s="1">
        <v>1415.3620000000001</v>
      </c>
      <c r="D18" s="1">
        <v>1072.529</v>
      </c>
      <c r="E18" s="1">
        <v>1844.2739999999999</v>
      </c>
      <c r="F18" s="1">
        <v>163.88200000000001</v>
      </c>
      <c r="G18" s="6">
        <v>1</v>
      </c>
      <c r="H18" s="1">
        <v>50</v>
      </c>
      <c r="I18" s="1" t="s">
        <v>34</v>
      </c>
      <c r="J18" s="1">
        <v>2147.4</v>
      </c>
      <c r="K18" s="1">
        <f t="shared" si="3"/>
        <v>-303.1260000000002</v>
      </c>
      <c r="L18" s="1"/>
      <c r="M18" s="1"/>
      <c r="N18" s="1">
        <v>400</v>
      </c>
      <c r="O18" s="1">
        <v>1000</v>
      </c>
      <c r="P18" s="1">
        <f t="shared" si="4"/>
        <v>368.85479999999995</v>
      </c>
      <c r="Q18" s="5">
        <f t="shared" si="5"/>
        <v>2124.6659999999997</v>
      </c>
      <c r="R18" s="5">
        <v>1800</v>
      </c>
      <c r="S18" s="5">
        <f t="shared" si="7"/>
        <v>800</v>
      </c>
      <c r="T18" s="5">
        <v>1000</v>
      </c>
      <c r="U18" s="5">
        <v>1700</v>
      </c>
      <c r="V18" s="1" t="s">
        <v>148</v>
      </c>
      <c r="W18" s="1">
        <f t="shared" si="8"/>
        <v>9.1197999863360888</v>
      </c>
      <c r="X18" s="1">
        <f t="shared" si="9"/>
        <v>4.2398309578728544</v>
      </c>
      <c r="Y18" s="1">
        <v>346.28440000000001</v>
      </c>
      <c r="Z18" s="1">
        <v>243.9324</v>
      </c>
      <c r="AA18" s="1">
        <v>335.459</v>
      </c>
      <c r="AB18" s="1">
        <v>505.40140000000002</v>
      </c>
      <c r="AC18" s="1">
        <v>527.17179999999996</v>
      </c>
      <c r="AD18" s="1">
        <v>529.15499999999997</v>
      </c>
      <c r="AE18" s="1"/>
      <c r="AF18" s="1">
        <f t="shared" si="10"/>
        <v>800</v>
      </c>
      <c r="AG18" s="1">
        <f t="shared" si="11"/>
        <v>1000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31.501000000000001</v>
      </c>
      <c r="D19" s="1">
        <v>88.853999999999999</v>
      </c>
      <c r="E19" s="1">
        <v>82.710999999999999</v>
      </c>
      <c r="F19" s="1">
        <v>6.2610000000000001</v>
      </c>
      <c r="G19" s="6">
        <v>1</v>
      </c>
      <c r="H19" s="1">
        <v>60</v>
      </c>
      <c r="I19" s="1" t="s">
        <v>34</v>
      </c>
      <c r="J19" s="1">
        <v>116.5</v>
      </c>
      <c r="K19" s="1">
        <f t="shared" si="3"/>
        <v>-33.789000000000001</v>
      </c>
      <c r="L19" s="1"/>
      <c r="M19" s="1"/>
      <c r="N19" s="1">
        <v>0</v>
      </c>
      <c r="O19" s="1"/>
      <c r="P19" s="1">
        <f t="shared" si="4"/>
        <v>16.542200000000001</v>
      </c>
      <c r="Q19" s="5">
        <f>8*P19-O19-N19-F19</f>
        <v>126.07660000000001</v>
      </c>
      <c r="R19" s="5">
        <v>100</v>
      </c>
      <c r="S19" s="5">
        <f t="shared" si="7"/>
        <v>100</v>
      </c>
      <c r="T19" s="5"/>
      <c r="U19" s="5">
        <v>100</v>
      </c>
      <c r="V19" s="1" t="s">
        <v>149</v>
      </c>
      <c r="W19" s="1">
        <f t="shared" si="8"/>
        <v>6.4236316813966701</v>
      </c>
      <c r="X19" s="1">
        <f t="shared" si="9"/>
        <v>0.37848653746176442</v>
      </c>
      <c r="Y19" s="1">
        <v>16.874199999999998</v>
      </c>
      <c r="Z19" s="1">
        <v>16.869800000000001</v>
      </c>
      <c r="AA19" s="1">
        <v>96.611000000000004</v>
      </c>
      <c r="AB19" s="1">
        <v>127.902</v>
      </c>
      <c r="AC19" s="1">
        <v>121.42919999999999</v>
      </c>
      <c r="AD19" s="1">
        <v>111.15519999999999</v>
      </c>
      <c r="AE19" s="23" t="s">
        <v>60</v>
      </c>
      <c r="AF19" s="1">
        <f t="shared" si="10"/>
        <v>100</v>
      </c>
      <c r="AG19" s="1">
        <f t="shared" si="1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33</v>
      </c>
      <c r="C20" s="1">
        <v>219.50399999999999</v>
      </c>
      <c r="D20" s="1">
        <v>185.92699999999999</v>
      </c>
      <c r="E20" s="1">
        <v>204.55</v>
      </c>
      <c r="F20" s="1">
        <v>87.757000000000005</v>
      </c>
      <c r="G20" s="6">
        <v>1</v>
      </c>
      <c r="H20" s="1">
        <v>60</v>
      </c>
      <c r="I20" s="1" t="s">
        <v>34</v>
      </c>
      <c r="J20" s="1">
        <v>199.87299999999999</v>
      </c>
      <c r="K20" s="1">
        <f t="shared" si="3"/>
        <v>4.6770000000000209</v>
      </c>
      <c r="L20" s="1"/>
      <c r="M20" s="1"/>
      <c r="N20" s="1">
        <v>249.94159999999999</v>
      </c>
      <c r="O20" s="1"/>
      <c r="P20" s="1">
        <f t="shared" si="4"/>
        <v>40.910000000000004</v>
      </c>
      <c r="Q20" s="5">
        <f t="shared" si="5"/>
        <v>71.401400000000024</v>
      </c>
      <c r="R20" s="5">
        <f t="shared" si="6"/>
        <v>71.401400000000024</v>
      </c>
      <c r="S20" s="5">
        <f t="shared" si="7"/>
        <v>71.401400000000024</v>
      </c>
      <c r="T20" s="5"/>
      <c r="U20" s="5"/>
      <c r="V20" s="1"/>
      <c r="W20" s="1">
        <f t="shared" si="8"/>
        <v>10</v>
      </c>
      <c r="X20" s="1">
        <f t="shared" si="9"/>
        <v>8.2546712295282312</v>
      </c>
      <c r="Y20" s="1">
        <v>48.812600000000003</v>
      </c>
      <c r="Z20" s="1">
        <v>35.404000000000003</v>
      </c>
      <c r="AA20" s="1">
        <v>25.968399999999999</v>
      </c>
      <c r="AB20" s="1">
        <v>39.660200000000003</v>
      </c>
      <c r="AC20" s="1">
        <v>47.694000000000003</v>
      </c>
      <c r="AD20" s="1">
        <v>51.569200000000002</v>
      </c>
      <c r="AE20" s="1"/>
      <c r="AF20" s="1">
        <f t="shared" si="10"/>
        <v>71</v>
      </c>
      <c r="AG20" s="1">
        <f t="shared" si="11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33</v>
      </c>
      <c r="C21" s="1">
        <v>1187.6379999999999</v>
      </c>
      <c r="D21" s="1">
        <v>1127.3499999999999</v>
      </c>
      <c r="E21" s="1">
        <v>1263.1110000000001</v>
      </c>
      <c r="F21" s="1">
        <v>661.495</v>
      </c>
      <c r="G21" s="6">
        <v>1</v>
      </c>
      <c r="H21" s="1">
        <v>60</v>
      </c>
      <c r="I21" s="1" t="s">
        <v>34</v>
      </c>
      <c r="J21" s="1">
        <v>1216.47</v>
      </c>
      <c r="K21" s="1">
        <f t="shared" si="3"/>
        <v>46.641000000000076</v>
      </c>
      <c r="L21" s="1"/>
      <c r="M21" s="1"/>
      <c r="N21" s="1">
        <v>300</v>
      </c>
      <c r="O21" s="1">
        <v>500</v>
      </c>
      <c r="P21" s="1">
        <f t="shared" si="4"/>
        <v>252.62220000000002</v>
      </c>
      <c r="Q21" s="5">
        <f t="shared" si="5"/>
        <v>1064.7270000000003</v>
      </c>
      <c r="R21" s="5">
        <v>1200</v>
      </c>
      <c r="S21" s="5">
        <f t="shared" si="7"/>
        <v>700</v>
      </c>
      <c r="T21" s="5">
        <v>500</v>
      </c>
      <c r="U21" s="5"/>
      <c r="V21" s="1"/>
      <c r="W21" s="1">
        <f t="shared" si="8"/>
        <v>10.535475504528105</v>
      </c>
      <c r="X21" s="1">
        <f t="shared" si="9"/>
        <v>5.7852991542311001</v>
      </c>
      <c r="Y21" s="1">
        <v>207.96799999999999</v>
      </c>
      <c r="Z21" s="1">
        <v>161.38399999999999</v>
      </c>
      <c r="AA21" s="1">
        <v>122.6626</v>
      </c>
      <c r="AB21" s="1">
        <v>172.01060000000001</v>
      </c>
      <c r="AC21" s="1">
        <v>185.8486</v>
      </c>
      <c r="AD21" s="1">
        <v>181.59100000000001</v>
      </c>
      <c r="AE21" s="1" t="s">
        <v>48</v>
      </c>
      <c r="AF21" s="1">
        <f t="shared" si="10"/>
        <v>700</v>
      </c>
      <c r="AG21" s="1">
        <f t="shared" si="11"/>
        <v>500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33</v>
      </c>
      <c r="C22" s="1">
        <v>421.697</v>
      </c>
      <c r="D22" s="1">
        <v>1.2709999999999999</v>
      </c>
      <c r="E22" s="1">
        <v>318.3</v>
      </c>
      <c r="F22" s="1"/>
      <c r="G22" s="6">
        <v>1</v>
      </c>
      <c r="H22" s="1">
        <v>60</v>
      </c>
      <c r="I22" s="1" t="s">
        <v>34</v>
      </c>
      <c r="J22" s="1">
        <v>358.16</v>
      </c>
      <c r="K22" s="1">
        <f t="shared" si="3"/>
        <v>-39.860000000000014</v>
      </c>
      <c r="L22" s="1"/>
      <c r="M22" s="1"/>
      <c r="N22" s="1">
        <v>150</v>
      </c>
      <c r="O22" s="1"/>
      <c r="P22" s="1">
        <f t="shared" si="4"/>
        <v>63.660000000000004</v>
      </c>
      <c r="Q22" s="5">
        <f t="shared" si="5"/>
        <v>486.6</v>
      </c>
      <c r="R22" s="5">
        <v>300</v>
      </c>
      <c r="S22" s="5">
        <f t="shared" si="7"/>
        <v>300</v>
      </c>
      <c r="T22" s="5"/>
      <c r="U22" s="5">
        <v>300</v>
      </c>
      <c r="V22" s="1" t="s">
        <v>148</v>
      </c>
      <c r="W22" s="1">
        <f t="shared" si="8"/>
        <v>7.0688030160226196</v>
      </c>
      <c r="X22" s="1">
        <f t="shared" si="9"/>
        <v>2.3562676720075397</v>
      </c>
      <c r="Y22" s="1">
        <v>62.163400000000003</v>
      </c>
      <c r="Z22" s="1">
        <v>44.078800000000001</v>
      </c>
      <c r="AA22" s="1">
        <v>91.929999999999993</v>
      </c>
      <c r="AB22" s="1">
        <v>132.15819999999999</v>
      </c>
      <c r="AC22" s="1">
        <v>138.16919999999999</v>
      </c>
      <c r="AD22" s="1">
        <v>142.0684</v>
      </c>
      <c r="AE22" s="23" t="s">
        <v>68</v>
      </c>
      <c r="AF22" s="1">
        <f t="shared" si="10"/>
        <v>300</v>
      </c>
      <c r="AG22" s="1">
        <f t="shared" si="1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33</v>
      </c>
      <c r="C23" s="1">
        <v>340.6</v>
      </c>
      <c r="D23" s="1">
        <v>274.44400000000002</v>
      </c>
      <c r="E23" s="1">
        <v>351.30700000000002</v>
      </c>
      <c r="F23" s="1">
        <v>143.434</v>
      </c>
      <c r="G23" s="6">
        <v>1</v>
      </c>
      <c r="H23" s="1">
        <v>60</v>
      </c>
      <c r="I23" s="1" t="s">
        <v>34</v>
      </c>
      <c r="J23" s="1">
        <v>346.11799999999999</v>
      </c>
      <c r="K23" s="1">
        <f t="shared" si="3"/>
        <v>5.1890000000000214</v>
      </c>
      <c r="L23" s="1"/>
      <c r="M23" s="1"/>
      <c r="N23" s="1">
        <v>200</v>
      </c>
      <c r="O23" s="1"/>
      <c r="P23" s="1">
        <f t="shared" si="4"/>
        <v>70.261400000000009</v>
      </c>
      <c r="Q23" s="5">
        <f t="shared" si="5"/>
        <v>359.18000000000006</v>
      </c>
      <c r="R23" s="5">
        <f t="shared" si="6"/>
        <v>359.18000000000006</v>
      </c>
      <c r="S23" s="5">
        <f t="shared" si="7"/>
        <v>359.18000000000006</v>
      </c>
      <c r="T23" s="5"/>
      <c r="U23" s="5"/>
      <c r="V23" s="1"/>
      <c r="W23" s="1">
        <f t="shared" si="8"/>
        <v>10</v>
      </c>
      <c r="X23" s="1">
        <f t="shared" si="9"/>
        <v>4.8879470093109436</v>
      </c>
      <c r="Y23" s="1">
        <v>66.737200000000001</v>
      </c>
      <c r="Z23" s="1">
        <v>50.395400000000002</v>
      </c>
      <c r="AA23" s="1">
        <v>48.161200000000001</v>
      </c>
      <c r="AB23" s="1">
        <v>63.343200000000003</v>
      </c>
      <c r="AC23" s="1">
        <v>73.708799999999997</v>
      </c>
      <c r="AD23" s="1">
        <v>89.261399999999995</v>
      </c>
      <c r="AE23" s="1"/>
      <c r="AF23" s="1">
        <f t="shared" si="10"/>
        <v>359</v>
      </c>
      <c r="AG23" s="1">
        <f t="shared" si="1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33</v>
      </c>
      <c r="C24" s="1">
        <v>461.34699999999998</v>
      </c>
      <c r="D24" s="1">
        <v>1018.379</v>
      </c>
      <c r="E24" s="1">
        <v>668.61199999999997</v>
      </c>
      <c r="F24" s="1">
        <v>608.13699999999994</v>
      </c>
      <c r="G24" s="6">
        <v>1</v>
      </c>
      <c r="H24" s="1">
        <v>60</v>
      </c>
      <c r="I24" s="1" t="s">
        <v>34</v>
      </c>
      <c r="J24" s="1">
        <v>905.90800000000002</v>
      </c>
      <c r="K24" s="1">
        <f t="shared" si="3"/>
        <v>-237.29600000000005</v>
      </c>
      <c r="L24" s="1"/>
      <c r="M24" s="1"/>
      <c r="N24" s="1">
        <v>500</v>
      </c>
      <c r="O24" s="1"/>
      <c r="P24" s="1">
        <f t="shared" si="4"/>
        <v>133.72239999999999</v>
      </c>
      <c r="Q24" s="5">
        <f t="shared" si="5"/>
        <v>229.08699999999999</v>
      </c>
      <c r="R24" s="5">
        <f t="shared" si="6"/>
        <v>229.08699999999999</v>
      </c>
      <c r="S24" s="5">
        <f t="shared" si="7"/>
        <v>229.08699999999999</v>
      </c>
      <c r="T24" s="5"/>
      <c r="U24" s="5"/>
      <c r="V24" s="1"/>
      <c r="W24" s="1">
        <f t="shared" si="8"/>
        <v>10</v>
      </c>
      <c r="X24" s="1">
        <f t="shared" si="9"/>
        <v>8.2868464819656236</v>
      </c>
      <c r="Y24" s="1">
        <v>143.09520000000001</v>
      </c>
      <c r="Z24" s="1">
        <v>105.31699999999999</v>
      </c>
      <c r="AA24" s="1">
        <v>63.206800000000001</v>
      </c>
      <c r="AB24" s="1">
        <v>79.568600000000004</v>
      </c>
      <c r="AC24" s="1">
        <v>91.358199999999997</v>
      </c>
      <c r="AD24" s="1">
        <v>97.015000000000001</v>
      </c>
      <c r="AE24" s="1" t="s">
        <v>48</v>
      </c>
      <c r="AF24" s="1">
        <f t="shared" si="10"/>
        <v>229</v>
      </c>
      <c r="AG24" s="1">
        <f t="shared" si="11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33</v>
      </c>
      <c r="C25" s="1">
        <v>192.03</v>
      </c>
      <c r="D25" s="1">
        <v>255.023</v>
      </c>
      <c r="E25" s="1">
        <v>202.13200000000001</v>
      </c>
      <c r="F25" s="1">
        <v>145.982</v>
      </c>
      <c r="G25" s="6">
        <v>1</v>
      </c>
      <c r="H25" s="1">
        <v>30</v>
      </c>
      <c r="I25" s="1" t="s">
        <v>34</v>
      </c>
      <c r="J25" s="1">
        <v>211</v>
      </c>
      <c r="K25" s="1">
        <f t="shared" si="3"/>
        <v>-8.867999999999995</v>
      </c>
      <c r="L25" s="1"/>
      <c r="M25" s="1"/>
      <c r="N25" s="1">
        <v>206.70679999999999</v>
      </c>
      <c r="O25" s="1"/>
      <c r="P25" s="1">
        <f t="shared" si="4"/>
        <v>40.426400000000001</v>
      </c>
      <c r="Q25" s="5">
        <f t="shared" si="5"/>
        <v>51.575200000000024</v>
      </c>
      <c r="R25" s="5">
        <f t="shared" si="6"/>
        <v>51.575200000000024</v>
      </c>
      <c r="S25" s="5">
        <f t="shared" si="7"/>
        <v>51.575200000000024</v>
      </c>
      <c r="T25" s="5"/>
      <c r="U25" s="5"/>
      <c r="V25" s="1"/>
      <c r="W25" s="1">
        <f t="shared" si="8"/>
        <v>10</v>
      </c>
      <c r="X25" s="1">
        <f t="shared" si="9"/>
        <v>8.7242198167534095</v>
      </c>
      <c r="Y25" s="1">
        <v>42.826799999999999</v>
      </c>
      <c r="Z25" s="1">
        <v>31.9848</v>
      </c>
      <c r="AA25" s="1">
        <v>26.3474</v>
      </c>
      <c r="AB25" s="1">
        <v>44.615200000000002</v>
      </c>
      <c r="AC25" s="1">
        <v>44.0364</v>
      </c>
      <c r="AD25" s="1">
        <v>54.750399999999999</v>
      </c>
      <c r="AE25" s="1"/>
      <c r="AF25" s="1">
        <f t="shared" si="10"/>
        <v>52</v>
      </c>
      <c r="AG25" s="1">
        <f t="shared" si="1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33</v>
      </c>
      <c r="C26" s="1">
        <v>84.075999999999993</v>
      </c>
      <c r="D26" s="1">
        <v>264.43099999999998</v>
      </c>
      <c r="E26" s="1">
        <v>132.79900000000001</v>
      </c>
      <c r="F26" s="1">
        <v>157.048</v>
      </c>
      <c r="G26" s="6">
        <v>1</v>
      </c>
      <c r="H26" s="1">
        <v>30</v>
      </c>
      <c r="I26" s="1" t="s">
        <v>34</v>
      </c>
      <c r="J26" s="1">
        <v>204.3</v>
      </c>
      <c r="K26" s="1">
        <f t="shared" si="3"/>
        <v>-71.501000000000005</v>
      </c>
      <c r="L26" s="1"/>
      <c r="M26" s="1"/>
      <c r="N26" s="1">
        <v>0</v>
      </c>
      <c r="O26" s="1"/>
      <c r="P26" s="1">
        <f t="shared" si="4"/>
        <v>26.559800000000003</v>
      </c>
      <c r="Q26" s="5">
        <f t="shared" si="5"/>
        <v>108.55000000000001</v>
      </c>
      <c r="R26" s="5">
        <f t="shared" si="6"/>
        <v>108.55000000000001</v>
      </c>
      <c r="S26" s="5">
        <f t="shared" si="7"/>
        <v>108.55000000000001</v>
      </c>
      <c r="T26" s="5"/>
      <c r="U26" s="5"/>
      <c r="V26" s="1"/>
      <c r="W26" s="1">
        <f t="shared" si="8"/>
        <v>10</v>
      </c>
      <c r="X26" s="1">
        <f t="shared" si="9"/>
        <v>5.9129963328037105</v>
      </c>
      <c r="Y26" s="1">
        <v>33.348799999999997</v>
      </c>
      <c r="Z26" s="1">
        <v>28.3184</v>
      </c>
      <c r="AA26" s="1">
        <v>8.3414000000000001</v>
      </c>
      <c r="AB26" s="1">
        <v>40.391800000000003</v>
      </c>
      <c r="AC26" s="1">
        <v>42.2836</v>
      </c>
      <c r="AD26" s="1">
        <v>37.119599999999998</v>
      </c>
      <c r="AE26" s="1" t="s">
        <v>60</v>
      </c>
      <c r="AF26" s="1">
        <f t="shared" si="10"/>
        <v>109</v>
      </c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33</v>
      </c>
      <c r="C27" s="1">
        <v>556.48299999999995</v>
      </c>
      <c r="D27" s="1">
        <v>232.03399999999999</v>
      </c>
      <c r="E27" s="1">
        <v>544.93399999999997</v>
      </c>
      <c r="F27" s="1">
        <v>105.36499999999999</v>
      </c>
      <c r="G27" s="6">
        <v>1</v>
      </c>
      <c r="H27" s="1">
        <v>30</v>
      </c>
      <c r="I27" s="1" t="s">
        <v>34</v>
      </c>
      <c r="J27" s="1">
        <v>557.1</v>
      </c>
      <c r="K27" s="1">
        <f t="shared" si="3"/>
        <v>-12.166000000000054</v>
      </c>
      <c r="L27" s="1"/>
      <c r="M27" s="1"/>
      <c r="N27" s="1">
        <v>229.23339999999999</v>
      </c>
      <c r="O27" s="1"/>
      <c r="P27" s="1">
        <f t="shared" si="4"/>
        <v>108.98679999999999</v>
      </c>
      <c r="Q27" s="5">
        <f t="shared" si="5"/>
        <v>755.26959999999997</v>
      </c>
      <c r="R27" s="5">
        <f t="shared" si="6"/>
        <v>755.26959999999997</v>
      </c>
      <c r="S27" s="5">
        <f t="shared" si="7"/>
        <v>455.26959999999997</v>
      </c>
      <c r="T27" s="5">
        <v>300</v>
      </c>
      <c r="U27" s="5"/>
      <c r="V27" s="1"/>
      <c r="W27" s="1">
        <f t="shared" si="8"/>
        <v>10</v>
      </c>
      <c r="X27" s="1">
        <f t="shared" si="9"/>
        <v>3.0700818814755548</v>
      </c>
      <c r="Y27" s="1">
        <v>87.9238</v>
      </c>
      <c r="Z27" s="1">
        <v>58.289000000000001</v>
      </c>
      <c r="AA27" s="1">
        <v>142.77799999999999</v>
      </c>
      <c r="AB27" s="1">
        <v>187.62200000000001</v>
      </c>
      <c r="AC27" s="1">
        <v>197.12200000000001</v>
      </c>
      <c r="AD27" s="1">
        <v>202.9838</v>
      </c>
      <c r="AE27" s="1"/>
      <c r="AF27" s="1">
        <f t="shared" si="10"/>
        <v>455</v>
      </c>
      <c r="AG27" s="1">
        <f t="shared" si="11"/>
        <v>300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33</v>
      </c>
      <c r="C28" s="1">
        <v>62.027999999999999</v>
      </c>
      <c r="D28" s="1">
        <v>0.02</v>
      </c>
      <c r="E28" s="1">
        <v>44.31</v>
      </c>
      <c r="F28" s="1"/>
      <c r="G28" s="6">
        <v>1</v>
      </c>
      <c r="H28" s="1">
        <v>45</v>
      </c>
      <c r="I28" s="1" t="s">
        <v>34</v>
      </c>
      <c r="J28" s="1">
        <v>79.3</v>
      </c>
      <c r="K28" s="1">
        <f t="shared" si="3"/>
        <v>-34.989999999999995</v>
      </c>
      <c r="L28" s="1"/>
      <c r="M28" s="1"/>
      <c r="N28" s="1">
        <v>44.011600000000008</v>
      </c>
      <c r="O28" s="1"/>
      <c r="P28" s="1">
        <f t="shared" si="4"/>
        <v>8.8620000000000001</v>
      </c>
      <c r="Q28" s="5">
        <f t="shared" si="5"/>
        <v>44.608399999999996</v>
      </c>
      <c r="R28" s="5">
        <f t="shared" si="6"/>
        <v>44.608399999999996</v>
      </c>
      <c r="S28" s="5">
        <f t="shared" si="7"/>
        <v>44.608399999999996</v>
      </c>
      <c r="T28" s="5"/>
      <c r="U28" s="5"/>
      <c r="V28" s="1"/>
      <c r="W28" s="1">
        <f t="shared" si="8"/>
        <v>10</v>
      </c>
      <c r="X28" s="1">
        <f t="shared" si="9"/>
        <v>4.9663281426314612</v>
      </c>
      <c r="Y28" s="1">
        <v>7.4676</v>
      </c>
      <c r="Z28" s="1">
        <v>4.8246000000000002</v>
      </c>
      <c r="AA28" s="1">
        <v>4.0932000000000004</v>
      </c>
      <c r="AB28" s="1">
        <v>8.8360000000000003</v>
      </c>
      <c r="AC28" s="1">
        <v>9.4672000000000001</v>
      </c>
      <c r="AD28" s="1">
        <v>12.244199999999999</v>
      </c>
      <c r="AE28" s="1"/>
      <c r="AF28" s="1">
        <f t="shared" si="10"/>
        <v>45</v>
      </c>
      <c r="AG28" s="1">
        <f t="shared" si="11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63</v>
      </c>
      <c r="B29" s="14" t="s">
        <v>33</v>
      </c>
      <c r="C29" s="14">
        <v>7.0999999999999994E-2</v>
      </c>
      <c r="D29" s="14"/>
      <c r="E29" s="14">
        <v>-2.0699999999999998</v>
      </c>
      <c r="F29" s="14"/>
      <c r="G29" s="15">
        <v>0</v>
      </c>
      <c r="H29" s="14">
        <v>40</v>
      </c>
      <c r="I29" s="14" t="s">
        <v>51</v>
      </c>
      <c r="J29" s="14">
        <v>32</v>
      </c>
      <c r="K29" s="14">
        <f t="shared" si="3"/>
        <v>-34.07</v>
      </c>
      <c r="L29" s="14"/>
      <c r="M29" s="14"/>
      <c r="N29" s="14"/>
      <c r="O29" s="14"/>
      <c r="P29" s="14">
        <f t="shared" si="4"/>
        <v>-0.41399999999999998</v>
      </c>
      <c r="Q29" s="16"/>
      <c r="R29" s="16"/>
      <c r="S29" s="16"/>
      <c r="T29" s="16"/>
      <c r="U29" s="16"/>
      <c r="V29" s="14"/>
      <c r="W29" s="14">
        <f t="shared" ref="W29:W34" si="12">(F29+N29+O29+Q29)/P29</f>
        <v>0</v>
      </c>
      <c r="X29" s="14">
        <f t="shared" si="9"/>
        <v>0</v>
      </c>
      <c r="Y29" s="14">
        <v>0.2626</v>
      </c>
      <c r="Z29" s="14">
        <v>0.2626</v>
      </c>
      <c r="AA29" s="14">
        <v>2.3431999999999999</v>
      </c>
      <c r="AB29" s="14">
        <v>3.6594000000000002</v>
      </c>
      <c r="AC29" s="14">
        <v>3.9354</v>
      </c>
      <c r="AD29" s="14">
        <v>7.6318000000000001</v>
      </c>
      <c r="AE29" s="14" t="s">
        <v>57</v>
      </c>
      <c r="AF29" s="14">
        <f t="shared" si="10"/>
        <v>0</v>
      </c>
      <c r="AG29" s="14">
        <f t="shared" si="11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1321.9290000000001</v>
      </c>
      <c r="D30" s="1">
        <v>2412.5390000000002</v>
      </c>
      <c r="E30" s="1">
        <v>1923.2719999999999</v>
      </c>
      <c r="F30" s="1">
        <v>1249.2909999999999</v>
      </c>
      <c r="G30" s="6">
        <v>1</v>
      </c>
      <c r="H30" s="1">
        <v>40</v>
      </c>
      <c r="I30" s="1" t="s">
        <v>34</v>
      </c>
      <c r="J30" s="1">
        <v>1934.6959999999999</v>
      </c>
      <c r="K30" s="1">
        <f t="shared" si="3"/>
        <v>-11.423999999999978</v>
      </c>
      <c r="L30" s="1"/>
      <c r="M30" s="1"/>
      <c r="N30" s="1">
        <v>562.87999999999965</v>
      </c>
      <c r="O30" s="1">
        <v>700</v>
      </c>
      <c r="P30" s="1">
        <f t="shared" si="4"/>
        <v>384.65440000000001</v>
      </c>
      <c r="Q30" s="5">
        <f t="shared" ref="Q30:Q31" si="13">10*P30-O30-N30-F30</f>
        <v>1334.3730000000003</v>
      </c>
      <c r="R30" s="5">
        <v>900</v>
      </c>
      <c r="S30" s="5">
        <f t="shared" ref="S30:S33" si="14">R30-T30</f>
        <v>500</v>
      </c>
      <c r="T30" s="5">
        <v>400</v>
      </c>
      <c r="U30" s="5">
        <v>900</v>
      </c>
      <c r="V30" s="1" t="s">
        <v>148</v>
      </c>
      <c r="W30" s="1">
        <f t="shared" ref="W30:W33" si="15">(F30+N30+O30+R30)/P30</f>
        <v>8.8707447516523903</v>
      </c>
      <c r="X30" s="1">
        <f t="shared" si="9"/>
        <v>6.5309820971760608</v>
      </c>
      <c r="Y30" s="1">
        <v>305.49059999999997</v>
      </c>
      <c r="Z30" s="1">
        <v>236.23179999999999</v>
      </c>
      <c r="AA30" s="1">
        <v>146.17679999999999</v>
      </c>
      <c r="AB30" s="1">
        <v>216.1678</v>
      </c>
      <c r="AC30" s="1">
        <v>223.542</v>
      </c>
      <c r="AD30" s="1">
        <v>176.4776</v>
      </c>
      <c r="AE30" s="1" t="s">
        <v>48</v>
      </c>
      <c r="AF30" s="1">
        <f t="shared" si="10"/>
        <v>500</v>
      </c>
      <c r="AG30" s="1">
        <f t="shared" si="11"/>
        <v>400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94.432000000000002</v>
      </c>
      <c r="D31" s="1">
        <v>3.9950000000000001</v>
      </c>
      <c r="E31" s="1">
        <v>39.039000000000001</v>
      </c>
      <c r="F31" s="1"/>
      <c r="G31" s="6">
        <v>1</v>
      </c>
      <c r="H31" s="1">
        <v>40</v>
      </c>
      <c r="I31" s="1" t="s">
        <v>34</v>
      </c>
      <c r="J31" s="1">
        <v>40.4</v>
      </c>
      <c r="K31" s="1">
        <f t="shared" si="3"/>
        <v>-1.3609999999999971</v>
      </c>
      <c r="L31" s="1"/>
      <c r="M31" s="1"/>
      <c r="N31" s="1">
        <v>28.557999999999989</v>
      </c>
      <c r="O31" s="1"/>
      <c r="P31" s="1">
        <f t="shared" si="4"/>
        <v>7.8078000000000003</v>
      </c>
      <c r="Q31" s="5">
        <f t="shared" si="13"/>
        <v>49.52000000000001</v>
      </c>
      <c r="R31" s="5">
        <f t="shared" ref="R31:R33" si="16">Q31</f>
        <v>49.52000000000001</v>
      </c>
      <c r="S31" s="5">
        <f t="shared" si="14"/>
        <v>49.52000000000001</v>
      </c>
      <c r="T31" s="5"/>
      <c r="U31" s="5"/>
      <c r="V31" s="1"/>
      <c r="W31" s="1">
        <f t="shared" si="15"/>
        <v>10</v>
      </c>
      <c r="X31" s="1">
        <f t="shared" si="9"/>
        <v>3.6576244268551945</v>
      </c>
      <c r="Y31" s="1">
        <v>9.2210000000000001</v>
      </c>
      <c r="Z31" s="1">
        <v>7.6194000000000006</v>
      </c>
      <c r="AA31" s="1">
        <v>2.7856000000000001</v>
      </c>
      <c r="AB31" s="1">
        <v>5.5364000000000004</v>
      </c>
      <c r="AC31" s="1">
        <v>6.26</v>
      </c>
      <c r="AD31" s="1">
        <v>13.7524</v>
      </c>
      <c r="AE31" s="1"/>
      <c r="AF31" s="1">
        <f t="shared" si="10"/>
        <v>50</v>
      </c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33</v>
      </c>
      <c r="C32" s="1">
        <v>110.005</v>
      </c>
      <c r="D32" s="1">
        <v>248.35300000000001</v>
      </c>
      <c r="E32" s="1">
        <v>97.450999999999993</v>
      </c>
      <c r="F32" s="1">
        <v>173.86600000000001</v>
      </c>
      <c r="G32" s="6">
        <v>1</v>
      </c>
      <c r="H32" s="1">
        <v>30</v>
      </c>
      <c r="I32" s="1" t="s">
        <v>34</v>
      </c>
      <c r="J32" s="1">
        <v>188</v>
      </c>
      <c r="K32" s="1">
        <f t="shared" si="3"/>
        <v>-90.549000000000007</v>
      </c>
      <c r="L32" s="1"/>
      <c r="M32" s="1"/>
      <c r="N32" s="1">
        <v>103.98</v>
      </c>
      <c r="O32" s="1"/>
      <c r="P32" s="1">
        <f t="shared" si="4"/>
        <v>19.490199999999998</v>
      </c>
      <c r="Q32" s="5">
        <v>30</v>
      </c>
      <c r="R32" s="5">
        <f t="shared" si="16"/>
        <v>30</v>
      </c>
      <c r="S32" s="5">
        <f t="shared" si="14"/>
        <v>30</v>
      </c>
      <c r="T32" s="5"/>
      <c r="U32" s="5"/>
      <c r="V32" s="1"/>
      <c r="W32" s="1">
        <f t="shared" si="15"/>
        <v>15.794912314906981</v>
      </c>
      <c r="X32" s="1">
        <f t="shared" si="9"/>
        <v>14.255677212137384</v>
      </c>
      <c r="Y32" s="1">
        <v>32.082999999999998</v>
      </c>
      <c r="Z32" s="1">
        <v>27.3672</v>
      </c>
      <c r="AA32" s="1">
        <v>23.110399999999998</v>
      </c>
      <c r="AB32" s="1">
        <v>28.772600000000001</v>
      </c>
      <c r="AC32" s="1">
        <v>31.196200000000001</v>
      </c>
      <c r="AD32" s="1">
        <v>39.332999999999998</v>
      </c>
      <c r="AE32" s="1"/>
      <c r="AF32" s="1">
        <f t="shared" si="10"/>
        <v>30</v>
      </c>
      <c r="AG32" s="1">
        <f t="shared" si="11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33</v>
      </c>
      <c r="C33" s="1">
        <v>29.094000000000001</v>
      </c>
      <c r="D33" s="1"/>
      <c r="E33" s="1">
        <v>8.6460000000000008</v>
      </c>
      <c r="F33" s="1"/>
      <c r="G33" s="6">
        <v>1</v>
      </c>
      <c r="H33" s="1">
        <v>50</v>
      </c>
      <c r="I33" s="1" t="s">
        <v>34</v>
      </c>
      <c r="J33" s="1">
        <v>60.75</v>
      </c>
      <c r="K33" s="1">
        <f t="shared" si="3"/>
        <v>-52.103999999999999</v>
      </c>
      <c r="L33" s="1"/>
      <c r="M33" s="1"/>
      <c r="N33" s="1">
        <v>42.435000000000002</v>
      </c>
      <c r="O33" s="1"/>
      <c r="P33" s="1">
        <f t="shared" si="4"/>
        <v>1.7292000000000001</v>
      </c>
      <c r="Q33" s="5"/>
      <c r="R33" s="5">
        <f t="shared" si="16"/>
        <v>0</v>
      </c>
      <c r="S33" s="5">
        <f t="shared" si="14"/>
        <v>0</v>
      </c>
      <c r="T33" s="5"/>
      <c r="U33" s="5"/>
      <c r="V33" s="1"/>
      <c r="W33" s="1">
        <f t="shared" si="15"/>
        <v>24.54024982650937</v>
      </c>
      <c r="X33" s="1">
        <f t="shared" si="9"/>
        <v>24.54024982650937</v>
      </c>
      <c r="Y33" s="1">
        <v>5.2110000000000003</v>
      </c>
      <c r="Z33" s="1">
        <v>4.2081999999999997</v>
      </c>
      <c r="AA33" s="1">
        <v>4.3393999999999986</v>
      </c>
      <c r="AB33" s="1">
        <v>2.9001999999999999</v>
      </c>
      <c r="AC33" s="1">
        <v>4.0321999999999996</v>
      </c>
      <c r="AD33" s="1">
        <v>2.5939999999999999</v>
      </c>
      <c r="AE33" s="1" t="s">
        <v>68</v>
      </c>
      <c r="AF33" s="1">
        <f t="shared" si="10"/>
        <v>0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69</v>
      </c>
      <c r="B34" s="14" t="s">
        <v>33</v>
      </c>
      <c r="C34" s="14">
        <v>20.933</v>
      </c>
      <c r="D34" s="14">
        <v>2.1999999999999999E-2</v>
      </c>
      <c r="E34" s="14">
        <v>1.4630000000000001</v>
      </c>
      <c r="F34" s="14"/>
      <c r="G34" s="15">
        <v>0</v>
      </c>
      <c r="H34" s="14">
        <v>50</v>
      </c>
      <c r="I34" s="14" t="s">
        <v>51</v>
      </c>
      <c r="J34" s="14">
        <v>22.1</v>
      </c>
      <c r="K34" s="14">
        <f t="shared" si="3"/>
        <v>-20.637</v>
      </c>
      <c r="L34" s="14"/>
      <c r="M34" s="14"/>
      <c r="N34" s="14"/>
      <c r="O34" s="14"/>
      <c r="P34" s="14">
        <f t="shared" si="4"/>
        <v>0.29260000000000003</v>
      </c>
      <c r="Q34" s="16"/>
      <c r="R34" s="16"/>
      <c r="S34" s="16"/>
      <c r="T34" s="16"/>
      <c r="U34" s="16"/>
      <c r="V34" s="14"/>
      <c r="W34" s="14">
        <f t="shared" si="12"/>
        <v>0</v>
      </c>
      <c r="X34" s="14">
        <f t="shared" si="9"/>
        <v>0</v>
      </c>
      <c r="Y34" s="14">
        <v>3.9018000000000002</v>
      </c>
      <c r="Z34" s="14">
        <v>3.9018000000000002</v>
      </c>
      <c r="AA34" s="14">
        <v>5.7447999999999997</v>
      </c>
      <c r="AB34" s="14">
        <v>1.72</v>
      </c>
      <c r="AC34" s="14">
        <v>2.8704000000000001</v>
      </c>
      <c r="AD34" s="14">
        <v>14.918200000000001</v>
      </c>
      <c r="AE34" s="14" t="s">
        <v>57</v>
      </c>
      <c r="AF34" s="14">
        <f t="shared" si="10"/>
        <v>0</v>
      </c>
      <c r="AG34" s="14">
        <f t="shared" si="1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70</v>
      </c>
      <c r="B35" s="1" t="s">
        <v>33</v>
      </c>
      <c r="C35" s="1">
        <v>22.187000000000001</v>
      </c>
      <c r="D35" s="1">
        <v>2.1999999999999999E-2</v>
      </c>
      <c r="E35" s="1">
        <v>1.427</v>
      </c>
      <c r="F35" s="1"/>
      <c r="G35" s="6">
        <v>1</v>
      </c>
      <c r="H35" s="1">
        <v>50</v>
      </c>
      <c r="I35" s="1" t="s">
        <v>34</v>
      </c>
      <c r="J35" s="1">
        <v>5</v>
      </c>
      <c r="K35" s="1">
        <f t="shared" si="3"/>
        <v>-3.573</v>
      </c>
      <c r="L35" s="1"/>
      <c r="M35" s="1"/>
      <c r="N35" s="1">
        <v>42.566799999999994</v>
      </c>
      <c r="O35" s="1"/>
      <c r="P35" s="1">
        <f t="shared" si="4"/>
        <v>0.28539999999999999</v>
      </c>
      <c r="Q35" s="5"/>
      <c r="R35" s="5">
        <f t="shared" ref="R35:R77" si="17">Q35</f>
        <v>0</v>
      </c>
      <c r="S35" s="5">
        <f t="shared" ref="S35:S77" si="18">R35-T35</f>
        <v>0</v>
      </c>
      <c r="T35" s="5"/>
      <c r="U35" s="5"/>
      <c r="V35" s="1"/>
      <c r="W35" s="1">
        <f t="shared" ref="W35:W77" si="19">(F35+N35+O35+R35)/P35</f>
        <v>149.14786264891379</v>
      </c>
      <c r="X35" s="1">
        <f t="shared" si="9"/>
        <v>149.14786264891379</v>
      </c>
      <c r="Y35" s="1">
        <v>4.7271999999999998</v>
      </c>
      <c r="Z35" s="1">
        <v>4.4417999999999997</v>
      </c>
      <c r="AA35" s="1">
        <v>5.2753999999999994</v>
      </c>
      <c r="AB35" s="1">
        <v>2.5948000000000002</v>
      </c>
      <c r="AC35" s="1">
        <v>4.6074000000000002</v>
      </c>
      <c r="AD35" s="1">
        <v>11.1248</v>
      </c>
      <c r="AE35" s="1" t="s">
        <v>68</v>
      </c>
      <c r="AF35" s="1">
        <f t="shared" si="10"/>
        <v>0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40</v>
      </c>
      <c r="C36" s="1">
        <v>1250</v>
      </c>
      <c r="D36" s="1">
        <v>1399</v>
      </c>
      <c r="E36" s="1">
        <v>1313</v>
      </c>
      <c r="F36" s="1">
        <v>959</v>
      </c>
      <c r="G36" s="6">
        <v>0.4</v>
      </c>
      <c r="H36" s="1">
        <v>45</v>
      </c>
      <c r="I36" s="1" t="s">
        <v>34</v>
      </c>
      <c r="J36" s="1">
        <v>1435</v>
      </c>
      <c r="K36" s="1">
        <f t="shared" ref="K36:K67" si="20">E36-J36</f>
        <v>-122</v>
      </c>
      <c r="L36" s="1"/>
      <c r="M36" s="1"/>
      <c r="N36" s="1">
        <v>801.39999999999964</v>
      </c>
      <c r="O36" s="1">
        <v>1000</v>
      </c>
      <c r="P36" s="1">
        <f t="shared" si="4"/>
        <v>262.60000000000002</v>
      </c>
      <c r="Q36" s="5"/>
      <c r="R36" s="5">
        <f t="shared" si="17"/>
        <v>0</v>
      </c>
      <c r="S36" s="5">
        <f t="shared" si="18"/>
        <v>0</v>
      </c>
      <c r="T36" s="5"/>
      <c r="U36" s="5"/>
      <c r="V36" s="1"/>
      <c r="W36" s="1">
        <f t="shared" si="19"/>
        <v>10.511805026656509</v>
      </c>
      <c r="X36" s="1">
        <f t="shared" si="9"/>
        <v>10.511805026656509</v>
      </c>
      <c r="Y36" s="1">
        <v>329.4</v>
      </c>
      <c r="Z36" s="1">
        <v>231.2</v>
      </c>
      <c r="AA36" s="1">
        <v>238.8</v>
      </c>
      <c r="AB36" s="1">
        <v>315.60000000000002</v>
      </c>
      <c r="AC36" s="1">
        <v>326.06819999999999</v>
      </c>
      <c r="AD36" s="1">
        <v>322.8682</v>
      </c>
      <c r="AE36" s="1" t="s">
        <v>72</v>
      </c>
      <c r="AF36" s="1">
        <f t="shared" si="10"/>
        <v>0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40</v>
      </c>
      <c r="C37" s="1">
        <v>501.68099999999998</v>
      </c>
      <c r="D37" s="1">
        <v>800.31899999999996</v>
      </c>
      <c r="E37" s="1">
        <v>518</v>
      </c>
      <c r="F37" s="1">
        <v>607</v>
      </c>
      <c r="G37" s="6">
        <v>0.45</v>
      </c>
      <c r="H37" s="1">
        <v>50</v>
      </c>
      <c r="I37" s="1" t="s">
        <v>34</v>
      </c>
      <c r="J37" s="1">
        <v>595</v>
      </c>
      <c r="K37" s="1">
        <f t="shared" si="20"/>
        <v>-77</v>
      </c>
      <c r="L37" s="1"/>
      <c r="M37" s="1"/>
      <c r="N37" s="1">
        <v>1080.6638</v>
      </c>
      <c r="O37" s="1"/>
      <c r="P37" s="1">
        <f t="shared" si="4"/>
        <v>103.6</v>
      </c>
      <c r="Q37" s="5"/>
      <c r="R37" s="5">
        <f t="shared" si="17"/>
        <v>0</v>
      </c>
      <c r="S37" s="5">
        <f t="shared" si="18"/>
        <v>0</v>
      </c>
      <c r="T37" s="5"/>
      <c r="U37" s="5"/>
      <c r="V37" s="1"/>
      <c r="W37" s="1">
        <f t="shared" si="19"/>
        <v>16.290191119691119</v>
      </c>
      <c r="X37" s="1">
        <f t="shared" si="9"/>
        <v>16.290191119691119</v>
      </c>
      <c r="Y37" s="1">
        <v>171.66380000000001</v>
      </c>
      <c r="Z37" s="1">
        <v>111.0638</v>
      </c>
      <c r="AA37" s="1">
        <v>108.4</v>
      </c>
      <c r="AB37" s="1">
        <v>124.8</v>
      </c>
      <c r="AC37" s="1">
        <v>137.80000000000001</v>
      </c>
      <c r="AD37" s="1">
        <v>165.2</v>
      </c>
      <c r="AE37" s="1"/>
      <c r="AF37" s="1">
        <f t="shared" si="10"/>
        <v>0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40</v>
      </c>
      <c r="C38" s="1">
        <v>2898</v>
      </c>
      <c r="D38" s="1">
        <v>1</v>
      </c>
      <c r="E38" s="1">
        <v>1340</v>
      </c>
      <c r="F38" s="1">
        <v>1051</v>
      </c>
      <c r="G38" s="6">
        <v>0.4</v>
      </c>
      <c r="H38" s="1">
        <v>45</v>
      </c>
      <c r="I38" s="1" t="s">
        <v>34</v>
      </c>
      <c r="J38" s="1">
        <v>1340</v>
      </c>
      <c r="K38" s="1">
        <f t="shared" si="20"/>
        <v>0</v>
      </c>
      <c r="L38" s="1"/>
      <c r="M38" s="1"/>
      <c r="N38" s="1">
        <v>1478.2</v>
      </c>
      <c r="O38" s="1"/>
      <c r="P38" s="1">
        <f t="shared" si="4"/>
        <v>268</v>
      </c>
      <c r="Q38" s="5">
        <f t="shared" ref="Q38:Q76" si="21">10*P38-O38-N38-F38</f>
        <v>150.79999999999995</v>
      </c>
      <c r="R38" s="5">
        <f t="shared" si="17"/>
        <v>150.79999999999995</v>
      </c>
      <c r="S38" s="5">
        <f t="shared" si="18"/>
        <v>150.79999999999995</v>
      </c>
      <c r="T38" s="5"/>
      <c r="U38" s="5"/>
      <c r="V38" s="1"/>
      <c r="W38" s="1">
        <f t="shared" si="19"/>
        <v>10</v>
      </c>
      <c r="X38" s="1">
        <f t="shared" si="9"/>
        <v>9.4373134328358201</v>
      </c>
      <c r="Y38" s="1">
        <v>316.2</v>
      </c>
      <c r="Z38" s="1">
        <v>205</v>
      </c>
      <c r="AA38" s="1">
        <v>202.8</v>
      </c>
      <c r="AB38" s="1">
        <v>424.6</v>
      </c>
      <c r="AC38" s="1">
        <v>442.2</v>
      </c>
      <c r="AD38" s="1">
        <v>365.2</v>
      </c>
      <c r="AE38" s="1" t="s">
        <v>72</v>
      </c>
      <c r="AF38" s="1">
        <f t="shared" si="10"/>
        <v>60</v>
      </c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33</v>
      </c>
      <c r="C39" s="1">
        <v>603.36199999999997</v>
      </c>
      <c r="D39" s="1">
        <v>788.78200000000004</v>
      </c>
      <c r="E39" s="1">
        <v>889.18899999999996</v>
      </c>
      <c r="F39" s="1">
        <v>308.67</v>
      </c>
      <c r="G39" s="6">
        <v>1</v>
      </c>
      <c r="H39" s="1">
        <v>45</v>
      </c>
      <c r="I39" s="1" t="s">
        <v>34</v>
      </c>
      <c r="J39" s="1">
        <v>924.9</v>
      </c>
      <c r="K39" s="1">
        <f t="shared" si="20"/>
        <v>-35.711000000000013</v>
      </c>
      <c r="L39" s="1"/>
      <c r="M39" s="1"/>
      <c r="N39" s="1">
        <v>500.99680000000018</v>
      </c>
      <c r="O39" s="1"/>
      <c r="P39" s="1">
        <f t="shared" si="4"/>
        <v>177.83779999999999</v>
      </c>
      <c r="Q39" s="5">
        <f t="shared" si="21"/>
        <v>968.71119999999974</v>
      </c>
      <c r="R39" s="5">
        <f t="shared" si="17"/>
        <v>968.71119999999974</v>
      </c>
      <c r="S39" s="5">
        <f t="shared" si="18"/>
        <v>568.71119999999974</v>
      </c>
      <c r="T39" s="5">
        <v>400</v>
      </c>
      <c r="U39" s="5"/>
      <c r="V39" s="1"/>
      <c r="W39" s="1">
        <f t="shared" si="19"/>
        <v>10</v>
      </c>
      <c r="X39" s="1">
        <f t="shared" si="9"/>
        <v>4.5528385978683961</v>
      </c>
      <c r="Y39" s="1">
        <v>141.19579999999999</v>
      </c>
      <c r="Z39" s="1">
        <v>108.06399999999999</v>
      </c>
      <c r="AA39" s="1">
        <v>117.4734</v>
      </c>
      <c r="AB39" s="1">
        <v>143.76259999999999</v>
      </c>
      <c r="AC39" s="1">
        <v>154.64019999999999</v>
      </c>
      <c r="AD39" s="1">
        <v>174.88140000000001</v>
      </c>
      <c r="AE39" s="1"/>
      <c r="AF39" s="1">
        <f t="shared" si="10"/>
        <v>569</v>
      </c>
      <c r="AG39" s="1">
        <f t="shared" si="11"/>
        <v>400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40</v>
      </c>
      <c r="C40" s="1">
        <v>329</v>
      </c>
      <c r="D40" s="1">
        <v>480</v>
      </c>
      <c r="E40" s="1">
        <v>381</v>
      </c>
      <c r="F40" s="1">
        <v>339</v>
      </c>
      <c r="G40" s="6">
        <v>0.45</v>
      </c>
      <c r="H40" s="1">
        <v>45</v>
      </c>
      <c r="I40" s="1" t="s">
        <v>34</v>
      </c>
      <c r="J40" s="1">
        <v>447</v>
      </c>
      <c r="K40" s="1">
        <f t="shared" si="20"/>
        <v>-66</v>
      </c>
      <c r="L40" s="1"/>
      <c r="M40" s="1"/>
      <c r="N40" s="1">
        <v>739.59999999999991</v>
      </c>
      <c r="O40" s="1"/>
      <c r="P40" s="1">
        <f t="shared" si="4"/>
        <v>76.2</v>
      </c>
      <c r="Q40" s="5"/>
      <c r="R40" s="5">
        <f t="shared" si="17"/>
        <v>0</v>
      </c>
      <c r="S40" s="5">
        <f t="shared" si="18"/>
        <v>0</v>
      </c>
      <c r="T40" s="5"/>
      <c r="U40" s="5"/>
      <c r="V40" s="1"/>
      <c r="W40" s="1">
        <f t="shared" si="19"/>
        <v>14.154855643044618</v>
      </c>
      <c r="X40" s="1">
        <f t="shared" si="9"/>
        <v>14.154855643044618</v>
      </c>
      <c r="Y40" s="1">
        <v>112.6</v>
      </c>
      <c r="Z40" s="1">
        <v>70.8</v>
      </c>
      <c r="AA40" s="1">
        <v>88.6</v>
      </c>
      <c r="AB40" s="1">
        <v>102.2</v>
      </c>
      <c r="AC40" s="1">
        <v>104</v>
      </c>
      <c r="AD40" s="1">
        <v>108.4</v>
      </c>
      <c r="AE40" s="1"/>
      <c r="AF40" s="1">
        <f t="shared" si="10"/>
        <v>0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40</v>
      </c>
      <c r="C41" s="1">
        <v>447</v>
      </c>
      <c r="D41" s="1">
        <v>470</v>
      </c>
      <c r="E41" s="1">
        <v>461</v>
      </c>
      <c r="F41" s="1">
        <v>295</v>
      </c>
      <c r="G41" s="6">
        <v>0.35</v>
      </c>
      <c r="H41" s="1">
        <v>40</v>
      </c>
      <c r="I41" s="1" t="s">
        <v>34</v>
      </c>
      <c r="J41" s="1">
        <v>582</v>
      </c>
      <c r="K41" s="1">
        <f t="shared" si="20"/>
        <v>-121</v>
      </c>
      <c r="L41" s="1"/>
      <c r="M41" s="1"/>
      <c r="N41" s="1">
        <v>779</v>
      </c>
      <c r="O41" s="1"/>
      <c r="P41" s="1">
        <f t="shared" si="4"/>
        <v>92.2</v>
      </c>
      <c r="Q41" s="5"/>
      <c r="R41" s="5">
        <f t="shared" si="17"/>
        <v>0</v>
      </c>
      <c r="S41" s="5">
        <f t="shared" si="18"/>
        <v>0</v>
      </c>
      <c r="T41" s="5"/>
      <c r="U41" s="5"/>
      <c r="V41" s="1"/>
      <c r="W41" s="1">
        <f t="shared" si="19"/>
        <v>11.648590021691973</v>
      </c>
      <c r="X41" s="1">
        <f t="shared" si="9"/>
        <v>11.648590021691973</v>
      </c>
      <c r="Y41" s="1">
        <v>120</v>
      </c>
      <c r="Z41" s="1">
        <v>76</v>
      </c>
      <c r="AA41" s="1">
        <v>70.8</v>
      </c>
      <c r="AB41" s="1">
        <v>104</v>
      </c>
      <c r="AC41" s="1">
        <v>106.6</v>
      </c>
      <c r="AD41" s="1">
        <v>112</v>
      </c>
      <c r="AE41" s="1" t="s">
        <v>35</v>
      </c>
      <c r="AF41" s="1">
        <f t="shared" si="10"/>
        <v>0</v>
      </c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33</v>
      </c>
      <c r="C42" s="1">
        <v>363.04599999999999</v>
      </c>
      <c r="D42" s="1">
        <v>21.433</v>
      </c>
      <c r="E42" s="1">
        <v>216.59700000000001</v>
      </c>
      <c r="F42" s="1">
        <v>81.843999999999994</v>
      </c>
      <c r="G42" s="6">
        <v>1</v>
      </c>
      <c r="H42" s="1">
        <v>40</v>
      </c>
      <c r="I42" s="1" t="s">
        <v>34</v>
      </c>
      <c r="J42" s="1">
        <v>241.8</v>
      </c>
      <c r="K42" s="1">
        <f t="shared" si="20"/>
        <v>-25.203000000000003</v>
      </c>
      <c r="L42" s="1"/>
      <c r="M42" s="1"/>
      <c r="N42" s="1">
        <v>142.95880000000011</v>
      </c>
      <c r="O42" s="1"/>
      <c r="P42" s="1">
        <f t="shared" si="4"/>
        <v>43.319400000000002</v>
      </c>
      <c r="Q42" s="5">
        <f t="shared" si="21"/>
        <v>208.39119999999991</v>
      </c>
      <c r="R42" s="5">
        <f t="shared" si="17"/>
        <v>208.39119999999991</v>
      </c>
      <c r="S42" s="5">
        <f t="shared" si="18"/>
        <v>208.39119999999991</v>
      </c>
      <c r="T42" s="5"/>
      <c r="U42" s="5"/>
      <c r="V42" s="1"/>
      <c r="W42" s="1">
        <f t="shared" si="19"/>
        <v>10</v>
      </c>
      <c r="X42" s="1">
        <f t="shared" si="9"/>
        <v>5.189425522975851</v>
      </c>
      <c r="Y42" s="1">
        <v>40.058800000000012</v>
      </c>
      <c r="Z42" s="1">
        <v>33.198799999999999</v>
      </c>
      <c r="AA42" s="1">
        <v>25.555199999999999</v>
      </c>
      <c r="AB42" s="1">
        <v>50.814</v>
      </c>
      <c r="AC42" s="1">
        <v>61.615400000000001</v>
      </c>
      <c r="AD42" s="1">
        <v>49.868200000000002</v>
      </c>
      <c r="AE42" s="1"/>
      <c r="AF42" s="1">
        <f t="shared" si="10"/>
        <v>208</v>
      </c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40</v>
      </c>
      <c r="C43" s="1">
        <v>544</v>
      </c>
      <c r="D43" s="1">
        <v>192</v>
      </c>
      <c r="E43" s="1">
        <v>539</v>
      </c>
      <c r="F43" s="1">
        <v>67</v>
      </c>
      <c r="G43" s="6">
        <v>0.4</v>
      </c>
      <c r="H43" s="1">
        <v>40</v>
      </c>
      <c r="I43" s="1" t="s">
        <v>34</v>
      </c>
      <c r="J43" s="1">
        <v>550</v>
      </c>
      <c r="K43" s="1">
        <f t="shared" si="20"/>
        <v>-11</v>
      </c>
      <c r="L43" s="1"/>
      <c r="M43" s="1"/>
      <c r="N43" s="1">
        <v>801</v>
      </c>
      <c r="O43" s="1"/>
      <c r="P43" s="1">
        <f t="shared" si="4"/>
        <v>107.8</v>
      </c>
      <c r="Q43" s="5">
        <f t="shared" si="21"/>
        <v>210</v>
      </c>
      <c r="R43" s="5">
        <f t="shared" si="17"/>
        <v>210</v>
      </c>
      <c r="S43" s="5">
        <f t="shared" si="18"/>
        <v>210</v>
      </c>
      <c r="T43" s="5"/>
      <c r="U43" s="5"/>
      <c r="V43" s="1"/>
      <c r="W43" s="1">
        <f t="shared" si="19"/>
        <v>10</v>
      </c>
      <c r="X43" s="1">
        <f t="shared" si="9"/>
        <v>8.0519480519480524</v>
      </c>
      <c r="Y43" s="1">
        <v>111</v>
      </c>
      <c r="Z43" s="1">
        <v>65</v>
      </c>
      <c r="AA43" s="1">
        <v>69</v>
      </c>
      <c r="AB43" s="1">
        <v>103</v>
      </c>
      <c r="AC43" s="1">
        <v>109.8</v>
      </c>
      <c r="AD43" s="1">
        <v>136.4</v>
      </c>
      <c r="AE43" s="1"/>
      <c r="AF43" s="1">
        <f t="shared" si="10"/>
        <v>84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40</v>
      </c>
      <c r="C44" s="1">
        <v>616</v>
      </c>
      <c r="D44" s="1">
        <v>228</v>
      </c>
      <c r="E44" s="1">
        <v>507</v>
      </c>
      <c r="F44" s="1">
        <v>227</v>
      </c>
      <c r="G44" s="6">
        <v>0.4</v>
      </c>
      <c r="H44" s="1">
        <v>45</v>
      </c>
      <c r="I44" s="1" t="s">
        <v>34</v>
      </c>
      <c r="J44" s="1">
        <v>506</v>
      </c>
      <c r="K44" s="1">
        <f t="shared" si="20"/>
        <v>1</v>
      </c>
      <c r="L44" s="1"/>
      <c r="M44" s="1"/>
      <c r="N44" s="1">
        <v>766.40000000000009</v>
      </c>
      <c r="O44" s="1"/>
      <c r="P44" s="1">
        <f t="shared" si="4"/>
        <v>101.4</v>
      </c>
      <c r="Q44" s="5">
        <f t="shared" si="21"/>
        <v>20.599999999999909</v>
      </c>
      <c r="R44" s="5">
        <f t="shared" si="17"/>
        <v>20.599999999999909</v>
      </c>
      <c r="S44" s="5">
        <f t="shared" si="18"/>
        <v>20.599999999999909</v>
      </c>
      <c r="T44" s="5"/>
      <c r="U44" s="5"/>
      <c r="V44" s="1"/>
      <c r="W44" s="1">
        <f t="shared" si="19"/>
        <v>10</v>
      </c>
      <c r="X44" s="1">
        <f t="shared" si="9"/>
        <v>9.7968441814595657</v>
      </c>
      <c r="Y44" s="1">
        <v>118.4</v>
      </c>
      <c r="Z44" s="1">
        <v>75.2</v>
      </c>
      <c r="AA44" s="1">
        <v>100</v>
      </c>
      <c r="AB44" s="1">
        <v>128</v>
      </c>
      <c r="AC44" s="1">
        <v>140.80000000000001</v>
      </c>
      <c r="AD44" s="1">
        <v>156</v>
      </c>
      <c r="AE44" s="1" t="s">
        <v>72</v>
      </c>
      <c r="AF44" s="1">
        <f t="shared" si="10"/>
        <v>8</v>
      </c>
      <c r="AG44" s="1">
        <f t="shared" si="11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33</v>
      </c>
      <c r="C45" s="1">
        <v>334.60300000000001</v>
      </c>
      <c r="D45" s="1">
        <v>55.597000000000001</v>
      </c>
      <c r="E45" s="1">
        <v>310.51400000000001</v>
      </c>
      <c r="F45" s="1">
        <v>23.670999999999999</v>
      </c>
      <c r="G45" s="6">
        <v>1</v>
      </c>
      <c r="H45" s="1">
        <v>40</v>
      </c>
      <c r="I45" s="1" t="s">
        <v>34</v>
      </c>
      <c r="J45" s="1">
        <v>324.38099999999997</v>
      </c>
      <c r="K45" s="1">
        <f t="shared" si="20"/>
        <v>-13.866999999999962</v>
      </c>
      <c r="L45" s="1"/>
      <c r="M45" s="1"/>
      <c r="N45" s="1">
        <v>360.74200000000002</v>
      </c>
      <c r="O45" s="1"/>
      <c r="P45" s="1">
        <f t="shared" si="4"/>
        <v>62.102800000000002</v>
      </c>
      <c r="Q45" s="5">
        <f t="shared" si="21"/>
        <v>236.61500000000001</v>
      </c>
      <c r="R45" s="5">
        <f t="shared" si="17"/>
        <v>236.61500000000001</v>
      </c>
      <c r="S45" s="5">
        <f t="shared" si="18"/>
        <v>236.61500000000001</v>
      </c>
      <c r="T45" s="5"/>
      <c r="U45" s="5"/>
      <c r="V45" s="1"/>
      <c r="W45" s="1">
        <f t="shared" si="19"/>
        <v>10</v>
      </c>
      <c r="X45" s="1">
        <f t="shared" si="9"/>
        <v>6.1899463470246108</v>
      </c>
      <c r="Y45" s="1">
        <v>48.963999999999999</v>
      </c>
      <c r="Z45" s="1">
        <v>28.178799999999999</v>
      </c>
      <c r="AA45" s="1">
        <v>41.234999999999999</v>
      </c>
      <c r="AB45" s="1">
        <v>57.289599999999993</v>
      </c>
      <c r="AC45" s="1">
        <v>63.095599999999997</v>
      </c>
      <c r="AD45" s="1">
        <v>43.4236</v>
      </c>
      <c r="AE45" s="1"/>
      <c r="AF45" s="1">
        <f t="shared" si="10"/>
        <v>237</v>
      </c>
      <c r="AG45" s="1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40</v>
      </c>
      <c r="C46" s="1">
        <v>723</v>
      </c>
      <c r="D46" s="1">
        <v>329</v>
      </c>
      <c r="E46" s="1">
        <v>817</v>
      </c>
      <c r="F46" s="1">
        <v>82</v>
      </c>
      <c r="G46" s="6">
        <v>0.35</v>
      </c>
      <c r="H46" s="1">
        <v>40</v>
      </c>
      <c r="I46" s="1" t="s">
        <v>34</v>
      </c>
      <c r="J46" s="1">
        <v>837</v>
      </c>
      <c r="K46" s="1">
        <f t="shared" si="20"/>
        <v>-20</v>
      </c>
      <c r="L46" s="1"/>
      <c r="M46" s="1"/>
      <c r="N46" s="1">
        <v>1023.8</v>
      </c>
      <c r="O46" s="1"/>
      <c r="P46" s="1">
        <f t="shared" si="4"/>
        <v>163.4</v>
      </c>
      <c r="Q46" s="5">
        <f t="shared" si="21"/>
        <v>528.20000000000005</v>
      </c>
      <c r="R46" s="5">
        <f t="shared" si="17"/>
        <v>528.20000000000005</v>
      </c>
      <c r="S46" s="5">
        <f t="shared" si="18"/>
        <v>528.20000000000005</v>
      </c>
      <c r="T46" s="5"/>
      <c r="U46" s="5"/>
      <c r="V46" s="1"/>
      <c r="W46" s="1">
        <f t="shared" si="19"/>
        <v>10</v>
      </c>
      <c r="X46" s="1">
        <f t="shared" si="9"/>
        <v>6.7674418604651159</v>
      </c>
      <c r="Y46" s="1">
        <v>144.80000000000001</v>
      </c>
      <c r="Z46" s="1">
        <v>86.2</v>
      </c>
      <c r="AA46" s="1">
        <v>99.8</v>
      </c>
      <c r="AB46" s="1">
        <v>145.4</v>
      </c>
      <c r="AC46" s="1">
        <v>146.6</v>
      </c>
      <c r="AD46" s="1">
        <v>135.4</v>
      </c>
      <c r="AE46" s="1"/>
      <c r="AF46" s="1">
        <f t="shared" si="10"/>
        <v>185</v>
      </c>
      <c r="AG46" s="1">
        <f t="shared" si="11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40</v>
      </c>
      <c r="C47" s="1">
        <v>920</v>
      </c>
      <c r="D47" s="1">
        <v>144</v>
      </c>
      <c r="E47" s="1">
        <v>641</v>
      </c>
      <c r="F47" s="1">
        <v>24</v>
      </c>
      <c r="G47" s="6">
        <v>0.4</v>
      </c>
      <c r="H47" s="1">
        <v>40</v>
      </c>
      <c r="I47" s="1" t="s">
        <v>34</v>
      </c>
      <c r="J47" s="1">
        <v>671</v>
      </c>
      <c r="K47" s="1">
        <f t="shared" si="20"/>
        <v>-30</v>
      </c>
      <c r="L47" s="1"/>
      <c r="M47" s="1"/>
      <c r="N47" s="1">
        <v>508.8</v>
      </c>
      <c r="O47" s="1"/>
      <c r="P47" s="1">
        <f t="shared" si="4"/>
        <v>128.19999999999999</v>
      </c>
      <c r="Q47" s="5">
        <f t="shared" si="21"/>
        <v>749.2</v>
      </c>
      <c r="R47" s="5">
        <f t="shared" si="17"/>
        <v>749.2</v>
      </c>
      <c r="S47" s="5">
        <f t="shared" si="18"/>
        <v>749.2</v>
      </c>
      <c r="T47" s="5"/>
      <c r="U47" s="5"/>
      <c r="V47" s="1"/>
      <c r="W47" s="1">
        <f t="shared" si="19"/>
        <v>10</v>
      </c>
      <c r="X47" s="1">
        <f t="shared" si="9"/>
        <v>4.1560062402496101</v>
      </c>
      <c r="Y47" s="1">
        <v>109.8</v>
      </c>
      <c r="Z47" s="1">
        <v>83.2</v>
      </c>
      <c r="AA47" s="1">
        <v>86.2</v>
      </c>
      <c r="AB47" s="1">
        <v>147.19999999999999</v>
      </c>
      <c r="AC47" s="1">
        <v>148.80000000000001</v>
      </c>
      <c r="AD47" s="1">
        <v>135.6</v>
      </c>
      <c r="AE47" s="1"/>
      <c r="AF47" s="1">
        <f t="shared" si="10"/>
        <v>300</v>
      </c>
      <c r="AG47" s="1">
        <f t="shared" si="11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33</v>
      </c>
      <c r="C48" s="1">
        <v>757.86199999999997</v>
      </c>
      <c r="D48" s="1">
        <v>371.827</v>
      </c>
      <c r="E48" s="1">
        <v>896.13</v>
      </c>
      <c r="F48" s="1">
        <v>102.036</v>
      </c>
      <c r="G48" s="6">
        <v>1</v>
      </c>
      <c r="H48" s="1">
        <v>50</v>
      </c>
      <c r="I48" s="1" t="s">
        <v>34</v>
      </c>
      <c r="J48" s="1">
        <v>860.95</v>
      </c>
      <c r="K48" s="1">
        <f t="shared" si="20"/>
        <v>35.17999999999995</v>
      </c>
      <c r="L48" s="1"/>
      <c r="M48" s="1"/>
      <c r="N48" s="1">
        <v>911.53820000000019</v>
      </c>
      <c r="O48" s="1"/>
      <c r="P48" s="1">
        <f t="shared" si="4"/>
        <v>179.226</v>
      </c>
      <c r="Q48" s="5">
        <f t="shared" si="21"/>
        <v>778.68579999999974</v>
      </c>
      <c r="R48" s="5">
        <f t="shared" si="17"/>
        <v>778.68579999999974</v>
      </c>
      <c r="S48" s="5">
        <f t="shared" si="18"/>
        <v>778.68579999999974</v>
      </c>
      <c r="T48" s="5"/>
      <c r="U48" s="5"/>
      <c r="V48" s="1"/>
      <c r="W48" s="1">
        <f t="shared" si="19"/>
        <v>10</v>
      </c>
      <c r="X48" s="1">
        <f t="shared" si="9"/>
        <v>5.6552855054512197</v>
      </c>
      <c r="Y48" s="1">
        <v>139.90819999999999</v>
      </c>
      <c r="Z48" s="1">
        <v>88.466200000000001</v>
      </c>
      <c r="AA48" s="1">
        <v>106.941</v>
      </c>
      <c r="AB48" s="1">
        <v>149.3126</v>
      </c>
      <c r="AC48" s="1">
        <v>154.04759999999999</v>
      </c>
      <c r="AD48" s="1">
        <v>165.3878</v>
      </c>
      <c r="AE48" s="1"/>
      <c r="AF48" s="1">
        <f t="shared" si="10"/>
        <v>779</v>
      </c>
      <c r="AG48" s="1">
        <f t="shared" si="11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33</v>
      </c>
      <c r="C49" s="1">
        <v>863.38900000000001</v>
      </c>
      <c r="D49" s="1">
        <v>1541.546</v>
      </c>
      <c r="E49" s="1">
        <v>1274.3030000000001</v>
      </c>
      <c r="F49" s="1">
        <v>775.75</v>
      </c>
      <c r="G49" s="6">
        <v>1</v>
      </c>
      <c r="H49" s="1">
        <v>50</v>
      </c>
      <c r="I49" s="1" t="s">
        <v>34</v>
      </c>
      <c r="J49" s="1">
        <v>1286.798</v>
      </c>
      <c r="K49" s="1">
        <f t="shared" si="20"/>
        <v>-12.494999999999891</v>
      </c>
      <c r="L49" s="1"/>
      <c r="M49" s="1"/>
      <c r="N49" s="1">
        <v>400</v>
      </c>
      <c r="O49" s="1">
        <v>100</v>
      </c>
      <c r="P49" s="1">
        <f t="shared" si="4"/>
        <v>254.86060000000003</v>
      </c>
      <c r="Q49" s="5">
        <f t="shared" si="21"/>
        <v>1272.8560000000002</v>
      </c>
      <c r="R49" s="5">
        <v>800</v>
      </c>
      <c r="S49" s="5">
        <f t="shared" si="18"/>
        <v>500</v>
      </c>
      <c r="T49" s="5">
        <v>300</v>
      </c>
      <c r="U49" s="5">
        <v>800</v>
      </c>
      <c r="V49" s="1" t="s">
        <v>148</v>
      </c>
      <c r="W49" s="1">
        <f t="shared" si="19"/>
        <v>8.1446484862705333</v>
      </c>
      <c r="X49" s="1">
        <f t="shared" si="9"/>
        <v>5.0056776135660037</v>
      </c>
      <c r="Y49" s="1">
        <v>210.8518</v>
      </c>
      <c r="Z49" s="1">
        <v>155.22319999999999</v>
      </c>
      <c r="AA49" s="1">
        <v>92.206800000000001</v>
      </c>
      <c r="AB49" s="1">
        <v>137.91759999999999</v>
      </c>
      <c r="AC49" s="1">
        <v>148.48519999999999</v>
      </c>
      <c r="AD49" s="1">
        <v>162.6722</v>
      </c>
      <c r="AE49" s="1" t="s">
        <v>48</v>
      </c>
      <c r="AF49" s="1">
        <f t="shared" si="10"/>
        <v>500</v>
      </c>
      <c r="AG49" s="1">
        <f t="shared" si="11"/>
        <v>300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33</v>
      </c>
      <c r="C50" s="1">
        <v>230.6</v>
      </c>
      <c r="D50" s="1">
        <v>0.30399999999999999</v>
      </c>
      <c r="E50" s="1">
        <v>192.773</v>
      </c>
      <c r="F50" s="1"/>
      <c r="G50" s="6">
        <v>1</v>
      </c>
      <c r="H50" s="1">
        <v>40</v>
      </c>
      <c r="I50" s="1" t="s">
        <v>34</v>
      </c>
      <c r="J50" s="1">
        <v>247</v>
      </c>
      <c r="K50" s="1">
        <f t="shared" si="20"/>
        <v>-54.227000000000004</v>
      </c>
      <c r="L50" s="1"/>
      <c r="M50" s="1"/>
      <c r="N50" s="1">
        <v>192.6814</v>
      </c>
      <c r="O50" s="1"/>
      <c r="P50" s="1">
        <f t="shared" si="4"/>
        <v>38.554600000000001</v>
      </c>
      <c r="Q50" s="5">
        <f t="shared" si="21"/>
        <v>192.8646</v>
      </c>
      <c r="R50" s="5">
        <v>0</v>
      </c>
      <c r="S50" s="5">
        <f t="shared" si="18"/>
        <v>0</v>
      </c>
      <c r="T50" s="5"/>
      <c r="U50" s="5">
        <v>0</v>
      </c>
      <c r="V50" s="1" t="s">
        <v>127</v>
      </c>
      <c r="W50" s="1">
        <f t="shared" si="19"/>
        <v>4.997624148610023</v>
      </c>
      <c r="X50" s="1">
        <f t="shared" si="9"/>
        <v>4.997624148610023</v>
      </c>
      <c r="Y50" s="1">
        <v>30.609400000000001</v>
      </c>
      <c r="Z50" s="1">
        <v>20.601400000000002</v>
      </c>
      <c r="AA50" s="1">
        <v>69.514600000000002</v>
      </c>
      <c r="AB50" s="1">
        <v>19.672799999999999</v>
      </c>
      <c r="AC50" s="1">
        <v>17.841999999999999</v>
      </c>
      <c r="AD50" s="1">
        <v>62.028199999999998</v>
      </c>
      <c r="AE50" s="1" t="s">
        <v>153</v>
      </c>
      <c r="AF50" s="1">
        <f t="shared" si="10"/>
        <v>0</v>
      </c>
      <c r="AG50" s="1">
        <f t="shared" si="11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40</v>
      </c>
      <c r="C51" s="1">
        <v>19</v>
      </c>
      <c r="D51" s="1">
        <v>544</v>
      </c>
      <c r="E51" s="1">
        <v>134</v>
      </c>
      <c r="F51" s="1">
        <v>409</v>
      </c>
      <c r="G51" s="6">
        <v>0.45</v>
      </c>
      <c r="H51" s="1">
        <v>50</v>
      </c>
      <c r="I51" s="1" t="s">
        <v>34</v>
      </c>
      <c r="J51" s="1">
        <v>324</v>
      </c>
      <c r="K51" s="1">
        <f t="shared" si="20"/>
        <v>-190</v>
      </c>
      <c r="L51" s="1"/>
      <c r="M51" s="1"/>
      <c r="N51" s="1">
        <v>84.399999999999977</v>
      </c>
      <c r="O51" s="1"/>
      <c r="P51" s="1">
        <f t="shared" si="4"/>
        <v>26.8</v>
      </c>
      <c r="Q51" s="5"/>
      <c r="R51" s="5">
        <f t="shared" si="17"/>
        <v>0</v>
      </c>
      <c r="S51" s="5">
        <f t="shared" si="18"/>
        <v>0</v>
      </c>
      <c r="T51" s="5"/>
      <c r="U51" s="5"/>
      <c r="V51" s="1"/>
      <c r="W51" s="1">
        <f t="shared" si="19"/>
        <v>18.410447761194028</v>
      </c>
      <c r="X51" s="1">
        <f t="shared" si="9"/>
        <v>18.410447761194028</v>
      </c>
      <c r="Y51" s="1">
        <v>54.4</v>
      </c>
      <c r="Z51" s="1">
        <v>52.4</v>
      </c>
      <c r="AA51" s="1">
        <v>73.8</v>
      </c>
      <c r="AB51" s="1">
        <v>66.8</v>
      </c>
      <c r="AC51" s="1">
        <v>62.8</v>
      </c>
      <c r="AD51" s="1">
        <v>67.599999999999994</v>
      </c>
      <c r="AE51" s="1" t="s">
        <v>88</v>
      </c>
      <c r="AF51" s="1">
        <f t="shared" si="10"/>
        <v>0</v>
      </c>
      <c r="AG51" s="1">
        <f t="shared" si="11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33</v>
      </c>
      <c r="C52" s="1">
        <v>290.976</v>
      </c>
      <c r="D52" s="1">
        <v>104.741</v>
      </c>
      <c r="E52" s="1">
        <v>261.27800000000002</v>
      </c>
      <c r="F52" s="1">
        <v>81.378</v>
      </c>
      <c r="G52" s="6">
        <v>1</v>
      </c>
      <c r="H52" s="1">
        <v>40</v>
      </c>
      <c r="I52" s="1" t="s">
        <v>34</v>
      </c>
      <c r="J52" s="1">
        <v>251.7</v>
      </c>
      <c r="K52" s="1">
        <f t="shared" si="20"/>
        <v>9.5780000000000314</v>
      </c>
      <c r="L52" s="1"/>
      <c r="M52" s="1"/>
      <c r="N52" s="1">
        <v>167.63380000000001</v>
      </c>
      <c r="O52" s="1"/>
      <c r="P52" s="1">
        <f t="shared" si="4"/>
        <v>52.255600000000001</v>
      </c>
      <c r="Q52" s="5">
        <f t="shared" si="21"/>
        <v>273.54420000000005</v>
      </c>
      <c r="R52" s="5">
        <f t="shared" si="17"/>
        <v>273.54420000000005</v>
      </c>
      <c r="S52" s="5">
        <f t="shared" si="18"/>
        <v>273.54420000000005</v>
      </c>
      <c r="T52" s="5"/>
      <c r="U52" s="5"/>
      <c r="V52" s="1"/>
      <c r="W52" s="1">
        <f t="shared" si="19"/>
        <v>10</v>
      </c>
      <c r="X52" s="1">
        <f t="shared" si="9"/>
        <v>4.7652653495510524</v>
      </c>
      <c r="Y52" s="1">
        <v>41.761800000000001</v>
      </c>
      <c r="Z52" s="1">
        <v>33.417000000000002</v>
      </c>
      <c r="AA52" s="1">
        <v>42.386800000000001</v>
      </c>
      <c r="AB52" s="1">
        <v>55.783399999999993</v>
      </c>
      <c r="AC52" s="1">
        <v>61.147599999999997</v>
      </c>
      <c r="AD52" s="1">
        <v>58.578600000000002</v>
      </c>
      <c r="AE52" s="1"/>
      <c r="AF52" s="1">
        <f t="shared" si="10"/>
        <v>274</v>
      </c>
      <c r="AG52" s="1">
        <f t="shared" si="11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9" t="s">
        <v>90</v>
      </c>
      <c r="B53" s="1" t="s">
        <v>40</v>
      </c>
      <c r="C53" s="1"/>
      <c r="D53" s="1"/>
      <c r="E53" s="22">
        <f>E93</f>
        <v>408</v>
      </c>
      <c r="F53" s="22">
        <f>F93</f>
        <v>23</v>
      </c>
      <c r="G53" s="6">
        <v>0.4</v>
      </c>
      <c r="H53" s="1">
        <v>40</v>
      </c>
      <c r="I53" s="1" t="s">
        <v>34</v>
      </c>
      <c r="J53" s="1"/>
      <c r="K53" s="1">
        <f t="shared" si="20"/>
        <v>408</v>
      </c>
      <c r="L53" s="1"/>
      <c r="M53" s="1"/>
      <c r="N53" s="1">
        <v>0</v>
      </c>
      <c r="O53" s="1"/>
      <c r="P53" s="1">
        <f t="shared" si="4"/>
        <v>81.599999999999994</v>
      </c>
      <c r="Q53" s="5">
        <f>8*P53-O53-N53-F53</f>
        <v>629.79999999999995</v>
      </c>
      <c r="R53" s="5">
        <v>450</v>
      </c>
      <c r="S53" s="5">
        <f t="shared" si="18"/>
        <v>450</v>
      </c>
      <c r="T53" s="5"/>
      <c r="U53" s="5">
        <v>450</v>
      </c>
      <c r="V53" s="1" t="s">
        <v>150</v>
      </c>
      <c r="W53" s="1">
        <f t="shared" si="19"/>
        <v>5.7965686274509807</v>
      </c>
      <c r="X53" s="1">
        <f t="shared" si="9"/>
        <v>0.28186274509803921</v>
      </c>
      <c r="Y53" s="1">
        <v>62.4</v>
      </c>
      <c r="Z53" s="1">
        <v>41.2</v>
      </c>
      <c r="AA53" s="1">
        <v>29.2</v>
      </c>
      <c r="AB53" s="1">
        <v>41.4</v>
      </c>
      <c r="AC53" s="1">
        <v>43.4</v>
      </c>
      <c r="AD53" s="1">
        <v>43</v>
      </c>
      <c r="AE53" s="1" t="s">
        <v>91</v>
      </c>
      <c r="AF53" s="1">
        <f t="shared" si="10"/>
        <v>180</v>
      </c>
      <c r="AG53" s="1">
        <f t="shared" si="11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40</v>
      </c>
      <c r="C54" s="1">
        <v>181</v>
      </c>
      <c r="D54" s="1">
        <v>309</v>
      </c>
      <c r="E54" s="1">
        <v>176</v>
      </c>
      <c r="F54" s="1">
        <v>242</v>
      </c>
      <c r="G54" s="6">
        <v>0.4</v>
      </c>
      <c r="H54" s="1">
        <v>40</v>
      </c>
      <c r="I54" s="1" t="s">
        <v>34</v>
      </c>
      <c r="J54" s="1">
        <v>185</v>
      </c>
      <c r="K54" s="1">
        <f t="shared" si="20"/>
        <v>-9</v>
      </c>
      <c r="L54" s="1"/>
      <c r="M54" s="1"/>
      <c r="N54" s="1">
        <v>103.4</v>
      </c>
      <c r="O54" s="1"/>
      <c r="P54" s="1">
        <f t="shared" si="4"/>
        <v>35.200000000000003</v>
      </c>
      <c r="Q54" s="5">
        <v>10</v>
      </c>
      <c r="R54" s="5">
        <f t="shared" si="17"/>
        <v>10</v>
      </c>
      <c r="S54" s="5">
        <f t="shared" si="18"/>
        <v>10</v>
      </c>
      <c r="T54" s="5"/>
      <c r="U54" s="5"/>
      <c r="V54" s="1"/>
      <c r="W54" s="1">
        <f t="shared" si="19"/>
        <v>10.096590909090908</v>
      </c>
      <c r="X54" s="1">
        <f t="shared" si="9"/>
        <v>9.8124999999999982</v>
      </c>
      <c r="Y54" s="1">
        <v>28.4</v>
      </c>
      <c r="Z54" s="1">
        <v>23.4</v>
      </c>
      <c r="AA54" s="1">
        <v>16.8</v>
      </c>
      <c r="AB54" s="1">
        <v>28.4</v>
      </c>
      <c r="AC54" s="1">
        <v>30.4</v>
      </c>
      <c r="AD54" s="1">
        <v>39</v>
      </c>
      <c r="AE54" s="1"/>
      <c r="AF54" s="1">
        <f t="shared" si="10"/>
        <v>4</v>
      </c>
      <c r="AG54" s="1">
        <f t="shared" si="11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33</v>
      </c>
      <c r="C55" s="1">
        <v>393.52100000000002</v>
      </c>
      <c r="D55" s="1">
        <v>289.41000000000003</v>
      </c>
      <c r="E55" s="1">
        <v>432.24799999999999</v>
      </c>
      <c r="F55" s="1">
        <v>57.292000000000002</v>
      </c>
      <c r="G55" s="6">
        <v>1</v>
      </c>
      <c r="H55" s="1">
        <v>50</v>
      </c>
      <c r="I55" s="1" t="s">
        <v>34</v>
      </c>
      <c r="J55" s="1">
        <v>465.7</v>
      </c>
      <c r="K55" s="1">
        <f t="shared" si="20"/>
        <v>-33.451999999999998</v>
      </c>
      <c r="L55" s="1"/>
      <c r="M55" s="1"/>
      <c r="N55" s="1">
        <v>567.76619999999991</v>
      </c>
      <c r="O55" s="1"/>
      <c r="P55" s="1">
        <f t="shared" si="4"/>
        <v>86.449600000000004</v>
      </c>
      <c r="Q55" s="5">
        <f t="shared" si="21"/>
        <v>239.43780000000018</v>
      </c>
      <c r="R55" s="5">
        <f t="shared" si="17"/>
        <v>239.43780000000018</v>
      </c>
      <c r="S55" s="5">
        <f t="shared" si="18"/>
        <v>239.43780000000018</v>
      </c>
      <c r="T55" s="5"/>
      <c r="U55" s="5"/>
      <c r="V55" s="1"/>
      <c r="W55" s="1">
        <f t="shared" si="19"/>
        <v>10</v>
      </c>
      <c r="X55" s="1">
        <f t="shared" si="9"/>
        <v>7.2303191686254173</v>
      </c>
      <c r="Y55" s="1">
        <v>86.311199999999999</v>
      </c>
      <c r="Z55" s="1">
        <v>54.214200000000012</v>
      </c>
      <c r="AA55" s="1">
        <v>83.122600000000006</v>
      </c>
      <c r="AB55" s="1">
        <v>78.103200000000001</v>
      </c>
      <c r="AC55" s="1">
        <v>94.293199999999999</v>
      </c>
      <c r="AD55" s="1">
        <v>114.96420000000001</v>
      </c>
      <c r="AE55" s="1"/>
      <c r="AF55" s="1">
        <f t="shared" si="10"/>
        <v>239</v>
      </c>
      <c r="AG55" s="1">
        <f t="shared" si="11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33</v>
      </c>
      <c r="C56" s="1">
        <v>557.84100000000001</v>
      </c>
      <c r="D56" s="1">
        <v>1816.7260000000001</v>
      </c>
      <c r="E56" s="1">
        <v>1061.7750000000001</v>
      </c>
      <c r="F56" s="1">
        <v>1090.077</v>
      </c>
      <c r="G56" s="6">
        <v>1</v>
      </c>
      <c r="H56" s="1">
        <v>50</v>
      </c>
      <c r="I56" s="1" t="s">
        <v>34</v>
      </c>
      <c r="J56" s="1">
        <v>1373.5</v>
      </c>
      <c r="K56" s="1">
        <f t="shared" si="20"/>
        <v>-311.72499999999991</v>
      </c>
      <c r="L56" s="1"/>
      <c r="M56" s="1"/>
      <c r="N56" s="1">
        <v>400</v>
      </c>
      <c r="O56" s="1">
        <v>100</v>
      </c>
      <c r="P56" s="1">
        <f t="shared" si="4"/>
        <v>212.35500000000002</v>
      </c>
      <c r="Q56" s="5">
        <f t="shared" si="21"/>
        <v>533.47300000000018</v>
      </c>
      <c r="R56" s="5">
        <f t="shared" si="17"/>
        <v>533.47300000000018</v>
      </c>
      <c r="S56" s="5">
        <f t="shared" si="18"/>
        <v>333.47300000000018</v>
      </c>
      <c r="T56" s="5">
        <v>200</v>
      </c>
      <c r="U56" s="5"/>
      <c r="V56" s="1"/>
      <c r="W56" s="1">
        <f t="shared" si="19"/>
        <v>10</v>
      </c>
      <c r="X56" s="1">
        <f t="shared" si="9"/>
        <v>7.4878246332791782</v>
      </c>
      <c r="Y56" s="1">
        <v>222.41120000000001</v>
      </c>
      <c r="Z56" s="1">
        <v>162.0128</v>
      </c>
      <c r="AA56" s="1">
        <v>124.8678</v>
      </c>
      <c r="AB56" s="1">
        <v>136.8706</v>
      </c>
      <c r="AC56" s="1">
        <v>147.4032</v>
      </c>
      <c r="AD56" s="1">
        <v>172.83080000000001</v>
      </c>
      <c r="AE56" s="1" t="s">
        <v>48</v>
      </c>
      <c r="AF56" s="1">
        <f t="shared" si="10"/>
        <v>333</v>
      </c>
      <c r="AG56" s="1">
        <f t="shared" si="11"/>
        <v>200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33</v>
      </c>
      <c r="C57" s="1">
        <v>323.35500000000002</v>
      </c>
      <c r="D57" s="1">
        <v>2.5009999999999999</v>
      </c>
      <c r="E57" s="1">
        <v>284.358</v>
      </c>
      <c r="F57" s="1">
        <v>4.1150000000000002</v>
      </c>
      <c r="G57" s="6">
        <v>1</v>
      </c>
      <c r="H57" s="1">
        <v>50</v>
      </c>
      <c r="I57" s="1" t="s">
        <v>34</v>
      </c>
      <c r="J57" s="1">
        <v>280.75</v>
      </c>
      <c r="K57" s="1">
        <f t="shared" si="20"/>
        <v>3.6080000000000041</v>
      </c>
      <c r="L57" s="1"/>
      <c r="M57" s="1"/>
      <c r="N57" s="1">
        <v>25.766999999999999</v>
      </c>
      <c r="O57" s="1"/>
      <c r="P57" s="1">
        <f t="shared" si="4"/>
        <v>56.871600000000001</v>
      </c>
      <c r="Q57" s="5">
        <f>9*P57-O57-N57-F57</f>
        <v>481.9624</v>
      </c>
      <c r="R57" s="5">
        <f t="shared" si="17"/>
        <v>481.9624</v>
      </c>
      <c r="S57" s="5">
        <f t="shared" si="18"/>
        <v>481.9624</v>
      </c>
      <c r="T57" s="5"/>
      <c r="U57" s="5"/>
      <c r="V57" s="1"/>
      <c r="W57" s="1">
        <f t="shared" si="19"/>
        <v>9</v>
      </c>
      <c r="X57" s="1">
        <f t="shared" si="9"/>
        <v>0.52542921247160268</v>
      </c>
      <c r="Y57" s="1">
        <v>26.661000000000001</v>
      </c>
      <c r="Z57" s="1">
        <v>22.315999999999999</v>
      </c>
      <c r="AA57" s="1">
        <v>22.030200000000001</v>
      </c>
      <c r="AB57" s="1">
        <v>56.595999999999997</v>
      </c>
      <c r="AC57" s="1">
        <v>56.111600000000003</v>
      </c>
      <c r="AD57" s="1">
        <v>26.069800000000001</v>
      </c>
      <c r="AE57" s="1"/>
      <c r="AF57" s="1">
        <f t="shared" si="10"/>
        <v>482</v>
      </c>
      <c r="AG57" s="1">
        <f t="shared" si="11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40</v>
      </c>
      <c r="C58" s="1">
        <v>307</v>
      </c>
      <c r="D58" s="1">
        <v>170</v>
      </c>
      <c r="E58" s="1">
        <v>279</v>
      </c>
      <c r="F58" s="1">
        <v>135</v>
      </c>
      <c r="G58" s="6">
        <v>0.4</v>
      </c>
      <c r="H58" s="1">
        <v>50</v>
      </c>
      <c r="I58" s="1" t="s">
        <v>34</v>
      </c>
      <c r="J58" s="1">
        <v>285</v>
      </c>
      <c r="K58" s="1">
        <f t="shared" si="20"/>
        <v>-6</v>
      </c>
      <c r="L58" s="1"/>
      <c r="M58" s="1"/>
      <c r="N58" s="1">
        <v>471.2</v>
      </c>
      <c r="O58" s="1"/>
      <c r="P58" s="1">
        <f t="shared" si="4"/>
        <v>55.8</v>
      </c>
      <c r="Q58" s="5"/>
      <c r="R58" s="5">
        <f t="shared" si="17"/>
        <v>0</v>
      </c>
      <c r="S58" s="5">
        <f t="shared" si="18"/>
        <v>0</v>
      </c>
      <c r="T58" s="5"/>
      <c r="U58" s="5"/>
      <c r="V58" s="1"/>
      <c r="W58" s="1">
        <f t="shared" si="19"/>
        <v>10.863799283154123</v>
      </c>
      <c r="X58" s="1">
        <f t="shared" si="9"/>
        <v>10.863799283154123</v>
      </c>
      <c r="Y58" s="1">
        <v>69.2</v>
      </c>
      <c r="Z58" s="1">
        <v>42.4</v>
      </c>
      <c r="AA58" s="1">
        <v>51.6</v>
      </c>
      <c r="AB58" s="1">
        <v>51.8</v>
      </c>
      <c r="AC58" s="1">
        <v>72.8</v>
      </c>
      <c r="AD58" s="1">
        <v>80.2</v>
      </c>
      <c r="AE58" s="1" t="s">
        <v>97</v>
      </c>
      <c r="AF58" s="1">
        <f t="shared" si="10"/>
        <v>0</v>
      </c>
      <c r="AG58" s="1">
        <f t="shared" si="11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40</v>
      </c>
      <c r="C59" s="1">
        <v>1169</v>
      </c>
      <c r="D59" s="1">
        <v>513</v>
      </c>
      <c r="E59" s="1">
        <v>983</v>
      </c>
      <c r="F59" s="1">
        <v>415</v>
      </c>
      <c r="G59" s="6">
        <v>0.4</v>
      </c>
      <c r="H59" s="1">
        <v>40</v>
      </c>
      <c r="I59" s="1" t="s">
        <v>34</v>
      </c>
      <c r="J59" s="1">
        <v>983.3</v>
      </c>
      <c r="K59" s="1">
        <f t="shared" si="20"/>
        <v>-0.29999999999995453</v>
      </c>
      <c r="L59" s="1"/>
      <c r="M59" s="1"/>
      <c r="N59" s="1">
        <v>728.59999999999991</v>
      </c>
      <c r="O59" s="1"/>
      <c r="P59" s="1">
        <f t="shared" si="4"/>
        <v>196.6</v>
      </c>
      <c r="Q59" s="5">
        <f t="shared" si="21"/>
        <v>822.40000000000009</v>
      </c>
      <c r="R59" s="5">
        <f t="shared" si="17"/>
        <v>822.40000000000009</v>
      </c>
      <c r="S59" s="5">
        <f t="shared" si="18"/>
        <v>822.40000000000009</v>
      </c>
      <c r="T59" s="5"/>
      <c r="U59" s="5"/>
      <c r="V59" s="1"/>
      <c r="W59" s="1">
        <f t="shared" si="19"/>
        <v>10</v>
      </c>
      <c r="X59" s="1">
        <f t="shared" si="9"/>
        <v>5.8168870803662251</v>
      </c>
      <c r="Y59" s="1">
        <v>173.6</v>
      </c>
      <c r="Z59" s="1">
        <v>136.6</v>
      </c>
      <c r="AA59" s="1">
        <v>129</v>
      </c>
      <c r="AB59" s="1">
        <v>212.4</v>
      </c>
      <c r="AC59" s="1">
        <v>220</v>
      </c>
      <c r="AD59" s="1">
        <v>216.4</v>
      </c>
      <c r="AE59" s="1"/>
      <c r="AF59" s="1">
        <f t="shared" si="10"/>
        <v>329</v>
      </c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40</v>
      </c>
      <c r="C60" s="1">
        <v>1093</v>
      </c>
      <c r="D60" s="1">
        <v>451</v>
      </c>
      <c r="E60" s="1">
        <v>809</v>
      </c>
      <c r="F60" s="1">
        <v>441</v>
      </c>
      <c r="G60" s="6">
        <v>0.4</v>
      </c>
      <c r="H60" s="1">
        <v>40</v>
      </c>
      <c r="I60" s="1" t="s">
        <v>34</v>
      </c>
      <c r="J60" s="1">
        <v>831</v>
      </c>
      <c r="K60" s="1">
        <f t="shared" si="20"/>
        <v>-22</v>
      </c>
      <c r="L60" s="1"/>
      <c r="M60" s="1"/>
      <c r="N60" s="1">
        <v>624.80000000000018</v>
      </c>
      <c r="O60" s="1"/>
      <c r="P60" s="1">
        <f t="shared" si="4"/>
        <v>161.80000000000001</v>
      </c>
      <c r="Q60" s="5">
        <f t="shared" si="21"/>
        <v>552.19999999999982</v>
      </c>
      <c r="R60" s="5">
        <f t="shared" si="17"/>
        <v>552.19999999999982</v>
      </c>
      <c r="S60" s="5">
        <f t="shared" si="18"/>
        <v>552.19999999999982</v>
      </c>
      <c r="T60" s="5"/>
      <c r="U60" s="5"/>
      <c r="V60" s="1"/>
      <c r="W60" s="1">
        <f t="shared" si="19"/>
        <v>10</v>
      </c>
      <c r="X60" s="1">
        <f t="shared" si="9"/>
        <v>6.5871446229913477</v>
      </c>
      <c r="Y60" s="1">
        <v>156.80000000000001</v>
      </c>
      <c r="Z60" s="1">
        <v>125.6</v>
      </c>
      <c r="AA60" s="1">
        <v>114.8</v>
      </c>
      <c r="AB60" s="1">
        <v>190.4</v>
      </c>
      <c r="AC60" s="1">
        <v>201.6</v>
      </c>
      <c r="AD60" s="1">
        <v>190</v>
      </c>
      <c r="AE60" s="1"/>
      <c r="AF60" s="1">
        <f t="shared" si="10"/>
        <v>221</v>
      </c>
      <c r="AG60" s="1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33</v>
      </c>
      <c r="C61" s="1">
        <v>720.30399999999997</v>
      </c>
      <c r="D61" s="1">
        <v>208.327</v>
      </c>
      <c r="E61" s="1">
        <v>629.50400000000002</v>
      </c>
      <c r="F61" s="1">
        <v>173.02099999999999</v>
      </c>
      <c r="G61" s="6">
        <v>1</v>
      </c>
      <c r="H61" s="1">
        <v>40</v>
      </c>
      <c r="I61" s="1" t="s">
        <v>34</v>
      </c>
      <c r="J61" s="1">
        <v>612.33000000000004</v>
      </c>
      <c r="K61" s="1">
        <f t="shared" si="20"/>
        <v>17.173999999999978</v>
      </c>
      <c r="L61" s="1"/>
      <c r="M61" s="1"/>
      <c r="N61" s="1">
        <v>576.99900000000002</v>
      </c>
      <c r="O61" s="1"/>
      <c r="P61" s="1">
        <f t="shared" si="4"/>
        <v>125.9008</v>
      </c>
      <c r="Q61" s="5">
        <f t="shared" si="21"/>
        <v>508.98800000000006</v>
      </c>
      <c r="R61" s="5">
        <f t="shared" si="17"/>
        <v>508.98800000000006</v>
      </c>
      <c r="S61" s="5">
        <f t="shared" si="18"/>
        <v>508.98800000000006</v>
      </c>
      <c r="T61" s="5"/>
      <c r="U61" s="5"/>
      <c r="V61" s="1"/>
      <c r="W61" s="1">
        <f t="shared" si="19"/>
        <v>10</v>
      </c>
      <c r="X61" s="1">
        <f t="shared" si="9"/>
        <v>5.9572298190321264</v>
      </c>
      <c r="Y61" s="1">
        <v>108.057</v>
      </c>
      <c r="Z61" s="1">
        <v>71.549599999999998</v>
      </c>
      <c r="AA61" s="1">
        <v>82.926599999999993</v>
      </c>
      <c r="AB61" s="1">
        <v>128.79179999999999</v>
      </c>
      <c r="AC61" s="1">
        <v>137.63579999999999</v>
      </c>
      <c r="AD61" s="1">
        <v>103.14960000000001</v>
      </c>
      <c r="AE61" s="1"/>
      <c r="AF61" s="1">
        <f t="shared" si="10"/>
        <v>509</v>
      </c>
      <c r="AG61" s="1">
        <f t="shared" si="1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33</v>
      </c>
      <c r="C62" s="1">
        <v>576.62300000000005</v>
      </c>
      <c r="D62" s="1">
        <v>215.215</v>
      </c>
      <c r="E62" s="1">
        <v>478.61599999999999</v>
      </c>
      <c r="F62" s="1">
        <v>181.447</v>
      </c>
      <c r="G62" s="6">
        <v>1</v>
      </c>
      <c r="H62" s="1">
        <v>40</v>
      </c>
      <c r="I62" s="1" t="s">
        <v>34</v>
      </c>
      <c r="J62" s="1">
        <v>467.10599999999999</v>
      </c>
      <c r="K62" s="1">
        <f t="shared" si="20"/>
        <v>11.509999999999991</v>
      </c>
      <c r="L62" s="1"/>
      <c r="M62" s="1"/>
      <c r="N62" s="1">
        <v>285.12459999999999</v>
      </c>
      <c r="O62" s="1"/>
      <c r="P62" s="1">
        <f t="shared" si="4"/>
        <v>95.723199999999991</v>
      </c>
      <c r="Q62" s="5">
        <f t="shared" si="21"/>
        <v>490.66039999999998</v>
      </c>
      <c r="R62" s="5">
        <f t="shared" si="17"/>
        <v>490.66039999999998</v>
      </c>
      <c r="S62" s="5">
        <f t="shared" si="18"/>
        <v>490.66039999999998</v>
      </c>
      <c r="T62" s="5"/>
      <c r="U62" s="5"/>
      <c r="V62" s="1"/>
      <c r="W62" s="1">
        <f t="shared" si="19"/>
        <v>10</v>
      </c>
      <c r="X62" s="1">
        <f t="shared" si="9"/>
        <v>4.8741747037290857</v>
      </c>
      <c r="Y62" s="1">
        <v>74.267600000000002</v>
      </c>
      <c r="Z62" s="1">
        <v>43.399000000000001</v>
      </c>
      <c r="AA62" s="1">
        <v>63.494600000000013</v>
      </c>
      <c r="AB62" s="1">
        <v>101.7856</v>
      </c>
      <c r="AC62" s="1">
        <v>102.9936</v>
      </c>
      <c r="AD62" s="1">
        <v>73.129400000000004</v>
      </c>
      <c r="AE62" s="1"/>
      <c r="AF62" s="1">
        <f t="shared" si="10"/>
        <v>491</v>
      </c>
      <c r="AG62" s="1">
        <f t="shared" si="11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33</v>
      </c>
      <c r="C63" s="1">
        <v>594.58299999999997</v>
      </c>
      <c r="D63" s="1">
        <v>60.168999999999997</v>
      </c>
      <c r="E63" s="1">
        <v>492.16899999999998</v>
      </c>
      <c r="F63" s="1">
        <v>45.787999999999997</v>
      </c>
      <c r="G63" s="6">
        <v>1</v>
      </c>
      <c r="H63" s="1">
        <v>40</v>
      </c>
      <c r="I63" s="1" t="s">
        <v>34</v>
      </c>
      <c r="J63" s="1">
        <v>486.28</v>
      </c>
      <c r="K63" s="1">
        <f t="shared" si="20"/>
        <v>5.88900000000001</v>
      </c>
      <c r="L63" s="1"/>
      <c r="M63" s="1"/>
      <c r="N63" s="1">
        <v>335.06140000000011</v>
      </c>
      <c r="O63" s="1"/>
      <c r="P63" s="1">
        <f t="shared" si="4"/>
        <v>98.433799999999991</v>
      </c>
      <c r="Q63" s="5">
        <f t="shared" si="21"/>
        <v>603.48859999999991</v>
      </c>
      <c r="R63" s="5">
        <f t="shared" si="17"/>
        <v>603.48859999999991</v>
      </c>
      <c r="S63" s="5">
        <f t="shared" si="18"/>
        <v>603.48859999999991</v>
      </c>
      <c r="T63" s="5"/>
      <c r="U63" s="5"/>
      <c r="V63" s="1"/>
      <c r="W63" s="1">
        <f t="shared" si="19"/>
        <v>10</v>
      </c>
      <c r="X63" s="1">
        <f t="shared" si="9"/>
        <v>3.8690917144314265</v>
      </c>
      <c r="Y63" s="1">
        <v>80.612400000000008</v>
      </c>
      <c r="Z63" s="1">
        <v>54.674799999999998</v>
      </c>
      <c r="AA63" s="1">
        <v>80.097400000000007</v>
      </c>
      <c r="AB63" s="1">
        <v>114.02500000000001</v>
      </c>
      <c r="AC63" s="1">
        <v>116.8844</v>
      </c>
      <c r="AD63" s="1">
        <v>85.436199999999999</v>
      </c>
      <c r="AE63" s="1"/>
      <c r="AF63" s="1">
        <f t="shared" si="10"/>
        <v>603</v>
      </c>
      <c r="AG63" s="1">
        <f t="shared" si="11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103</v>
      </c>
      <c r="B64" s="1" t="s">
        <v>33</v>
      </c>
      <c r="C64" s="1">
        <v>139.45599999999999</v>
      </c>
      <c r="D64" s="1">
        <v>96.852999999999994</v>
      </c>
      <c r="E64" s="1">
        <v>168.501</v>
      </c>
      <c r="F64" s="1">
        <v>21.193000000000001</v>
      </c>
      <c r="G64" s="6">
        <v>1</v>
      </c>
      <c r="H64" s="1">
        <v>30</v>
      </c>
      <c r="I64" s="1" t="s">
        <v>34</v>
      </c>
      <c r="J64" s="1">
        <v>184.5</v>
      </c>
      <c r="K64" s="1">
        <f t="shared" si="20"/>
        <v>-15.998999999999995</v>
      </c>
      <c r="L64" s="1"/>
      <c r="M64" s="1"/>
      <c r="N64" s="1">
        <v>139.56540000000001</v>
      </c>
      <c r="O64" s="1"/>
      <c r="P64" s="1">
        <f t="shared" si="4"/>
        <v>33.700200000000002</v>
      </c>
      <c r="Q64" s="5">
        <f t="shared" si="21"/>
        <v>176.24359999999999</v>
      </c>
      <c r="R64" s="5">
        <f t="shared" si="17"/>
        <v>176.24359999999999</v>
      </c>
      <c r="S64" s="5">
        <f t="shared" si="18"/>
        <v>176.24359999999999</v>
      </c>
      <c r="T64" s="5"/>
      <c r="U64" s="5"/>
      <c r="V64" s="1"/>
      <c r="W64" s="1">
        <f t="shared" si="19"/>
        <v>10</v>
      </c>
      <c r="X64" s="1">
        <f t="shared" si="9"/>
        <v>4.7702506216580325</v>
      </c>
      <c r="Y64" s="1">
        <v>26.798400000000001</v>
      </c>
      <c r="Z64" s="1">
        <v>19.2806</v>
      </c>
      <c r="AA64" s="1">
        <v>12.179399999999999</v>
      </c>
      <c r="AB64" s="1">
        <v>26.062200000000001</v>
      </c>
      <c r="AC64" s="1">
        <v>28.6648</v>
      </c>
      <c r="AD64" s="1">
        <v>32.317799999999998</v>
      </c>
      <c r="AE64" s="1" t="s">
        <v>72</v>
      </c>
      <c r="AF64" s="1">
        <f t="shared" si="10"/>
        <v>176</v>
      </c>
      <c r="AG64" s="1">
        <f t="shared" si="11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104</v>
      </c>
      <c r="B65" s="1" t="s">
        <v>40</v>
      </c>
      <c r="C65" s="1">
        <v>2</v>
      </c>
      <c r="D65" s="1">
        <v>42</v>
      </c>
      <c r="E65" s="1">
        <v>8</v>
      </c>
      <c r="F65" s="1">
        <v>34</v>
      </c>
      <c r="G65" s="6">
        <v>0.6</v>
      </c>
      <c r="H65" s="1">
        <v>60</v>
      </c>
      <c r="I65" s="1" t="s">
        <v>34</v>
      </c>
      <c r="J65" s="1">
        <v>72</v>
      </c>
      <c r="K65" s="1">
        <f t="shared" si="20"/>
        <v>-64</v>
      </c>
      <c r="L65" s="1"/>
      <c r="M65" s="1"/>
      <c r="N65" s="1">
        <v>6</v>
      </c>
      <c r="O65" s="1"/>
      <c r="P65" s="1">
        <f t="shared" si="4"/>
        <v>1.6</v>
      </c>
      <c r="Q65" s="5"/>
      <c r="R65" s="5">
        <f t="shared" si="17"/>
        <v>0</v>
      </c>
      <c r="S65" s="5">
        <f t="shared" si="18"/>
        <v>0</v>
      </c>
      <c r="T65" s="5"/>
      <c r="U65" s="5"/>
      <c r="V65" s="1"/>
      <c r="W65" s="1">
        <f t="shared" si="19"/>
        <v>25</v>
      </c>
      <c r="X65" s="1">
        <f t="shared" si="9"/>
        <v>25</v>
      </c>
      <c r="Y65" s="1">
        <v>4</v>
      </c>
      <c r="Z65" s="1">
        <v>4</v>
      </c>
      <c r="AA65" s="1">
        <v>12</v>
      </c>
      <c r="AB65" s="1">
        <v>14</v>
      </c>
      <c r="AC65" s="1">
        <v>4.4000000000000004</v>
      </c>
      <c r="AD65" s="1">
        <v>6</v>
      </c>
      <c r="AE65" s="1"/>
      <c r="AF65" s="1">
        <f t="shared" si="10"/>
        <v>0</v>
      </c>
      <c r="AG65" s="1">
        <f t="shared" si="11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40</v>
      </c>
      <c r="C66" s="1">
        <v>20</v>
      </c>
      <c r="D66" s="1">
        <v>196</v>
      </c>
      <c r="E66" s="1">
        <v>86</v>
      </c>
      <c r="F66" s="1">
        <v>126</v>
      </c>
      <c r="G66" s="6">
        <v>0.35</v>
      </c>
      <c r="H66" s="1">
        <v>50</v>
      </c>
      <c r="I66" s="1" t="s">
        <v>34</v>
      </c>
      <c r="J66" s="1">
        <v>188</v>
      </c>
      <c r="K66" s="1">
        <f t="shared" si="20"/>
        <v>-102</v>
      </c>
      <c r="L66" s="1"/>
      <c r="M66" s="1"/>
      <c r="N66" s="1">
        <v>121.6</v>
      </c>
      <c r="O66" s="1"/>
      <c r="P66" s="1">
        <f t="shared" si="4"/>
        <v>17.2</v>
      </c>
      <c r="Q66" s="5"/>
      <c r="R66" s="5">
        <f t="shared" si="17"/>
        <v>0</v>
      </c>
      <c r="S66" s="5">
        <f t="shared" si="18"/>
        <v>0</v>
      </c>
      <c r="T66" s="5"/>
      <c r="U66" s="5"/>
      <c r="V66" s="1"/>
      <c r="W66" s="1">
        <f t="shared" si="19"/>
        <v>14.395348837209303</v>
      </c>
      <c r="X66" s="1">
        <f t="shared" si="9"/>
        <v>14.395348837209303</v>
      </c>
      <c r="Y66" s="1">
        <v>25.6</v>
      </c>
      <c r="Z66" s="1">
        <v>19.2</v>
      </c>
      <c r="AA66" s="1">
        <v>26.2</v>
      </c>
      <c r="AB66" s="1">
        <v>37.4</v>
      </c>
      <c r="AC66" s="1">
        <v>35.4</v>
      </c>
      <c r="AD66" s="1">
        <v>33</v>
      </c>
      <c r="AE66" s="1"/>
      <c r="AF66" s="1">
        <f t="shared" si="10"/>
        <v>0</v>
      </c>
      <c r="AG66" s="1">
        <f t="shared" si="11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40</v>
      </c>
      <c r="C67" s="1">
        <v>97</v>
      </c>
      <c r="D67" s="1">
        <v>894</v>
      </c>
      <c r="E67" s="1">
        <v>171</v>
      </c>
      <c r="F67" s="1">
        <v>723</v>
      </c>
      <c r="G67" s="6">
        <v>0.37</v>
      </c>
      <c r="H67" s="1">
        <v>50</v>
      </c>
      <c r="I67" s="1" t="s">
        <v>34</v>
      </c>
      <c r="J67" s="1">
        <v>307</v>
      </c>
      <c r="K67" s="1">
        <f t="shared" si="20"/>
        <v>-136</v>
      </c>
      <c r="L67" s="1"/>
      <c r="M67" s="1"/>
      <c r="N67" s="1">
        <v>89</v>
      </c>
      <c r="O67" s="1"/>
      <c r="P67" s="1">
        <f t="shared" si="4"/>
        <v>34.200000000000003</v>
      </c>
      <c r="Q67" s="5"/>
      <c r="R67" s="5">
        <f t="shared" si="17"/>
        <v>0</v>
      </c>
      <c r="S67" s="5">
        <f t="shared" si="18"/>
        <v>0</v>
      </c>
      <c r="T67" s="5"/>
      <c r="U67" s="5"/>
      <c r="V67" s="1"/>
      <c r="W67" s="1">
        <f t="shared" si="19"/>
        <v>23.742690058479532</v>
      </c>
      <c r="X67" s="1">
        <f t="shared" si="9"/>
        <v>23.742690058479532</v>
      </c>
      <c r="Y67" s="1">
        <v>89</v>
      </c>
      <c r="Z67" s="1">
        <v>89</v>
      </c>
      <c r="AA67" s="1">
        <v>75.599999999999994</v>
      </c>
      <c r="AB67" s="1">
        <v>80.2</v>
      </c>
      <c r="AC67" s="1">
        <v>82.110799999999998</v>
      </c>
      <c r="AD67" s="1">
        <v>82.510800000000003</v>
      </c>
      <c r="AE67" s="1"/>
      <c r="AF67" s="1">
        <f t="shared" si="10"/>
        <v>0</v>
      </c>
      <c r="AG67" s="1">
        <f t="shared" si="11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40</v>
      </c>
      <c r="C68" s="1">
        <v>112</v>
      </c>
      <c r="D68" s="1"/>
      <c r="E68" s="1">
        <v>71</v>
      </c>
      <c r="F68" s="1">
        <v>1</v>
      </c>
      <c r="G68" s="6">
        <v>0.4</v>
      </c>
      <c r="H68" s="1">
        <v>30</v>
      </c>
      <c r="I68" s="1" t="s">
        <v>34</v>
      </c>
      <c r="J68" s="1">
        <v>85</v>
      </c>
      <c r="K68" s="1">
        <f t="shared" ref="K68:K96" si="22">E68-J68</f>
        <v>-14</v>
      </c>
      <c r="L68" s="1"/>
      <c r="M68" s="1"/>
      <c r="N68" s="1">
        <v>116.2</v>
      </c>
      <c r="O68" s="1"/>
      <c r="P68" s="1">
        <f t="shared" si="4"/>
        <v>14.2</v>
      </c>
      <c r="Q68" s="5">
        <f t="shared" si="21"/>
        <v>24.799999999999997</v>
      </c>
      <c r="R68" s="5">
        <f t="shared" si="17"/>
        <v>24.799999999999997</v>
      </c>
      <c r="S68" s="5">
        <f t="shared" si="18"/>
        <v>24.799999999999997</v>
      </c>
      <c r="T68" s="5"/>
      <c r="U68" s="5"/>
      <c r="V68" s="1"/>
      <c r="W68" s="1">
        <f t="shared" si="19"/>
        <v>10</v>
      </c>
      <c r="X68" s="1">
        <f t="shared" si="9"/>
        <v>8.2535211267605639</v>
      </c>
      <c r="Y68" s="1">
        <v>15.2</v>
      </c>
      <c r="Z68" s="1">
        <v>7.6</v>
      </c>
      <c r="AA68" s="1">
        <v>7.2</v>
      </c>
      <c r="AB68" s="1">
        <v>14.6</v>
      </c>
      <c r="AC68" s="1">
        <v>17.2</v>
      </c>
      <c r="AD68" s="1">
        <v>10.8</v>
      </c>
      <c r="AE68" s="1"/>
      <c r="AF68" s="1">
        <f t="shared" si="10"/>
        <v>10</v>
      </c>
      <c r="AG68" s="1">
        <f t="shared" si="11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40</v>
      </c>
      <c r="C69" s="1">
        <v>181</v>
      </c>
      <c r="D69" s="1">
        <v>187</v>
      </c>
      <c r="E69" s="1">
        <v>106.53</v>
      </c>
      <c r="F69" s="1">
        <v>212.47</v>
      </c>
      <c r="G69" s="6">
        <v>0.6</v>
      </c>
      <c r="H69" s="1">
        <v>55</v>
      </c>
      <c r="I69" s="1" t="s">
        <v>34</v>
      </c>
      <c r="J69" s="1">
        <v>116.6</v>
      </c>
      <c r="K69" s="1">
        <f t="shared" si="22"/>
        <v>-10.069999999999993</v>
      </c>
      <c r="L69" s="1"/>
      <c r="M69" s="1"/>
      <c r="N69" s="1">
        <v>207.4</v>
      </c>
      <c r="O69" s="1"/>
      <c r="P69" s="1">
        <f t="shared" ref="P69:P96" si="23">E69/5</f>
        <v>21.306000000000001</v>
      </c>
      <c r="Q69" s="5"/>
      <c r="R69" s="5">
        <f t="shared" si="17"/>
        <v>0</v>
      </c>
      <c r="S69" s="5">
        <f t="shared" si="18"/>
        <v>0</v>
      </c>
      <c r="T69" s="5"/>
      <c r="U69" s="5"/>
      <c r="V69" s="1"/>
      <c r="W69" s="1">
        <f t="shared" si="19"/>
        <v>19.706655402234112</v>
      </c>
      <c r="X69" s="1">
        <f t="shared" ref="X69:X96" si="24">(F69+N69+O69)/P69</f>
        <v>19.706655402234112</v>
      </c>
      <c r="Y69" s="1">
        <v>42.4</v>
      </c>
      <c r="Z69" s="1">
        <v>31.4</v>
      </c>
      <c r="AA69" s="1">
        <v>49</v>
      </c>
      <c r="AB69" s="1">
        <v>51.2</v>
      </c>
      <c r="AC69" s="1">
        <v>43</v>
      </c>
      <c r="AD69" s="1">
        <v>31.4</v>
      </c>
      <c r="AE69" s="24" t="s">
        <v>145</v>
      </c>
      <c r="AF69" s="1">
        <f t="shared" si="10"/>
        <v>0</v>
      </c>
      <c r="AG69" s="1">
        <f t="shared" si="11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40</v>
      </c>
      <c r="C70" s="1"/>
      <c r="D70" s="1">
        <v>60</v>
      </c>
      <c r="E70" s="1">
        <v>24</v>
      </c>
      <c r="F70" s="1">
        <v>36</v>
      </c>
      <c r="G70" s="6">
        <v>0.45</v>
      </c>
      <c r="H70" s="1">
        <v>40</v>
      </c>
      <c r="I70" s="1" t="s">
        <v>34</v>
      </c>
      <c r="J70" s="1">
        <v>66</v>
      </c>
      <c r="K70" s="1">
        <f t="shared" si="22"/>
        <v>-42</v>
      </c>
      <c r="L70" s="1"/>
      <c r="M70" s="1"/>
      <c r="N70" s="1">
        <v>6</v>
      </c>
      <c r="O70" s="1"/>
      <c r="P70" s="1">
        <f t="shared" si="23"/>
        <v>4.8</v>
      </c>
      <c r="Q70" s="5">
        <v>10</v>
      </c>
      <c r="R70" s="5">
        <f t="shared" si="17"/>
        <v>10</v>
      </c>
      <c r="S70" s="5">
        <f t="shared" si="18"/>
        <v>10</v>
      </c>
      <c r="T70" s="5"/>
      <c r="U70" s="5"/>
      <c r="V70" s="1"/>
      <c r="W70" s="1">
        <f t="shared" si="19"/>
        <v>10.833333333333334</v>
      </c>
      <c r="X70" s="1">
        <f t="shared" si="24"/>
        <v>8.75</v>
      </c>
      <c r="Y70" s="1">
        <v>6</v>
      </c>
      <c r="Z70" s="1">
        <v>6</v>
      </c>
      <c r="AA70" s="1">
        <v>13.8</v>
      </c>
      <c r="AB70" s="1">
        <v>15</v>
      </c>
      <c r="AC70" s="1">
        <v>12.6</v>
      </c>
      <c r="AD70" s="1">
        <v>11.4</v>
      </c>
      <c r="AE70" s="1" t="s">
        <v>110</v>
      </c>
      <c r="AF70" s="1">
        <f t="shared" si="10"/>
        <v>5</v>
      </c>
      <c r="AG70" s="1">
        <f t="shared" si="11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111</v>
      </c>
      <c r="B71" s="1" t="s">
        <v>40</v>
      </c>
      <c r="C71" s="1">
        <v>2</v>
      </c>
      <c r="D71" s="1">
        <v>104</v>
      </c>
      <c r="E71" s="1">
        <v>98</v>
      </c>
      <c r="F71" s="1">
        <v>6</v>
      </c>
      <c r="G71" s="6">
        <v>0.4</v>
      </c>
      <c r="H71" s="1">
        <v>50</v>
      </c>
      <c r="I71" s="1" t="s">
        <v>34</v>
      </c>
      <c r="J71" s="1">
        <v>250</v>
      </c>
      <c r="K71" s="1">
        <f t="shared" si="22"/>
        <v>-152</v>
      </c>
      <c r="L71" s="1"/>
      <c r="M71" s="1"/>
      <c r="N71" s="1">
        <v>22.199999999999989</v>
      </c>
      <c r="O71" s="1"/>
      <c r="P71" s="1">
        <f t="shared" si="23"/>
        <v>19.600000000000001</v>
      </c>
      <c r="Q71" s="5">
        <f>9*P71-O71-N71-F71</f>
        <v>148.20000000000002</v>
      </c>
      <c r="R71" s="5">
        <f t="shared" si="17"/>
        <v>148.20000000000002</v>
      </c>
      <c r="S71" s="5">
        <f t="shared" si="18"/>
        <v>148.20000000000002</v>
      </c>
      <c r="T71" s="5"/>
      <c r="U71" s="5"/>
      <c r="V71" s="1"/>
      <c r="W71" s="1">
        <f t="shared" si="19"/>
        <v>9</v>
      </c>
      <c r="X71" s="1">
        <f t="shared" si="24"/>
        <v>1.4387755102040809</v>
      </c>
      <c r="Y71" s="1">
        <v>11.2</v>
      </c>
      <c r="Z71" s="1">
        <v>11</v>
      </c>
      <c r="AA71" s="1">
        <v>31.4</v>
      </c>
      <c r="AB71" s="1">
        <v>38.6</v>
      </c>
      <c r="AC71" s="1">
        <v>39</v>
      </c>
      <c r="AD71" s="1">
        <v>33.6</v>
      </c>
      <c r="AE71" s="1"/>
      <c r="AF71" s="1">
        <f t="shared" ref="AF71:AF96" si="25">ROUND(S71*G71,0)</f>
        <v>59</v>
      </c>
      <c r="AG71" s="1">
        <f t="shared" ref="AG71:AG96" si="26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112</v>
      </c>
      <c r="B72" s="1" t="s">
        <v>40</v>
      </c>
      <c r="C72" s="1"/>
      <c r="D72" s="1"/>
      <c r="E72" s="1">
        <v>-1</v>
      </c>
      <c r="F72" s="1"/>
      <c r="G72" s="6">
        <v>0.11</v>
      </c>
      <c r="H72" s="1">
        <v>150</v>
      </c>
      <c r="I72" s="1" t="s">
        <v>34</v>
      </c>
      <c r="J72" s="1"/>
      <c r="K72" s="1">
        <f t="shared" si="22"/>
        <v>-1</v>
      </c>
      <c r="L72" s="1"/>
      <c r="M72" s="1"/>
      <c r="N72" s="17"/>
      <c r="O72" s="1"/>
      <c r="P72" s="1">
        <f t="shared" si="23"/>
        <v>-0.2</v>
      </c>
      <c r="Q72" s="21">
        <v>20</v>
      </c>
      <c r="R72" s="5">
        <f t="shared" si="17"/>
        <v>20</v>
      </c>
      <c r="S72" s="5">
        <f t="shared" si="18"/>
        <v>20</v>
      </c>
      <c r="T72" s="5"/>
      <c r="U72" s="5"/>
      <c r="V72" s="1"/>
      <c r="W72" s="1">
        <f t="shared" si="19"/>
        <v>-100</v>
      </c>
      <c r="X72" s="1">
        <f t="shared" si="24"/>
        <v>0</v>
      </c>
      <c r="Y72" s="1">
        <v>0</v>
      </c>
      <c r="Z72" s="1">
        <v>0</v>
      </c>
      <c r="AA72" s="1">
        <v>-0.6</v>
      </c>
      <c r="AB72" s="1">
        <v>0</v>
      </c>
      <c r="AC72" s="1">
        <v>0.2</v>
      </c>
      <c r="AD72" s="1">
        <v>2</v>
      </c>
      <c r="AE72" s="17" t="s">
        <v>113</v>
      </c>
      <c r="AF72" s="1">
        <f t="shared" si="25"/>
        <v>2</v>
      </c>
      <c r="AG72" s="1">
        <f t="shared" si="26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40</v>
      </c>
      <c r="C73" s="1">
        <v>101</v>
      </c>
      <c r="D73" s="1"/>
      <c r="E73" s="1">
        <v>49</v>
      </c>
      <c r="F73" s="1">
        <v>31</v>
      </c>
      <c r="G73" s="6">
        <v>0.06</v>
      </c>
      <c r="H73" s="1">
        <v>60</v>
      </c>
      <c r="I73" s="1" t="s">
        <v>34</v>
      </c>
      <c r="J73" s="1">
        <v>49</v>
      </c>
      <c r="K73" s="1">
        <f t="shared" si="22"/>
        <v>0</v>
      </c>
      <c r="L73" s="1"/>
      <c r="M73" s="1"/>
      <c r="N73" s="1">
        <v>0</v>
      </c>
      <c r="O73" s="1"/>
      <c r="P73" s="1">
        <f t="shared" si="23"/>
        <v>9.8000000000000007</v>
      </c>
      <c r="Q73" s="5">
        <f t="shared" si="21"/>
        <v>67</v>
      </c>
      <c r="R73" s="5">
        <f t="shared" si="17"/>
        <v>67</v>
      </c>
      <c r="S73" s="5">
        <f t="shared" si="18"/>
        <v>67</v>
      </c>
      <c r="T73" s="5"/>
      <c r="U73" s="5"/>
      <c r="V73" s="1"/>
      <c r="W73" s="1">
        <f t="shared" si="19"/>
        <v>10</v>
      </c>
      <c r="X73" s="1">
        <f t="shared" si="24"/>
        <v>3.1632653061224487</v>
      </c>
      <c r="Y73" s="1">
        <v>4.5999999999999996</v>
      </c>
      <c r="Z73" s="1">
        <v>3.4</v>
      </c>
      <c r="AA73" s="1">
        <v>3</v>
      </c>
      <c r="AB73" s="1">
        <v>10</v>
      </c>
      <c r="AC73" s="1">
        <v>9.6</v>
      </c>
      <c r="AD73" s="1">
        <v>2.4</v>
      </c>
      <c r="AE73" s="23" t="s">
        <v>147</v>
      </c>
      <c r="AF73" s="1">
        <f t="shared" si="25"/>
        <v>4</v>
      </c>
      <c r="AG73" s="1">
        <f t="shared" si="2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40</v>
      </c>
      <c r="C74" s="1"/>
      <c r="D74" s="1">
        <v>20</v>
      </c>
      <c r="E74" s="1">
        <v>1</v>
      </c>
      <c r="F74" s="1">
        <v>19</v>
      </c>
      <c r="G74" s="6">
        <v>0.15</v>
      </c>
      <c r="H74" s="1">
        <v>60</v>
      </c>
      <c r="I74" s="1" t="s">
        <v>34</v>
      </c>
      <c r="J74" s="1">
        <v>1</v>
      </c>
      <c r="K74" s="1">
        <f t="shared" si="22"/>
        <v>0</v>
      </c>
      <c r="L74" s="1"/>
      <c r="M74" s="1"/>
      <c r="N74" s="1">
        <v>0</v>
      </c>
      <c r="O74" s="1"/>
      <c r="P74" s="1">
        <f t="shared" si="23"/>
        <v>0.2</v>
      </c>
      <c r="Q74" s="5"/>
      <c r="R74" s="5">
        <f t="shared" si="17"/>
        <v>0</v>
      </c>
      <c r="S74" s="5">
        <f t="shared" si="18"/>
        <v>0</v>
      </c>
      <c r="T74" s="5"/>
      <c r="U74" s="5"/>
      <c r="V74" s="1"/>
      <c r="W74" s="1">
        <f t="shared" si="19"/>
        <v>95</v>
      </c>
      <c r="X74" s="1">
        <f t="shared" si="24"/>
        <v>95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/>
      <c r="AF74" s="1">
        <f t="shared" si="25"/>
        <v>0</v>
      </c>
      <c r="AG74" s="1">
        <f t="shared" si="26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33</v>
      </c>
      <c r="C75" s="1">
        <v>30.556000000000001</v>
      </c>
      <c r="D75" s="1">
        <v>9.0999999999999998E-2</v>
      </c>
      <c r="E75" s="1">
        <v>27.991</v>
      </c>
      <c r="F75" s="1"/>
      <c r="G75" s="6">
        <v>1</v>
      </c>
      <c r="H75" s="1">
        <v>55</v>
      </c>
      <c r="I75" s="1" t="s">
        <v>34</v>
      </c>
      <c r="J75" s="1">
        <v>46.15</v>
      </c>
      <c r="K75" s="1">
        <f t="shared" si="22"/>
        <v>-18.158999999999999</v>
      </c>
      <c r="L75" s="1"/>
      <c r="M75" s="1"/>
      <c r="N75" s="1">
        <v>0</v>
      </c>
      <c r="O75" s="1"/>
      <c r="P75" s="1">
        <f t="shared" si="23"/>
        <v>5.5982000000000003</v>
      </c>
      <c r="Q75" s="5">
        <f>8*P75-O75-N75-F75</f>
        <v>44.785600000000002</v>
      </c>
      <c r="R75" s="5">
        <f t="shared" si="17"/>
        <v>44.785600000000002</v>
      </c>
      <c r="S75" s="5">
        <f t="shared" si="18"/>
        <v>44.785600000000002</v>
      </c>
      <c r="T75" s="5"/>
      <c r="U75" s="5"/>
      <c r="V75" s="1"/>
      <c r="W75" s="1">
        <f t="shared" si="19"/>
        <v>8</v>
      </c>
      <c r="X75" s="1">
        <f t="shared" si="24"/>
        <v>0</v>
      </c>
      <c r="Y75" s="1">
        <v>1.8628</v>
      </c>
      <c r="Z75" s="1">
        <v>1.5964</v>
      </c>
      <c r="AA75" s="1">
        <v>8.3894000000000002</v>
      </c>
      <c r="AB75" s="1">
        <v>3.8584000000000001</v>
      </c>
      <c r="AC75" s="1">
        <v>4.6608000000000001</v>
      </c>
      <c r="AD75" s="1">
        <v>6.1017999999999999</v>
      </c>
      <c r="AE75" s="23" t="s">
        <v>146</v>
      </c>
      <c r="AF75" s="1">
        <f t="shared" si="25"/>
        <v>45</v>
      </c>
      <c r="AG75" s="1">
        <f t="shared" si="26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40</v>
      </c>
      <c r="C76" s="1">
        <v>74</v>
      </c>
      <c r="D76" s="1">
        <v>2</v>
      </c>
      <c r="E76" s="1">
        <v>54</v>
      </c>
      <c r="F76" s="1"/>
      <c r="G76" s="6">
        <v>0.4</v>
      </c>
      <c r="H76" s="1">
        <v>55</v>
      </c>
      <c r="I76" s="1" t="s">
        <v>34</v>
      </c>
      <c r="J76" s="1">
        <v>73</v>
      </c>
      <c r="K76" s="1">
        <f t="shared" si="22"/>
        <v>-19</v>
      </c>
      <c r="L76" s="1"/>
      <c r="M76" s="1"/>
      <c r="N76" s="1">
        <v>56.599999999999987</v>
      </c>
      <c r="O76" s="1"/>
      <c r="P76" s="1">
        <f t="shared" si="23"/>
        <v>10.8</v>
      </c>
      <c r="Q76" s="5">
        <f t="shared" si="21"/>
        <v>51.400000000000013</v>
      </c>
      <c r="R76" s="5">
        <f t="shared" si="17"/>
        <v>51.400000000000013</v>
      </c>
      <c r="S76" s="5">
        <f t="shared" si="18"/>
        <v>51.400000000000013</v>
      </c>
      <c r="T76" s="5"/>
      <c r="U76" s="5"/>
      <c r="V76" s="1"/>
      <c r="W76" s="1">
        <f t="shared" si="19"/>
        <v>10</v>
      </c>
      <c r="X76" s="1">
        <f t="shared" si="24"/>
        <v>5.2407407407407396</v>
      </c>
      <c r="Y76" s="1">
        <v>9.6</v>
      </c>
      <c r="Z76" s="1">
        <v>9</v>
      </c>
      <c r="AA76" s="1">
        <v>15.6</v>
      </c>
      <c r="AB76" s="1">
        <v>4.5999999999999996</v>
      </c>
      <c r="AC76" s="1">
        <v>4.5999999999999996</v>
      </c>
      <c r="AD76" s="1">
        <v>16.399999999999999</v>
      </c>
      <c r="AE76" s="1" t="s">
        <v>68</v>
      </c>
      <c r="AF76" s="1">
        <f t="shared" si="25"/>
        <v>21</v>
      </c>
      <c r="AG76" s="1">
        <f t="shared" si="26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33</v>
      </c>
      <c r="C77" s="1">
        <v>583.40800000000002</v>
      </c>
      <c r="D77" s="1">
        <v>308.94200000000001</v>
      </c>
      <c r="E77" s="1">
        <v>242.16200000000001</v>
      </c>
      <c r="F77" s="1">
        <v>519.95799999999997</v>
      </c>
      <c r="G77" s="6">
        <v>1</v>
      </c>
      <c r="H77" s="1">
        <v>55</v>
      </c>
      <c r="I77" s="1" t="s">
        <v>34</v>
      </c>
      <c r="J77" s="1">
        <v>232.95</v>
      </c>
      <c r="K77" s="1">
        <f t="shared" si="22"/>
        <v>9.2120000000000175</v>
      </c>
      <c r="L77" s="1"/>
      <c r="M77" s="1"/>
      <c r="N77" s="1">
        <v>301.60719999999998</v>
      </c>
      <c r="O77" s="1"/>
      <c r="P77" s="1">
        <f t="shared" si="23"/>
        <v>48.432400000000001</v>
      </c>
      <c r="Q77" s="5"/>
      <c r="R77" s="5">
        <f t="shared" si="17"/>
        <v>0</v>
      </c>
      <c r="S77" s="5">
        <f t="shared" si="18"/>
        <v>0</v>
      </c>
      <c r="T77" s="5"/>
      <c r="U77" s="5"/>
      <c r="V77" s="1"/>
      <c r="W77" s="1">
        <f t="shared" si="19"/>
        <v>16.963132118168829</v>
      </c>
      <c r="X77" s="1">
        <f t="shared" si="24"/>
        <v>16.963132118168829</v>
      </c>
      <c r="Y77" s="1">
        <v>84.722200000000001</v>
      </c>
      <c r="Z77" s="1">
        <v>60.154000000000003</v>
      </c>
      <c r="AA77" s="1">
        <v>80.347000000000008</v>
      </c>
      <c r="AB77" s="1">
        <v>136.55879999999999</v>
      </c>
      <c r="AC77" s="1">
        <v>115.30159999999999</v>
      </c>
      <c r="AD77" s="1">
        <v>84.022199999999998</v>
      </c>
      <c r="AE77" s="24" t="s">
        <v>145</v>
      </c>
      <c r="AF77" s="1">
        <f t="shared" si="25"/>
        <v>0</v>
      </c>
      <c r="AG77" s="1">
        <f t="shared" si="26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8" t="s">
        <v>119</v>
      </c>
      <c r="B78" s="18" t="s">
        <v>40</v>
      </c>
      <c r="C78" s="18">
        <v>4</v>
      </c>
      <c r="D78" s="18"/>
      <c r="E78" s="18">
        <v>1</v>
      </c>
      <c r="F78" s="18"/>
      <c r="G78" s="19">
        <v>0</v>
      </c>
      <c r="H78" s="18">
        <v>55</v>
      </c>
      <c r="I78" s="18" t="s">
        <v>34</v>
      </c>
      <c r="J78" s="18">
        <v>3</v>
      </c>
      <c r="K78" s="18">
        <f t="shared" si="22"/>
        <v>-2</v>
      </c>
      <c r="L78" s="18"/>
      <c r="M78" s="18"/>
      <c r="N78" s="18"/>
      <c r="O78" s="18"/>
      <c r="P78" s="18">
        <f t="shared" si="23"/>
        <v>0.2</v>
      </c>
      <c r="Q78" s="20"/>
      <c r="R78" s="20"/>
      <c r="S78" s="20"/>
      <c r="T78" s="20"/>
      <c r="U78" s="20"/>
      <c r="V78" s="18"/>
      <c r="W78" s="18">
        <f t="shared" ref="W78:W93" si="27">(F78+N78+O78+Q78)/P78</f>
        <v>0</v>
      </c>
      <c r="X78" s="18">
        <f t="shared" si="24"/>
        <v>0</v>
      </c>
      <c r="Y78" s="18">
        <v>0.6</v>
      </c>
      <c r="Z78" s="18">
        <v>0.6</v>
      </c>
      <c r="AA78" s="18">
        <v>1</v>
      </c>
      <c r="AB78" s="18">
        <v>0.2</v>
      </c>
      <c r="AC78" s="18">
        <v>0.2</v>
      </c>
      <c r="AD78" s="18">
        <v>0.8</v>
      </c>
      <c r="AE78" s="18" t="s">
        <v>120</v>
      </c>
      <c r="AF78" s="18">
        <f t="shared" si="25"/>
        <v>0</v>
      </c>
      <c r="AG78" s="18">
        <f t="shared" si="2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121</v>
      </c>
      <c r="B79" s="1" t="s">
        <v>33</v>
      </c>
      <c r="C79" s="1">
        <v>170.77199999999999</v>
      </c>
      <c r="D79" s="1">
        <v>358.53</v>
      </c>
      <c r="E79" s="1">
        <v>367.66500000000002</v>
      </c>
      <c r="F79" s="1">
        <v>117.41200000000001</v>
      </c>
      <c r="G79" s="6">
        <v>1</v>
      </c>
      <c r="H79" s="1">
        <v>50</v>
      </c>
      <c r="I79" s="1" t="s">
        <v>34</v>
      </c>
      <c r="J79" s="1">
        <v>428.55</v>
      </c>
      <c r="K79" s="1">
        <f t="shared" si="22"/>
        <v>-60.884999999999991</v>
      </c>
      <c r="L79" s="1"/>
      <c r="M79" s="1"/>
      <c r="N79" s="1">
        <v>451.98400000000021</v>
      </c>
      <c r="O79" s="1"/>
      <c r="P79" s="1">
        <f t="shared" si="23"/>
        <v>73.533000000000001</v>
      </c>
      <c r="Q79" s="5">
        <f t="shared" ref="Q79:Q82" si="28">10*P79-O79-N79-F79</f>
        <v>165.93399999999983</v>
      </c>
      <c r="R79" s="5">
        <f t="shared" ref="R79:R82" si="29">Q79</f>
        <v>165.93399999999983</v>
      </c>
      <c r="S79" s="5">
        <f t="shared" ref="S79:S82" si="30">R79-T79</f>
        <v>165.93399999999983</v>
      </c>
      <c r="T79" s="5"/>
      <c r="U79" s="5"/>
      <c r="V79" s="1"/>
      <c r="W79" s="1">
        <f t="shared" ref="W79:W82" si="31">(F79+N79+O79+R79)/P79</f>
        <v>10</v>
      </c>
      <c r="X79" s="1">
        <f t="shared" si="24"/>
        <v>7.7434077217031829</v>
      </c>
      <c r="Y79" s="1">
        <v>73.198000000000008</v>
      </c>
      <c r="Z79" s="1">
        <v>47.945599999999999</v>
      </c>
      <c r="AA79" s="1">
        <v>72.809799999999996</v>
      </c>
      <c r="AB79" s="1">
        <v>70.376800000000003</v>
      </c>
      <c r="AC79" s="1">
        <v>74.305999999999997</v>
      </c>
      <c r="AD79" s="1">
        <v>80.218999999999994</v>
      </c>
      <c r="AE79" s="1"/>
      <c r="AF79" s="1">
        <f t="shared" si="25"/>
        <v>166</v>
      </c>
      <c r="AG79" s="1">
        <f t="shared" si="2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40</v>
      </c>
      <c r="C80" s="1">
        <v>452</v>
      </c>
      <c r="D80" s="1"/>
      <c r="E80" s="1">
        <v>271</v>
      </c>
      <c r="F80" s="1">
        <v>70</v>
      </c>
      <c r="G80" s="6">
        <v>0.2</v>
      </c>
      <c r="H80" s="1">
        <v>40</v>
      </c>
      <c r="I80" s="1" t="s">
        <v>34</v>
      </c>
      <c r="J80" s="1">
        <v>279</v>
      </c>
      <c r="K80" s="1">
        <f t="shared" si="22"/>
        <v>-8</v>
      </c>
      <c r="L80" s="1"/>
      <c r="M80" s="1"/>
      <c r="N80" s="1">
        <v>100</v>
      </c>
      <c r="O80" s="1"/>
      <c r="P80" s="1">
        <f t="shared" si="23"/>
        <v>54.2</v>
      </c>
      <c r="Q80" s="5">
        <f t="shared" si="28"/>
        <v>372</v>
      </c>
      <c r="R80" s="5">
        <v>0</v>
      </c>
      <c r="S80" s="5">
        <f t="shared" si="30"/>
        <v>0</v>
      </c>
      <c r="T80" s="5"/>
      <c r="U80" s="5">
        <v>0</v>
      </c>
      <c r="V80" s="1" t="s">
        <v>151</v>
      </c>
      <c r="W80" s="1">
        <f t="shared" si="31"/>
        <v>3.1365313653136528</v>
      </c>
      <c r="X80" s="1">
        <f t="shared" si="24"/>
        <v>3.1365313653136528</v>
      </c>
      <c r="Y80" s="1">
        <v>39.200000000000003</v>
      </c>
      <c r="Z80" s="1">
        <v>17.8</v>
      </c>
      <c r="AA80" s="1">
        <v>39</v>
      </c>
      <c r="AB80" s="1">
        <v>18.8</v>
      </c>
      <c r="AC80" s="1">
        <v>12.6</v>
      </c>
      <c r="AD80" s="1">
        <v>0</v>
      </c>
      <c r="AE80" s="1" t="s">
        <v>153</v>
      </c>
      <c r="AF80" s="1">
        <f t="shared" si="25"/>
        <v>0</v>
      </c>
      <c r="AG80" s="1">
        <f t="shared" si="2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124</v>
      </c>
      <c r="B81" s="1" t="s">
        <v>40</v>
      </c>
      <c r="C81" s="1">
        <v>343</v>
      </c>
      <c r="D81" s="1">
        <v>211</v>
      </c>
      <c r="E81" s="1">
        <v>251</v>
      </c>
      <c r="F81" s="1">
        <v>158</v>
      </c>
      <c r="G81" s="6">
        <v>0.2</v>
      </c>
      <c r="H81" s="1">
        <v>35</v>
      </c>
      <c r="I81" s="1" t="s">
        <v>34</v>
      </c>
      <c r="J81" s="1">
        <v>348</v>
      </c>
      <c r="K81" s="1">
        <f t="shared" si="22"/>
        <v>-97</v>
      </c>
      <c r="L81" s="1"/>
      <c r="M81" s="1"/>
      <c r="N81" s="1">
        <v>200</v>
      </c>
      <c r="O81" s="1"/>
      <c r="P81" s="1">
        <f t="shared" si="23"/>
        <v>50.2</v>
      </c>
      <c r="Q81" s="5">
        <f t="shared" si="28"/>
        <v>144</v>
      </c>
      <c r="R81" s="5">
        <v>0</v>
      </c>
      <c r="S81" s="5">
        <f t="shared" si="30"/>
        <v>0</v>
      </c>
      <c r="T81" s="5"/>
      <c r="U81" s="5">
        <v>0</v>
      </c>
      <c r="V81" s="1" t="s">
        <v>151</v>
      </c>
      <c r="W81" s="1">
        <f t="shared" si="31"/>
        <v>7.1314741035856573</v>
      </c>
      <c r="X81" s="1">
        <f t="shared" si="24"/>
        <v>7.1314741035856573</v>
      </c>
      <c r="Y81" s="1">
        <v>68.8</v>
      </c>
      <c r="Z81" s="1">
        <v>39.200000000000003</v>
      </c>
      <c r="AA81" s="1">
        <v>51</v>
      </c>
      <c r="AB81" s="1">
        <v>26.2</v>
      </c>
      <c r="AC81" s="1">
        <v>17.8</v>
      </c>
      <c r="AD81" s="1">
        <v>0</v>
      </c>
      <c r="AE81" s="1" t="s">
        <v>153</v>
      </c>
      <c r="AF81" s="1">
        <f t="shared" si="25"/>
        <v>0</v>
      </c>
      <c r="AG81" s="1">
        <f t="shared" si="2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125</v>
      </c>
      <c r="B82" s="1" t="s">
        <v>33</v>
      </c>
      <c r="C82" s="1">
        <v>870.75300000000004</v>
      </c>
      <c r="D82" s="1">
        <v>1273.06</v>
      </c>
      <c r="E82" s="1">
        <v>1072.239</v>
      </c>
      <c r="F82" s="1">
        <v>621.50199999999995</v>
      </c>
      <c r="G82" s="6">
        <v>1</v>
      </c>
      <c r="H82" s="1">
        <v>60</v>
      </c>
      <c r="I82" s="1" t="s">
        <v>34</v>
      </c>
      <c r="J82" s="1">
        <v>1223.8599999999999</v>
      </c>
      <c r="K82" s="1">
        <f t="shared" si="22"/>
        <v>-151.62099999999987</v>
      </c>
      <c r="L82" s="1"/>
      <c r="M82" s="1"/>
      <c r="N82" s="1">
        <v>500</v>
      </c>
      <c r="O82" s="1"/>
      <c r="P82" s="1">
        <f t="shared" si="23"/>
        <v>214.4478</v>
      </c>
      <c r="Q82" s="5">
        <f t="shared" si="28"/>
        <v>1022.9760000000001</v>
      </c>
      <c r="R82" s="5">
        <f t="shared" si="29"/>
        <v>1022.9760000000001</v>
      </c>
      <c r="S82" s="5">
        <f t="shared" si="30"/>
        <v>522.97600000000011</v>
      </c>
      <c r="T82" s="5">
        <v>500</v>
      </c>
      <c r="U82" s="5"/>
      <c r="V82" s="1"/>
      <c r="W82" s="1">
        <f t="shared" si="31"/>
        <v>10</v>
      </c>
      <c r="X82" s="1">
        <f t="shared" si="24"/>
        <v>5.2297202396107583</v>
      </c>
      <c r="Y82" s="1">
        <v>195.75059999999999</v>
      </c>
      <c r="Z82" s="1">
        <v>149.23939999999999</v>
      </c>
      <c r="AA82" s="1">
        <v>101.2212</v>
      </c>
      <c r="AB82" s="1">
        <v>134.02199999999999</v>
      </c>
      <c r="AC82" s="1">
        <v>148.38900000000001</v>
      </c>
      <c r="AD82" s="1">
        <v>157.72499999999999</v>
      </c>
      <c r="AE82" s="1" t="s">
        <v>48</v>
      </c>
      <c r="AF82" s="1">
        <f t="shared" si="25"/>
        <v>523</v>
      </c>
      <c r="AG82" s="1">
        <f t="shared" si="26"/>
        <v>500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8" t="s">
        <v>126</v>
      </c>
      <c r="B83" s="18" t="s">
        <v>40</v>
      </c>
      <c r="C83" s="18"/>
      <c r="D83" s="18"/>
      <c r="E83" s="18"/>
      <c r="F83" s="18"/>
      <c r="G83" s="19">
        <v>0</v>
      </c>
      <c r="H83" s="18">
        <v>40</v>
      </c>
      <c r="I83" s="18" t="s">
        <v>34</v>
      </c>
      <c r="J83" s="18"/>
      <c r="K83" s="18">
        <f t="shared" si="22"/>
        <v>0</v>
      </c>
      <c r="L83" s="18"/>
      <c r="M83" s="18"/>
      <c r="N83" s="18"/>
      <c r="O83" s="18"/>
      <c r="P83" s="18">
        <f t="shared" si="23"/>
        <v>0</v>
      </c>
      <c r="Q83" s="20"/>
      <c r="R83" s="20"/>
      <c r="S83" s="20"/>
      <c r="T83" s="20"/>
      <c r="U83" s="20"/>
      <c r="V83" s="18"/>
      <c r="W83" s="18" t="e">
        <f t="shared" si="27"/>
        <v>#DIV/0!</v>
      </c>
      <c r="X83" s="18" t="e">
        <f t="shared" si="24"/>
        <v>#DIV/0!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 t="s">
        <v>127</v>
      </c>
      <c r="AF83" s="18">
        <f t="shared" si="25"/>
        <v>0</v>
      </c>
      <c r="AG83" s="18">
        <f t="shared" si="2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33</v>
      </c>
      <c r="C84" s="1">
        <v>2331.491</v>
      </c>
      <c r="D84" s="1">
        <v>139.57</v>
      </c>
      <c r="E84" s="1">
        <v>1636.973</v>
      </c>
      <c r="F84" s="1">
        <v>331.19400000000002</v>
      </c>
      <c r="G84" s="6">
        <v>1</v>
      </c>
      <c r="H84" s="1">
        <v>60</v>
      </c>
      <c r="I84" s="1" t="s">
        <v>34</v>
      </c>
      <c r="J84" s="1">
        <v>1581.5</v>
      </c>
      <c r="K84" s="1">
        <f t="shared" si="22"/>
        <v>55.472999999999956</v>
      </c>
      <c r="L84" s="1"/>
      <c r="M84" s="1"/>
      <c r="N84" s="1">
        <v>598.35399999999959</v>
      </c>
      <c r="O84" s="1">
        <v>800</v>
      </c>
      <c r="P84" s="1">
        <f t="shared" si="23"/>
        <v>327.39459999999997</v>
      </c>
      <c r="Q84" s="5">
        <f t="shared" ref="Q84:Q92" si="32">10*P84-O84-N84-F84</f>
        <v>1544.3980000000004</v>
      </c>
      <c r="R84" s="5">
        <v>1800</v>
      </c>
      <c r="S84" s="5">
        <f t="shared" ref="S84:S92" si="33">R84-T84</f>
        <v>1000</v>
      </c>
      <c r="T84" s="5">
        <v>800</v>
      </c>
      <c r="U84" s="5"/>
      <c r="V84" s="1"/>
      <c r="W84" s="1">
        <f t="shared" ref="W84:W92" si="34">(F84+N84+O84+R84)/P84</f>
        <v>10.780715381377702</v>
      </c>
      <c r="X84" s="1">
        <f t="shared" si="24"/>
        <v>5.2827627578463412</v>
      </c>
      <c r="Y84" s="1">
        <v>272.16899999999998</v>
      </c>
      <c r="Z84" s="1">
        <v>197.09</v>
      </c>
      <c r="AA84" s="1">
        <v>213.0018</v>
      </c>
      <c r="AB84" s="1">
        <v>313.07499999999999</v>
      </c>
      <c r="AC84" s="1">
        <v>323.41199999999998</v>
      </c>
      <c r="AD84" s="1">
        <v>332.60919999999999</v>
      </c>
      <c r="AE84" s="1"/>
      <c r="AF84" s="1">
        <f t="shared" si="25"/>
        <v>1000</v>
      </c>
      <c r="AG84" s="1">
        <f t="shared" si="26"/>
        <v>800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129</v>
      </c>
      <c r="B85" s="1" t="s">
        <v>33</v>
      </c>
      <c r="C85" s="1">
        <v>845.83600000000001</v>
      </c>
      <c r="D85" s="1">
        <v>2320.1750000000002</v>
      </c>
      <c r="E85" s="1">
        <v>2197.2890000000002</v>
      </c>
      <c r="F85" s="1">
        <v>452.37900000000002</v>
      </c>
      <c r="G85" s="6">
        <v>1</v>
      </c>
      <c r="H85" s="1">
        <v>60</v>
      </c>
      <c r="I85" s="1" t="s">
        <v>34</v>
      </c>
      <c r="J85" s="1">
        <v>2403</v>
      </c>
      <c r="K85" s="1">
        <f t="shared" si="22"/>
        <v>-205.71099999999979</v>
      </c>
      <c r="L85" s="1"/>
      <c r="M85" s="1"/>
      <c r="N85" s="1">
        <v>500</v>
      </c>
      <c r="O85" s="1">
        <v>1000</v>
      </c>
      <c r="P85" s="1">
        <f t="shared" si="23"/>
        <v>439.45780000000002</v>
      </c>
      <c r="Q85" s="5">
        <f t="shared" si="32"/>
        <v>2442.1990000000005</v>
      </c>
      <c r="R85" s="5">
        <v>2100</v>
      </c>
      <c r="S85" s="5">
        <f t="shared" si="33"/>
        <v>1100</v>
      </c>
      <c r="T85" s="5">
        <v>1000</v>
      </c>
      <c r="U85" s="5">
        <v>2000</v>
      </c>
      <c r="V85" s="1" t="s">
        <v>148</v>
      </c>
      <c r="W85" s="1">
        <f t="shared" si="34"/>
        <v>9.2213154482637467</v>
      </c>
      <c r="X85" s="1">
        <f t="shared" si="24"/>
        <v>4.4426996175742008</v>
      </c>
      <c r="Y85" s="1">
        <v>396.44959999999998</v>
      </c>
      <c r="Z85" s="1">
        <v>270.2054</v>
      </c>
      <c r="AA85" s="1">
        <v>393.45359999999999</v>
      </c>
      <c r="AB85" s="1">
        <v>520.40359999999998</v>
      </c>
      <c r="AC85" s="1">
        <v>536.04380000000003</v>
      </c>
      <c r="AD85" s="1">
        <v>474.58139999999997</v>
      </c>
      <c r="AE85" s="1"/>
      <c r="AF85" s="1">
        <f t="shared" si="25"/>
        <v>1100</v>
      </c>
      <c r="AG85" s="1">
        <f t="shared" si="26"/>
        <v>1000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130</v>
      </c>
      <c r="B86" s="1" t="s">
        <v>33</v>
      </c>
      <c r="C86" s="1">
        <v>1257.8040000000001</v>
      </c>
      <c r="D86" s="1">
        <v>1974.693</v>
      </c>
      <c r="E86" s="1">
        <v>2070.84</v>
      </c>
      <c r="F86" s="1">
        <v>635.42100000000005</v>
      </c>
      <c r="G86" s="6">
        <v>1</v>
      </c>
      <c r="H86" s="1">
        <v>60</v>
      </c>
      <c r="I86" s="1" t="s">
        <v>34</v>
      </c>
      <c r="J86" s="1">
        <v>2000.7</v>
      </c>
      <c r="K86" s="1">
        <f t="shared" si="22"/>
        <v>70.1400000000001</v>
      </c>
      <c r="L86" s="1"/>
      <c r="M86" s="1"/>
      <c r="N86" s="1">
        <v>415.03720000000021</v>
      </c>
      <c r="O86" s="1">
        <v>500</v>
      </c>
      <c r="P86" s="1">
        <f t="shared" si="23"/>
        <v>414.16800000000001</v>
      </c>
      <c r="Q86" s="5">
        <f t="shared" si="32"/>
        <v>2591.2218000000003</v>
      </c>
      <c r="R86" s="5">
        <v>2200</v>
      </c>
      <c r="S86" s="5">
        <f t="shared" si="33"/>
        <v>1200</v>
      </c>
      <c r="T86" s="5">
        <v>1000</v>
      </c>
      <c r="U86" s="5">
        <v>2000</v>
      </c>
      <c r="V86" s="1" t="s">
        <v>148</v>
      </c>
      <c r="W86" s="1">
        <f t="shared" si="34"/>
        <v>9.0554031214386423</v>
      </c>
      <c r="X86" s="1">
        <f t="shared" si="24"/>
        <v>3.7435489946108831</v>
      </c>
      <c r="Y86" s="1">
        <v>341.15339999999998</v>
      </c>
      <c r="Z86" s="1">
        <v>239.2808</v>
      </c>
      <c r="AA86" s="1">
        <v>291.86559999999997</v>
      </c>
      <c r="AB86" s="1">
        <v>423.86099999999999</v>
      </c>
      <c r="AC86" s="1">
        <v>444.4984</v>
      </c>
      <c r="AD86" s="1">
        <v>460.90440000000001</v>
      </c>
      <c r="AE86" s="1"/>
      <c r="AF86" s="1">
        <f t="shared" si="25"/>
        <v>1200</v>
      </c>
      <c r="AG86" s="1">
        <f t="shared" si="26"/>
        <v>1000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131</v>
      </c>
      <c r="B87" s="1" t="s">
        <v>33</v>
      </c>
      <c r="C87" s="1">
        <v>76.908000000000001</v>
      </c>
      <c r="D87" s="1"/>
      <c r="E87" s="1">
        <v>53.546999999999997</v>
      </c>
      <c r="F87" s="1">
        <v>16.140999999999998</v>
      </c>
      <c r="G87" s="6">
        <v>1</v>
      </c>
      <c r="H87" s="1">
        <v>55</v>
      </c>
      <c r="I87" s="1" t="s">
        <v>34</v>
      </c>
      <c r="J87" s="1">
        <v>68.23</v>
      </c>
      <c r="K87" s="1">
        <f t="shared" si="22"/>
        <v>-14.683000000000007</v>
      </c>
      <c r="L87" s="1"/>
      <c r="M87" s="1"/>
      <c r="N87" s="1">
        <v>0</v>
      </c>
      <c r="O87" s="1"/>
      <c r="P87" s="1">
        <f t="shared" si="23"/>
        <v>10.709399999999999</v>
      </c>
      <c r="Q87" s="5">
        <f t="shared" si="32"/>
        <v>90.953000000000003</v>
      </c>
      <c r="R87" s="5">
        <f t="shared" ref="R87:R92" si="35">Q87</f>
        <v>90.953000000000003</v>
      </c>
      <c r="S87" s="5">
        <f t="shared" si="33"/>
        <v>90.953000000000003</v>
      </c>
      <c r="T87" s="5"/>
      <c r="U87" s="5"/>
      <c r="V87" s="1"/>
      <c r="W87" s="1">
        <f t="shared" si="34"/>
        <v>10</v>
      </c>
      <c r="X87" s="1">
        <f t="shared" si="24"/>
        <v>1.5071806076904402</v>
      </c>
      <c r="Y87" s="1">
        <v>5.8090000000000002</v>
      </c>
      <c r="Z87" s="1">
        <v>5.8090000000000002</v>
      </c>
      <c r="AA87" s="1">
        <v>21.055599999999998</v>
      </c>
      <c r="AB87" s="1">
        <v>20.055599999999998</v>
      </c>
      <c r="AC87" s="1">
        <v>20.237400000000001</v>
      </c>
      <c r="AD87" s="1">
        <v>20.248999999999999</v>
      </c>
      <c r="AE87" s="1" t="s">
        <v>132</v>
      </c>
      <c r="AF87" s="1">
        <f t="shared" si="25"/>
        <v>91</v>
      </c>
      <c r="AG87" s="1">
        <f t="shared" si="2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33</v>
      </c>
      <c r="C88" s="1">
        <v>117.045</v>
      </c>
      <c r="D88" s="1"/>
      <c r="E88" s="1">
        <v>83.094999999999999</v>
      </c>
      <c r="F88" s="1">
        <v>1.35</v>
      </c>
      <c r="G88" s="6">
        <v>1</v>
      </c>
      <c r="H88" s="1">
        <v>55</v>
      </c>
      <c r="I88" s="1" t="s">
        <v>34</v>
      </c>
      <c r="J88" s="1">
        <v>83.3</v>
      </c>
      <c r="K88" s="1">
        <f t="shared" si="22"/>
        <v>-0.20499999999999829</v>
      </c>
      <c r="L88" s="1"/>
      <c r="M88" s="1"/>
      <c r="N88" s="1">
        <v>0</v>
      </c>
      <c r="O88" s="1"/>
      <c r="P88" s="1">
        <f t="shared" si="23"/>
        <v>16.619</v>
      </c>
      <c r="Q88" s="5">
        <f>8*P88-O88-N88-F88</f>
        <v>131.602</v>
      </c>
      <c r="R88" s="5">
        <f t="shared" si="35"/>
        <v>131.602</v>
      </c>
      <c r="S88" s="5">
        <f t="shared" si="33"/>
        <v>131.602</v>
      </c>
      <c r="T88" s="5"/>
      <c r="U88" s="5"/>
      <c r="V88" s="1"/>
      <c r="W88" s="1">
        <f t="shared" si="34"/>
        <v>8</v>
      </c>
      <c r="X88" s="1">
        <f t="shared" si="24"/>
        <v>8.1232324447921056E-2</v>
      </c>
      <c r="Y88" s="1">
        <v>16.436399999999999</v>
      </c>
      <c r="Z88" s="1">
        <v>12.389799999999999</v>
      </c>
      <c r="AA88" s="1">
        <v>8.3369999999999997</v>
      </c>
      <c r="AB88" s="1">
        <v>20.261600000000001</v>
      </c>
      <c r="AC88" s="1">
        <v>19.161999999999999</v>
      </c>
      <c r="AD88" s="1">
        <v>15.0558</v>
      </c>
      <c r="AE88" s="1" t="s">
        <v>60</v>
      </c>
      <c r="AF88" s="1">
        <f t="shared" si="25"/>
        <v>132</v>
      </c>
      <c r="AG88" s="1">
        <f t="shared" si="2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33</v>
      </c>
      <c r="C89" s="1">
        <v>87.802000000000007</v>
      </c>
      <c r="D89" s="1">
        <v>4.9320000000000004</v>
      </c>
      <c r="E89" s="1">
        <v>57.194000000000003</v>
      </c>
      <c r="F89" s="1">
        <v>14.506</v>
      </c>
      <c r="G89" s="6">
        <v>1</v>
      </c>
      <c r="H89" s="1">
        <v>55</v>
      </c>
      <c r="I89" s="1" t="s">
        <v>34</v>
      </c>
      <c r="J89" s="1">
        <v>58.9</v>
      </c>
      <c r="K89" s="1">
        <f t="shared" si="22"/>
        <v>-1.705999999999996</v>
      </c>
      <c r="L89" s="1"/>
      <c r="M89" s="1"/>
      <c r="N89" s="1">
        <v>0</v>
      </c>
      <c r="O89" s="1"/>
      <c r="P89" s="1">
        <f t="shared" si="23"/>
        <v>11.438800000000001</v>
      </c>
      <c r="Q89" s="5">
        <f>9*P89-O89-N89-F89</f>
        <v>88.443200000000004</v>
      </c>
      <c r="R89" s="5">
        <f t="shared" si="35"/>
        <v>88.443200000000004</v>
      </c>
      <c r="S89" s="5">
        <f t="shared" si="33"/>
        <v>88.443200000000004</v>
      </c>
      <c r="T89" s="5"/>
      <c r="U89" s="5"/>
      <c r="V89" s="1"/>
      <c r="W89" s="1">
        <f t="shared" si="34"/>
        <v>9</v>
      </c>
      <c r="X89" s="1">
        <f t="shared" si="24"/>
        <v>1.2681400146868553</v>
      </c>
      <c r="Y89" s="1">
        <v>8.3760000000000012</v>
      </c>
      <c r="Z89" s="1">
        <v>5.9535999999999998</v>
      </c>
      <c r="AA89" s="1">
        <v>13.528</v>
      </c>
      <c r="AB89" s="1">
        <v>11.6388</v>
      </c>
      <c r="AC89" s="1">
        <v>12.4396</v>
      </c>
      <c r="AD89" s="1">
        <v>17.57</v>
      </c>
      <c r="AE89" s="1" t="s">
        <v>60</v>
      </c>
      <c r="AF89" s="1">
        <f t="shared" si="25"/>
        <v>88</v>
      </c>
      <c r="AG89" s="1">
        <f t="shared" si="26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33</v>
      </c>
      <c r="C90" s="1"/>
      <c r="D90" s="1">
        <v>88.301000000000002</v>
      </c>
      <c r="E90" s="1">
        <v>-0.94699999999999995</v>
      </c>
      <c r="F90" s="1">
        <v>63.289000000000001</v>
      </c>
      <c r="G90" s="6">
        <v>1</v>
      </c>
      <c r="H90" s="1">
        <v>60</v>
      </c>
      <c r="I90" s="1" t="s">
        <v>34</v>
      </c>
      <c r="J90" s="1">
        <v>37.700000000000003</v>
      </c>
      <c r="K90" s="1">
        <f t="shared" si="22"/>
        <v>-38.647000000000006</v>
      </c>
      <c r="L90" s="1"/>
      <c r="M90" s="1"/>
      <c r="N90" s="1">
        <v>0</v>
      </c>
      <c r="O90" s="1"/>
      <c r="P90" s="1">
        <f t="shared" si="23"/>
        <v>-0.18939999999999999</v>
      </c>
      <c r="Q90" s="5"/>
      <c r="R90" s="5">
        <f t="shared" si="35"/>
        <v>0</v>
      </c>
      <c r="S90" s="5">
        <f t="shared" si="33"/>
        <v>0</v>
      </c>
      <c r="T90" s="5"/>
      <c r="U90" s="5"/>
      <c r="V90" s="1"/>
      <c r="W90" s="1">
        <f t="shared" si="34"/>
        <v>-334.15522703273501</v>
      </c>
      <c r="X90" s="1">
        <f t="shared" si="24"/>
        <v>-334.15522703273501</v>
      </c>
      <c r="Y90" s="1">
        <v>4.5411999999999999</v>
      </c>
      <c r="Z90" s="1">
        <v>7.1322000000000001</v>
      </c>
      <c r="AA90" s="1">
        <v>20.6328</v>
      </c>
      <c r="AB90" s="1">
        <v>18.837</v>
      </c>
      <c r="AC90" s="1">
        <v>10.2752</v>
      </c>
      <c r="AD90" s="1">
        <v>10.436999999999999</v>
      </c>
      <c r="AE90" s="1"/>
      <c r="AF90" s="1">
        <f t="shared" si="25"/>
        <v>0</v>
      </c>
      <c r="AG90" s="1">
        <f t="shared" si="26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136</v>
      </c>
      <c r="B91" s="1" t="s">
        <v>40</v>
      </c>
      <c r="C91" s="1">
        <v>238</v>
      </c>
      <c r="D91" s="1">
        <v>204</v>
      </c>
      <c r="E91" s="1">
        <v>202</v>
      </c>
      <c r="F91" s="1">
        <v>166</v>
      </c>
      <c r="G91" s="6">
        <v>0.3</v>
      </c>
      <c r="H91" s="1">
        <v>40</v>
      </c>
      <c r="I91" s="1" t="s">
        <v>34</v>
      </c>
      <c r="J91" s="1">
        <v>230</v>
      </c>
      <c r="K91" s="1">
        <f t="shared" si="22"/>
        <v>-28</v>
      </c>
      <c r="L91" s="1"/>
      <c r="M91" s="1"/>
      <c r="N91" s="1">
        <v>0</v>
      </c>
      <c r="O91" s="1"/>
      <c r="P91" s="1">
        <f t="shared" si="23"/>
        <v>40.4</v>
      </c>
      <c r="Q91" s="5">
        <f t="shared" si="32"/>
        <v>238</v>
      </c>
      <c r="R91" s="5">
        <f t="shared" si="35"/>
        <v>238</v>
      </c>
      <c r="S91" s="5">
        <f t="shared" si="33"/>
        <v>238</v>
      </c>
      <c r="T91" s="5"/>
      <c r="U91" s="5"/>
      <c r="V91" s="1"/>
      <c r="W91" s="1">
        <f t="shared" si="34"/>
        <v>10</v>
      </c>
      <c r="X91" s="1">
        <f t="shared" si="24"/>
        <v>4.108910891089109</v>
      </c>
      <c r="Y91" s="1">
        <v>27.4</v>
      </c>
      <c r="Z91" s="1">
        <v>16.8</v>
      </c>
      <c r="AA91" s="1">
        <v>19</v>
      </c>
      <c r="AB91" s="1">
        <v>35.799999999999997</v>
      </c>
      <c r="AC91" s="1">
        <v>42</v>
      </c>
      <c r="AD91" s="1">
        <v>58.2</v>
      </c>
      <c r="AE91" s="1" t="s">
        <v>137</v>
      </c>
      <c r="AF91" s="1">
        <f t="shared" si="25"/>
        <v>71</v>
      </c>
      <c r="AG91" s="1">
        <f t="shared" si="26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138</v>
      </c>
      <c r="B92" s="1" t="s">
        <v>40</v>
      </c>
      <c r="C92" s="1">
        <v>254</v>
      </c>
      <c r="D92" s="1">
        <v>204</v>
      </c>
      <c r="E92" s="1">
        <v>218</v>
      </c>
      <c r="F92" s="1">
        <v>176</v>
      </c>
      <c r="G92" s="6">
        <v>0.3</v>
      </c>
      <c r="H92" s="1">
        <v>40</v>
      </c>
      <c r="I92" s="1" t="s">
        <v>34</v>
      </c>
      <c r="J92" s="1">
        <v>233</v>
      </c>
      <c r="K92" s="1">
        <f t="shared" si="22"/>
        <v>-15</v>
      </c>
      <c r="L92" s="1"/>
      <c r="M92" s="1"/>
      <c r="N92" s="1">
        <v>0</v>
      </c>
      <c r="O92" s="1"/>
      <c r="P92" s="1">
        <f t="shared" si="23"/>
        <v>43.6</v>
      </c>
      <c r="Q92" s="5">
        <f t="shared" si="32"/>
        <v>260</v>
      </c>
      <c r="R92" s="5">
        <f t="shared" si="35"/>
        <v>260</v>
      </c>
      <c r="S92" s="5">
        <f t="shared" si="33"/>
        <v>260</v>
      </c>
      <c r="T92" s="5"/>
      <c r="U92" s="5"/>
      <c r="V92" s="1"/>
      <c r="W92" s="1">
        <f t="shared" si="34"/>
        <v>10</v>
      </c>
      <c r="X92" s="1">
        <f t="shared" si="24"/>
        <v>4.0366972477064218</v>
      </c>
      <c r="Y92" s="1">
        <v>29.4</v>
      </c>
      <c r="Z92" s="1">
        <v>18.8</v>
      </c>
      <c r="AA92" s="1">
        <v>19</v>
      </c>
      <c r="AB92" s="1">
        <v>39</v>
      </c>
      <c r="AC92" s="1">
        <v>45.2</v>
      </c>
      <c r="AD92" s="1">
        <v>53</v>
      </c>
      <c r="AE92" s="1" t="s">
        <v>137</v>
      </c>
      <c r="AF92" s="1">
        <f t="shared" si="25"/>
        <v>78</v>
      </c>
      <c r="AG92" s="1">
        <f t="shared" si="2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139</v>
      </c>
      <c r="B93" s="14" t="s">
        <v>40</v>
      </c>
      <c r="C93" s="14">
        <v>351</v>
      </c>
      <c r="D93" s="17">
        <v>139</v>
      </c>
      <c r="E93" s="22">
        <v>408</v>
      </c>
      <c r="F93" s="22">
        <v>23</v>
      </c>
      <c r="G93" s="15">
        <v>0</v>
      </c>
      <c r="H93" s="14">
        <v>40</v>
      </c>
      <c r="I93" s="14" t="s">
        <v>51</v>
      </c>
      <c r="J93" s="14">
        <v>440</v>
      </c>
      <c r="K93" s="14">
        <f t="shared" si="22"/>
        <v>-32</v>
      </c>
      <c r="L93" s="14"/>
      <c r="M93" s="14"/>
      <c r="N93" s="14"/>
      <c r="O93" s="14"/>
      <c r="P93" s="14">
        <f t="shared" si="23"/>
        <v>81.599999999999994</v>
      </c>
      <c r="Q93" s="16"/>
      <c r="R93" s="16"/>
      <c r="S93" s="16"/>
      <c r="T93" s="16"/>
      <c r="U93" s="16"/>
      <c r="V93" s="14"/>
      <c r="W93" s="14">
        <f t="shared" si="27"/>
        <v>0.28186274509803921</v>
      </c>
      <c r="X93" s="14">
        <f t="shared" si="24"/>
        <v>0.28186274509803921</v>
      </c>
      <c r="Y93" s="14">
        <v>62.2</v>
      </c>
      <c r="Z93" s="14">
        <v>41</v>
      </c>
      <c r="AA93" s="14">
        <v>29.2</v>
      </c>
      <c r="AB93" s="14">
        <v>41.4</v>
      </c>
      <c r="AC93" s="14">
        <v>43.4</v>
      </c>
      <c r="AD93" s="14">
        <v>43</v>
      </c>
      <c r="AE93" s="17" t="s">
        <v>140</v>
      </c>
      <c r="AF93" s="14">
        <f t="shared" si="25"/>
        <v>0</v>
      </c>
      <c r="AG93" s="14">
        <f t="shared" si="26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141</v>
      </c>
      <c r="B94" s="1" t="s">
        <v>33</v>
      </c>
      <c r="C94" s="1">
        <v>189.11199999999999</v>
      </c>
      <c r="D94" s="1">
        <v>110.544</v>
      </c>
      <c r="E94" s="1">
        <v>228.66</v>
      </c>
      <c r="F94" s="1">
        <v>24.042000000000002</v>
      </c>
      <c r="G94" s="6">
        <v>1</v>
      </c>
      <c r="H94" s="1">
        <v>45</v>
      </c>
      <c r="I94" s="1" t="s">
        <v>34</v>
      </c>
      <c r="J94" s="1">
        <v>224.8</v>
      </c>
      <c r="K94" s="1">
        <f t="shared" si="22"/>
        <v>3.8599999999999852</v>
      </c>
      <c r="L94" s="1"/>
      <c r="M94" s="1"/>
      <c r="N94" s="1">
        <v>125.2384</v>
      </c>
      <c r="O94" s="1"/>
      <c r="P94" s="1">
        <f t="shared" si="23"/>
        <v>45.731999999999999</v>
      </c>
      <c r="Q94" s="5">
        <f t="shared" ref="Q94" si="36">10*P94-O94-N94-F94</f>
        <v>308.03959999999995</v>
      </c>
      <c r="R94" s="5">
        <v>100</v>
      </c>
      <c r="S94" s="5">
        <f t="shared" ref="S94:S96" si="37">R94-T94</f>
        <v>100</v>
      </c>
      <c r="T94" s="5"/>
      <c r="U94" s="5">
        <v>100</v>
      </c>
      <c r="V94" s="1" t="s">
        <v>148</v>
      </c>
      <c r="W94" s="1">
        <f t="shared" ref="W94:W96" si="38">(F94+N94+O94+R94)/P94</f>
        <v>5.4508965275955568</v>
      </c>
      <c r="X94" s="1">
        <f t="shared" si="24"/>
        <v>3.2642438555059914</v>
      </c>
      <c r="Y94" s="1">
        <v>28.764399999999998</v>
      </c>
      <c r="Z94" s="1">
        <v>18.837800000000001</v>
      </c>
      <c r="AA94" s="1">
        <v>39.169800000000002</v>
      </c>
      <c r="AB94" s="1">
        <v>17.831600000000002</v>
      </c>
      <c r="AC94" s="1">
        <v>11.6976</v>
      </c>
      <c r="AD94" s="1">
        <v>0</v>
      </c>
      <c r="AE94" s="1" t="s">
        <v>123</v>
      </c>
      <c r="AF94" s="1">
        <f t="shared" si="25"/>
        <v>100</v>
      </c>
      <c r="AG94" s="1">
        <f t="shared" si="26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12" customFormat="1" x14ac:dyDescent="0.25">
      <c r="A95" s="9" t="s">
        <v>142</v>
      </c>
      <c r="B95" s="9" t="s">
        <v>40</v>
      </c>
      <c r="C95" s="9"/>
      <c r="D95" s="9">
        <v>600</v>
      </c>
      <c r="E95" s="9">
        <v>92</v>
      </c>
      <c r="F95" s="9">
        <v>508</v>
      </c>
      <c r="G95" s="10">
        <v>0.33</v>
      </c>
      <c r="H95" s="9">
        <v>40</v>
      </c>
      <c r="I95" s="9" t="s">
        <v>34</v>
      </c>
      <c r="J95" s="9">
        <v>92</v>
      </c>
      <c r="K95" s="9">
        <f t="shared" si="22"/>
        <v>0</v>
      </c>
      <c r="L95" s="9"/>
      <c r="M95" s="9"/>
      <c r="N95" s="9">
        <v>0</v>
      </c>
      <c r="O95" s="9"/>
      <c r="P95" s="1">
        <f t="shared" si="23"/>
        <v>18.399999999999999</v>
      </c>
      <c r="Q95" s="5"/>
      <c r="R95" s="5">
        <f t="shared" ref="R95:R96" si="39">Q95</f>
        <v>0</v>
      </c>
      <c r="S95" s="5">
        <f t="shared" si="37"/>
        <v>0</v>
      </c>
      <c r="T95" s="5"/>
      <c r="U95" s="11"/>
      <c r="V95" s="9"/>
      <c r="W95" s="1">
        <f t="shared" si="38"/>
        <v>27.608695652173914</v>
      </c>
      <c r="X95" s="1">
        <f t="shared" si="24"/>
        <v>27.608695652173914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 t="s">
        <v>123</v>
      </c>
      <c r="AF95" s="1">
        <f t="shared" si="25"/>
        <v>0</v>
      </c>
      <c r="AG95" s="1">
        <f t="shared" si="26"/>
        <v>0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s="12" customFormat="1" x14ac:dyDescent="0.25">
      <c r="A96" s="9" t="s">
        <v>143</v>
      </c>
      <c r="B96" s="9" t="s">
        <v>40</v>
      </c>
      <c r="C96" s="9"/>
      <c r="D96" s="9">
        <v>204</v>
      </c>
      <c r="E96" s="9">
        <v>64</v>
      </c>
      <c r="F96" s="9">
        <v>140</v>
      </c>
      <c r="G96" s="10">
        <v>0.33</v>
      </c>
      <c r="H96" s="9">
        <v>50</v>
      </c>
      <c r="I96" s="9" t="s">
        <v>34</v>
      </c>
      <c r="J96" s="9">
        <v>63</v>
      </c>
      <c r="K96" s="9">
        <f t="shared" si="22"/>
        <v>1</v>
      </c>
      <c r="L96" s="9"/>
      <c r="M96" s="9"/>
      <c r="N96" s="9">
        <v>0</v>
      </c>
      <c r="O96" s="9"/>
      <c r="P96" s="1">
        <f t="shared" si="23"/>
        <v>12.8</v>
      </c>
      <c r="Q96" s="5"/>
      <c r="R96" s="5">
        <f t="shared" si="39"/>
        <v>0</v>
      </c>
      <c r="S96" s="5">
        <f t="shared" si="37"/>
        <v>0</v>
      </c>
      <c r="T96" s="5"/>
      <c r="U96" s="11"/>
      <c r="V96" s="9"/>
      <c r="W96" s="1">
        <f t="shared" si="38"/>
        <v>10.9375</v>
      </c>
      <c r="X96" s="1">
        <f t="shared" si="24"/>
        <v>10.9375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 t="s">
        <v>123</v>
      </c>
      <c r="AF96" s="1">
        <f t="shared" si="25"/>
        <v>0</v>
      </c>
      <c r="AG96" s="1">
        <f t="shared" si="26"/>
        <v>0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F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2024-11-13T12:15:45Z</dcterms:created>
  <dcterms:modified xsi:type="dcterms:W3CDTF">2024-11-14T08:22:41Z</dcterms:modified>
</cp:coreProperties>
</file>