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A1AECEA-DC61-48E8-A65E-F86DFBA912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Z583" i="1" s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Y581" i="1" s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P571" i="1" s="1"/>
  <c r="BO570" i="1"/>
  <c r="BM570" i="1"/>
  <c r="Y570" i="1"/>
  <c r="BP570" i="1" s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P567" i="1"/>
  <c r="BP566" i="1"/>
  <c r="BO566" i="1"/>
  <c r="BN566" i="1"/>
  <c r="BM566" i="1"/>
  <c r="Z566" i="1"/>
  <c r="Y566" i="1"/>
  <c r="P566" i="1"/>
  <c r="BO565" i="1"/>
  <c r="BM565" i="1"/>
  <c r="Y565" i="1"/>
  <c r="Y575" i="1" s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P559" i="1"/>
  <c r="BO559" i="1"/>
  <c r="BN559" i="1"/>
  <c r="BM559" i="1"/>
  <c r="Z559" i="1"/>
  <c r="Y559" i="1"/>
  <c r="Y562" i="1" s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AC662" i="1" s="1"/>
  <c r="P545" i="1"/>
  <c r="X541" i="1"/>
  <c r="X540" i="1"/>
  <c r="BO539" i="1"/>
  <c r="BM539" i="1"/>
  <c r="Y539" i="1"/>
  <c r="Y540" i="1" s="1"/>
  <c r="P539" i="1"/>
  <c r="X536" i="1"/>
  <c r="X535" i="1"/>
  <c r="BO534" i="1"/>
  <c r="BM534" i="1"/>
  <c r="Y534" i="1"/>
  <c r="BP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BO531" i="1"/>
  <c r="BM531" i="1"/>
  <c r="Y531" i="1"/>
  <c r="AA662" i="1" s="1"/>
  <c r="P531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Y523" i="1" s="1"/>
  <c r="P522" i="1"/>
  <c r="X520" i="1"/>
  <c r="X519" i="1"/>
  <c r="BO518" i="1"/>
  <c r="BM518" i="1"/>
  <c r="Y518" i="1"/>
  <c r="BP518" i="1" s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Y519" i="1" s="1"/>
  <c r="P514" i="1"/>
  <c r="X512" i="1"/>
  <c r="Y511" i="1"/>
  <c r="X511" i="1"/>
  <c r="BP510" i="1"/>
  <c r="BO510" i="1"/>
  <c r="BN510" i="1"/>
  <c r="BM510" i="1"/>
  <c r="Z510" i="1"/>
  <c r="Z511" i="1" s="1"/>
  <c r="Y510" i="1"/>
  <c r="Z66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Z438" i="1"/>
  <c r="Z440" i="1" s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5" i="1" s="1"/>
  <c r="P433" i="1"/>
  <c r="BP432" i="1"/>
  <c r="BO432" i="1"/>
  <c r="BN432" i="1"/>
  <c r="BM432" i="1"/>
  <c r="Z432" i="1"/>
  <c r="Y432" i="1"/>
  <c r="Y436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W662" i="1" s="1"/>
  <c r="P413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Y409" i="1" s="1"/>
  <c r="P405" i="1"/>
  <c r="X403" i="1"/>
  <c r="X402" i="1"/>
  <c r="BO401" i="1"/>
  <c r="BM401" i="1"/>
  <c r="Y401" i="1"/>
  <c r="V662" i="1" s="1"/>
  <c r="P401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Y398" i="1" s="1"/>
  <c r="P394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BO387" i="1"/>
  <c r="BM387" i="1"/>
  <c r="Y387" i="1"/>
  <c r="Y392" i="1" s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Z366" i="1"/>
  <c r="Y366" i="1"/>
  <c r="P366" i="1"/>
  <c r="BO365" i="1"/>
  <c r="BM365" i="1"/>
  <c r="Y365" i="1"/>
  <c r="Y369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Y363" i="1" s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T662" i="1" s="1"/>
  <c r="P343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P306" i="1"/>
  <c r="BO306" i="1"/>
  <c r="BN306" i="1"/>
  <c r="BM306" i="1"/>
  <c r="Z306" i="1"/>
  <c r="Y306" i="1"/>
  <c r="Y312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P280" i="1"/>
  <c r="BO280" i="1"/>
  <c r="BN280" i="1"/>
  <c r="BM280" i="1"/>
  <c r="Z280" i="1"/>
  <c r="Y280" i="1"/>
  <c r="Y290" i="1" s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Y273" i="1" s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K662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7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9" i="1" s="1"/>
  <c r="P228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I66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X44" i="1"/>
  <c r="X43" i="1"/>
  <c r="BO42" i="1"/>
  <c r="BM42" i="1"/>
  <c r="Y42" i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6" i="1" s="1"/>
  <c r="P26" i="1"/>
  <c r="X24" i="1"/>
  <c r="X652" i="1" s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24" i="1"/>
  <c r="Z28" i="1"/>
  <c r="Z35" i="1" s="1"/>
  <c r="BN28" i="1"/>
  <c r="Z30" i="1"/>
  <c r="BN30" i="1"/>
  <c r="Z31" i="1"/>
  <c r="BN31" i="1"/>
  <c r="Z34" i="1"/>
  <c r="BN34" i="1"/>
  <c r="Y35" i="1"/>
  <c r="Z38" i="1"/>
  <c r="Z39" i="1" s="1"/>
  <c r="BN38" i="1"/>
  <c r="BP38" i="1"/>
  <c r="Y39" i="1"/>
  <c r="BP50" i="1"/>
  <c r="BN50" i="1"/>
  <c r="Z50" i="1"/>
  <c r="BP58" i="1"/>
  <c r="BN58" i="1"/>
  <c r="Z58" i="1"/>
  <c r="Z59" i="1" s="1"/>
  <c r="Y60" i="1"/>
  <c r="F9" i="1"/>
  <c r="J9" i="1"/>
  <c r="Z22" i="1"/>
  <c r="Z23" i="1" s="1"/>
  <c r="BN22" i="1"/>
  <c r="BP22" i="1"/>
  <c r="Y23" i="1"/>
  <c r="Y43" i="1"/>
  <c r="BP42" i="1"/>
  <c r="BN42" i="1"/>
  <c r="Z42" i="1"/>
  <c r="Z43" i="1" s="1"/>
  <c r="Y44" i="1"/>
  <c r="C662" i="1"/>
  <c r="Y55" i="1"/>
  <c r="BP48" i="1"/>
  <c r="BN48" i="1"/>
  <c r="Z48" i="1"/>
  <c r="Z54" i="1" s="1"/>
  <c r="BP52" i="1"/>
  <c r="BN52" i="1"/>
  <c r="Z52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Y226" i="1"/>
  <c r="Y240" i="1"/>
  <c r="Y248" i="1"/>
  <c r="Y259" i="1"/>
  <c r="Y302" i="1"/>
  <c r="Y340" i="1"/>
  <c r="Y345" i="1"/>
  <c r="Y349" i="1"/>
  <c r="BP374" i="1"/>
  <c r="BN374" i="1"/>
  <c r="Z374" i="1"/>
  <c r="Y378" i="1"/>
  <c r="BP382" i="1"/>
  <c r="BN382" i="1"/>
  <c r="Z382" i="1"/>
  <c r="Z384" i="1" s="1"/>
  <c r="D662" i="1"/>
  <c r="Z64" i="1"/>
  <c r="Z72" i="1" s="1"/>
  <c r="BN64" i="1"/>
  <c r="Z66" i="1"/>
  <c r="BN66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Z119" i="1" s="1"/>
  <c r="BN115" i="1"/>
  <c r="Z117" i="1"/>
  <c r="BN117" i="1"/>
  <c r="F662" i="1"/>
  <c r="Z124" i="1"/>
  <c r="Z128" i="1" s="1"/>
  <c r="BN124" i="1"/>
  <c r="Z126" i="1"/>
  <c r="BN126" i="1"/>
  <c r="Y129" i="1"/>
  <c r="Z133" i="1"/>
  <c r="Z136" i="1" s="1"/>
  <c r="BN133" i="1"/>
  <c r="Z134" i="1"/>
  <c r="BN134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Z180" i="1" s="1"/>
  <c r="BN176" i="1"/>
  <c r="Z178" i="1"/>
  <c r="BN178" i="1"/>
  <c r="Z184" i="1"/>
  <c r="Z186" i="1" s="1"/>
  <c r="BN184" i="1"/>
  <c r="Z191" i="1"/>
  <c r="Z192" i="1" s="1"/>
  <c r="BN191" i="1"/>
  <c r="BP191" i="1"/>
  <c r="Y192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Z218" i="1"/>
  <c r="Z225" i="1" s="1"/>
  <c r="BN218" i="1"/>
  <c r="Z220" i="1"/>
  <c r="BN220" i="1"/>
  <c r="Z222" i="1"/>
  <c r="BN222" i="1"/>
  <c r="Z224" i="1"/>
  <c r="BN224" i="1"/>
  <c r="Z228" i="1"/>
  <c r="Z239" i="1" s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4" i="1"/>
  <c r="BN244" i="1"/>
  <c r="Z246" i="1"/>
  <c r="BN246" i="1"/>
  <c r="Z251" i="1"/>
  <c r="Z259" i="1" s="1"/>
  <c r="BN251" i="1"/>
  <c r="BP251" i="1"/>
  <c r="Z253" i="1"/>
  <c r="BN253" i="1"/>
  <c r="Z255" i="1"/>
  <c r="BN255" i="1"/>
  <c r="Z257" i="1"/>
  <c r="BN257" i="1"/>
  <c r="Y260" i="1"/>
  <c r="L662" i="1"/>
  <c r="Z264" i="1"/>
  <c r="Z272" i="1" s="1"/>
  <c r="BN264" i="1"/>
  <c r="Z267" i="1"/>
  <c r="BN267" i="1"/>
  <c r="Z269" i="1"/>
  <c r="BN269" i="1"/>
  <c r="Z271" i="1"/>
  <c r="BN271" i="1"/>
  <c r="Y272" i="1"/>
  <c r="M662" i="1"/>
  <c r="Z281" i="1"/>
  <c r="Z290" i="1" s="1"/>
  <c r="BN281" i="1"/>
  <c r="Z282" i="1"/>
  <c r="BN282" i="1"/>
  <c r="Z284" i="1"/>
  <c r="BN284" i="1"/>
  <c r="Z286" i="1"/>
  <c r="BN286" i="1"/>
  <c r="Z288" i="1"/>
  <c r="BN288" i="1"/>
  <c r="Y291" i="1"/>
  <c r="Y296" i="1"/>
  <c r="P662" i="1"/>
  <c r="Z300" i="1"/>
  <c r="Z302" i="1" s="1"/>
  <c r="BN300" i="1"/>
  <c r="Y303" i="1"/>
  <c r="Q662" i="1"/>
  <c r="Z307" i="1"/>
  <c r="Z312" i="1" s="1"/>
  <c r="BN307" i="1"/>
  <c r="Z308" i="1"/>
  <c r="BN308" i="1"/>
  <c r="Z310" i="1"/>
  <c r="BN310" i="1"/>
  <c r="Y313" i="1"/>
  <c r="Y318" i="1"/>
  <c r="S662" i="1"/>
  <c r="Y331" i="1"/>
  <c r="Z338" i="1"/>
  <c r="Z339" i="1" s="1"/>
  <c r="BN338" i="1"/>
  <c r="Z343" i="1"/>
  <c r="Z344" i="1" s="1"/>
  <c r="BN343" i="1"/>
  <c r="BP343" i="1"/>
  <c r="Y344" i="1"/>
  <c r="Z347" i="1"/>
  <c r="Z349" i="1" s="1"/>
  <c r="BN347" i="1"/>
  <c r="BP347" i="1"/>
  <c r="U662" i="1"/>
  <c r="Z355" i="1"/>
  <c r="Z362" i="1" s="1"/>
  <c r="BN355" i="1"/>
  <c r="Z357" i="1"/>
  <c r="BN357" i="1"/>
  <c r="Z359" i="1"/>
  <c r="BN359" i="1"/>
  <c r="Z361" i="1"/>
  <c r="BN361" i="1"/>
  <c r="Y362" i="1"/>
  <c r="Z365" i="1"/>
  <c r="BN365" i="1"/>
  <c r="BP365" i="1"/>
  <c r="BP366" i="1"/>
  <c r="BN366" i="1"/>
  <c r="BP368" i="1"/>
  <c r="BN368" i="1"/>
  <c r="Z368" i="1"/>
  <c r="Y370" i="1"/>
  <c r="Y379" i="1"/>
  <c r="BP372" i="1"/>
  <c r="BN372" i="1"/>
  <c r="Z372" i="1"/>
  <c r="BP376" i="1"/>
  <c r="BN376" i="1"/>
  <c r="Z376" i="1"/>
  <c r="Y385" i="1"/>
  <c r="Y384" i="1"/>
  <c r="Z387" i="1"/>
  <c r="BN387" i="1"/>
  <c r="BP387" i="1"/>
  <c r="Z388" i="1"/>
  <c r="BN388" i="1"/>
  <c r="Z390" i="1"/>
  <c r="BN390" i="1"/>
  <c r="Y391" i="1"/>
  <c r="Z394" i="1"/>
  <c r="BN394" i="1"/>
  <c r="BP394" i="1"/>
  <c r="Z396" i="1"/>
  <c r="BN396" i="1"/>
  <c r="Y397" i="1"/>
  <c r="Z401" i="1"/>
  <c r="Z402" i="1" s="1"/>
  <c r="BN401" i="1"/>
  <c r="BP401" i="1"/>
  <c r="Y402" i="1"/>
  <c r="Z405" i="1"/>
  <c r="BN405" i="1"/>
  <c r="BP405" i="1"/>
  <c r="Z407" i="1"/>
  <c r="BN407" i="1"/>
  <c r="Y408" i="1"/>
  <c r="Z413" i="1"/>
  <c r="BN413" i="1"/>
  <c r="BP413" i="1"/>
  <c r="Z415" i="1"/>
  <c r="BN415" i="1"/>
  <c r="Z417" i="1"/>
  <c r="BN417" i="1"/>
  <c r="Z419" i="1"/>
  <c r="BN419" i="1"/>
  <c r="Z421" i="1"/>
  <c r="BN421" i="1"/>
  <c r="Z423" i="1"/>
  <c r="BN423" i="1"/>
  <c r="Y424" i="1"/>
  <c r="Z427" i="1"/>
  <c r="Z429" i="1" s="1"/>
  <c r="BN427" i="1"/>
  <c r="BP427" i="1"/>
  <c r="Y430" i="1"/>
  <c r="Z433" i="1"/>
  <c r="Z435" i="1" s="1"/>
  <c r="BN433" i="1"/>
  <c r="BP433" i="1"/>
  <c r="Y441" i="1"/>
  <c r="BP438" i="1"/>
  <c r="BN438" i="1"/>
  <c r="Y440" i="1"/>
  <c r="Y451" i="1"/>
  <c r="BP444" i="1"/>
  <c r="BN444" i="1"/>
  <c r="Z444" i="1"/>
  <c r="X662" i="1"/>
  <c r="Y452" i="1"/>
  <c r="BP448" i="1"/>
  <c r="BN448" i="1"/>
  <c r="Z448" i="1"/>
  <c r="Y403" i="1"/>
  <c r="Y425" i="1"/>
  <c r="BP446" i="1"/>
  <c r="BN446" i="1"/>
  <c r="Z446" i="1"/>
  <c r="Y456" i="1"/>
  <c r="Y464" i="1"/>
  <c r="Y496" i="1"/>
  <c r="Y502" i="1"/>
  <c r="Y506" i="1"/>
  <c r="Y520" i="1"/>
  <c r="Y524" i="1"/>
  <c r="Y528" i="1"/>
  <c r="Y536" i="1"/>
  <c r="Y541" i="1"/>
  <c r="Y556" i="1"/>
  <c r="Y563" i="1"/>
  <c r="Y574" i="1"/>
  <c r="Y580" i="1"/>
  <c r="BP601" i="1"/>
  <c r="BN601" i="1"/>
  <c r="Z601" i="1"/>
  <c r="BP603" i="1"/>
  <c r="BN603" i="1"/>
  <c r="Z603" i="1"/>
  <c r="Y605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AB662" i="1"/>
  <c r="Z450" i="1"/>
  <c r="BN450" i="1"/>
  <c r="Z454" i="1"/>
  <c r="Z456" i="1" s="1"/>
  <c r="BN454" i="1"/>
  <c r="BP454" i="1"/>
  <c r="Z460" i="1"/>
  <c r="Z464" i="1" s="1"/>
  <c r="BN460" i="1"/>
  <c r="Z462" i="1"/>
  <c r="BN462" i="1"/>
  <c r="Y662" i="1"/>
  <c r="Y475" i="1"/>
  <c r="Z478" i="1"/>
  <c r="Z496" i="1" s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Z506" i="1" s="1"/>
  <c r="BN504" i="1"/>
  <c r="BP504" i="1"/>
  <c r="Y512" i="1"/>
  <c r="Z515" i="1"/>
  <c r="Z519" i="1" s="1"/>
  <c r="BN515" i="1"/>
  <c r="Z517" i="1"/>
  <c r="BN517" i="1"/>
  <c r="Z518" i="1"/>
  <c r="BN518" i="1"/>
  <c r="Z522" i="1"/>
  <c r="Z523" i="1" s="1"/>
  <c r="BN522" i="1"/>
  <c r="BP522" i="1"/>
  <c r="Z526" i="1"/>
  <c r="Z527" i="1" s="1"/>
  <c r="BN526" i="1"/>
  <c r="BP526" i="1"/>
  <c r="Z531" i="1"/>
  <c r="Z535" i="1" s="1"/>
  <c r="BN531" i="1"/>
  <c r="BP531" i="1"/>
  <c r="Z533" i="1"/>
  <c r="BN533" i="1"/>
  <c r="Z534" i="1"/>
  <c r="BN534" i="1"/>
  <c r="Y535" i="1"/>
  <c r="Z539" i="1"/>
  <c r="Z540" i="1" s="1"/>
  <c r="BN539" i="1"/>
  <c r="BP539" i="1"/>
  <c r="Z545" i="1"/>
  <c r="BN545" i="1"/>
  <c r="BP545" i="1"/>
  <c r="Z547" i="1"/>
  <c r="BN547" i="1"/>
  <c r="Z549" i="1"/>
  <c r="BN549" i="1"/>
  <c r="Z551" i="1"/>
  <c r="BN551" i="1"/>
  <c r="Z552" i="1"/>
  <c r="BN552" i="1"/>
  <c r="Z553" i="1"/>
  <c r="BN553" i="1"/>
  <c r="Y557" i="1"/>
  <c r="Z560" i="1"/>
  <c r="Z562" i="1" s="1"/>
  <c r="BN560" i="1"/>
  <c r="Z561" i="1"/>
  <c r="BN561" i="1"/>
  <c r="Z565" i="1"/>
  <c r="BN565" i="1"/>
  <c r="BP565" i="1"/>
  <c r="Z567" i="1"/>
  <c r="BN567" i="1"/>
  <c r="Z570" i="1"/>
  <c r="BN570" i="1"/>
  <c r="Z571" i="1"/>
  <c r="BN571" i="1"/>
  <c r="Z578" i="1"/>
  <c r="Z580" i="1" s="1"/>
  <c r="BN578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Z604" i="1" s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AD662" i="1"/>
  <c r="Y654" i="1" l="1"/>
  <c r="Z574" i="1"/>
  <c r="Z556" i="1"/>
  <c r="Z625" i="1"/>
  <c r="Z451" i="1"/>
  <c r="Z424" i="1"/>
  <c r="Z408" i="1"/>
  <c r="Z397" i="1"/>
  <c r="Z391" i="1"/>
  <c r="Z378" i="1"/>
  <c r="Z369" i="1"/>
  <c r="Z247" i="1"/>
  <c r="Z103" i="1"/>
  <c r="Z88" i="1"/>
  <c r="Z657" i="1" s="1"/>
  <c r="Y656" i="1"/>
  <c r="Y653" i="1"/>
  <c r="Y655" i="1" s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<sst xmlns="http://schemas.openxmlformats.org/spreadsheetml/2006/main" count="3077" uniqueCount="1090">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</sst>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1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28</v>
      </c>
      <c r="Y48" s="762">
        <f t="shared" ref="Y48:Y53" si="6">IFERROR(IF(X48="",0,CEILING((X48/$H48),1)*$H48),"")</f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29.24444444444444</v>
      </c>
      <c r="BN48" s="64">
        <f t="shared" ref="BN48:BN53" si="8">IFERROR(Y48*I48/H48,"0")</f>
        <v>33.840000000000003</v>
      </c>
      <c r="BO48" s="64">
        <f t="shared" ref="BO48:BO53" si="9">IFERROR(1/J48*(X48/H48),"0")</f>
        <v>4.6296296296296294E-2</v>
      </c>
      <c r="BP48" s="64">
        <f t="shared" ref="BP48:BP53" si="10">IFERROR(1/J48*(Y48/H48),"0")</f>
        <v>5.3571428571428575E-2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2.5925925925925926</v>
      </c>
      <c r="Y54" s="763">
        <f>IFERROR(Y48/H48,"0")+IFERROR(Y49/H49,"0")+IFERROR(Y50/H50,"0")+IFERROR(Y51/H51,"0")+IFERROR(Y52/H52,"0")+IFERROR(Y53/H53,"0")</f>
        <v>3.0000000000000004</v>
      </c>
      <c r="Z54" s="763">
        <f>IFERROR(IF(Z48="",0,Z48),"0")+IFERROR(IF(Z49="",0,Z49),"0")+IFERROR(IF(Z50="",0,Z50),"0")+IFERROR(IF(Z51="",0,Z51),"0")+IFERROR(IF(Z52="",0,Z52),"0")+IFERROR(IF(Z53="",0,Z53),"0")</f>
        <v>6.5250000000000002E-2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28</v>
      </c>
      <c r="Y55" s="763">
        <f>IFERROR(SUM(Y48:Y53),"0")</f>
        <v>32.400000000000006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100</v>
      </c>
      <c r="Y75" s="762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9.2592592592592595</v>
      </c>
      <c r="Y79" s="763">
        <f>IFERROR(Y75/H75,"0")+IFERROR(Y76/H76,"0")+IFERROR(Y77/H77,"0")+IFERROR(Y78/H78,"0")</f>
        <v>10</v>
      </c>
      <c r="Z79" s="763">
        <f>IFERROR(IF(Z75="",0,Z75),"0")+IFERROR(IF(Z76="",0,Z76),"0")+IFERROR(IF(Z77="",0,Z77),"0")+IFERROR(IF(Z78="",0,Z78),"0")</f>
        <v>0.21749999999999997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100</v>
      </c>
      <c r="Y80" s="763">
        <f>IFERROR(SUM(Y75:Y78),"0")</f>
        <v>108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8</v>
      </c>
      <c r="Y87" s="762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8.4444444444444446</v>
      </c>
      <c r="BN87" s="64">
        <f t="shared" si="18"/>
        <v>9.4999999999999982</v>
      </c>
      <c r="BO87" s="64">
        <f t="shared" si="19"/>
        <v>1.8993352326685663E-2</v>
      </c>
      <c r="BP87" s="64">
        <f t="shared" si="20"/>
        <v>2.1367521367521368E-2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4.4444444444444446</v>
      </c>
      <c r="Y88" s="763">
        <f>IFERROR(Y82/H82,"0")+IFERROR(Y83/H83,"0")+IFERROR(Y84/H84,"0")+IFERROR(Y85/H85,"0")+IFERROR(Y86/H86,"0")+IFERROR(Y87/H87,"0")</f>
        <v>5</v>
      </c>
      <c r="Z88" s="763">
        <f>IFERROR(IF(Z82="",0,Z82),"0")+IFERROR(IF(Z83="",0,Z83),"0")+IFERROR(IF(Z84="",0,Z84),"0")+IFERROR(IF(Z85="",0,Z85),"0")+IFERROR(IF(Z86="",0,Z86),"0")+IFERROR(IF(Z87="",0,Z87),"0")</f>
        <v>2.5100000000000001E-2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8</v>
      </c>
      <c r="Y89" s="763">
        <f>IFERROR(SUM(Y82:Y87),"0")</f>
        <v>9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66</v>
      </c>
      <c r="Y100" s="762">
        <f>IFERROR(IF(X100="",0,CEILING((X100/$H100),1)*$H100),"")</f>
        <v>67.2</v>
      </c>
      <c r="Z100" s="36">
        <f>IFERROR(IF(Y100=0,"",ROUNDUP(Y100/H100,0)*0.02175),"")</f>
        <v>0.17399999999999999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70.431428571428569</v>
      </c>
      <c r="BN100" s="64">
        <f>IFERROR(Y100*I100/H100,"0")</f>
        <v>71.712000000000003</v>
      </c>
      <c r="BO100" s="64">
        <f>IFERROR(1/J100*(X100/H100),"0")</f>
        <v>0.14030612244897958</v>
      </c>
      <c r="BP100" s="64">
        <f>IFERROR(1/J100*(Y100/H100),"0")</f>
        <v>0.14285714285714285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7.8571428571428568</v>
      </c>
      <c r="Y103" s="763">
        <f>IFERROR(Y100/H100,"0")+IFERROR(Y101/H101,"0")+IFERROR(Y102/H102,"0")</f>
        <v>8</v>
      </c>
      <c r="Z103" s="763">
        <f>IFERROR(IF(Z100="",0,Z100),"0")+IFERROR(IF(Z101="",0,Z101),"0")+IFERROR(IF(Z102="",0,Z102),"0")</f>
        <v>0.17399999999999999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66</v>
      </c>
      <c r="Y104" s="763">
        <f>IFERROR(SUM(Y100:Y102),"0")</f>
        <v>67.2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91</v>
      </c>
      <c r="Y115" s="762">
        <f>IFERROR(IF(X115="",0,CEILING((X115/$H115),1)*$H115),"")</f>
        <v>92.4</v>
      </c>
      <c r="Z115" s="36">
        <f>IFERROR(IF(Y115=0,"",ROUNDUP(Y115/H115,0)*0.02175),"")</f>
        <v>0.23924999999999999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97.11</v>
      </c>
      <c r="BN115" s="64">
        <f>IFERROR(Y115*I115/H115,"0")</f>
        <v>98.604000000000013</v>
      </c>
      <c r="BO115" s="64">
        <f>IFERROR(1/J115*(X115/H115),"0")</f>
        <v>0.19345238095238093</v>
      </c>
      <c r="BP115" s="64">
        <f>IFERROR(1/J115*(Y115/H115),"0")</f>
        <v>0.19642857142857142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10.833333333333332</v>
      </c>
      <c r="Y119" s="763">
        <f>IFERROR(Y114/H114,"0")+IFERROR(Y115/H115,"0")+IFERROR(Y116/H116,"0")+IFERROR(Y117/H117,"0")+IFERROR(Y118/H118,"0")</f>
        <v>11</v>
      </c>
      <c r="Z119" s="763">
        <f>IFERROR(IF(Z114="",0,Z114),"0")+IFERROR(IF(Z115="",0,Z115),"0")+IFERROR(IF(Z116="",0,Z116),"0")+IFERROR(IF(Z117="",0,Z117),"0")+IFERROR(IF(Z118="",0,Z118),"0")</f>
        <v>0.23924999999999999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91</v>
      </c>
      <c r="Y120" s="763">
        <f>IFERROR(SUM(Y114:Y118),"0")</f>
        <v>92.4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103</v>
      </c>
      <c r="Y131" s="762">
        <f>IFERROR(IF(X131="",0,CEILING((X131/$H131),1)*$H131),"")</f>
        <v>108</v>
      </c>
      <c r="Z131" s="36">
        <f>IFERROR(IF(Y131=0,"",ROUNDUP(Y131/H131,0)*0.02175),"")</f>
        <v>0.21749999999999997</v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107.57777777777777</v>
      </c>
      <c r="BN131" s="64">
        <f>IFERROR(Y131*I131/H131,"0")</f>
        <v>112.8</v>
      </c>
      <c r="BO131" s="64">
        <f>IFERROR(1/J131*(X131/H131),"0")</f>
        <v>0.17030423280423279</v>
      </c>
      <c r="BP131" s="64">
        <f>IFERROR(1/J131*(Y131/H131),"0")</f>
        <v>0.17857142857142855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9.5370370370370363</v>
      </c>
      <c r="Y136" s="763">
        <f>IFERROR(Y131/H131,"0")+IFERROR(Y132/H132,"0")+IFERROR(Y133/H133,"0")+IFERROR(Y134/H134,"0")+IFERROR(Y135/H135,"0")</f>
        <v>10</v>
      </c>
      <c r="Z136" s="763">
        <f>IFERROR(IF(Z131="",0,Z131),"0")+IFERROR(IF(Z132="",0,Z132),"0")+IFERROR(IF(Z133="",0,Z133),"0")+IFERROR(IF(Z134="",0,Z134),"0")+IFERROR(IF(Z135="",0,Z135),"0")</f>
        <v>0.21749999999999997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103</v>
      </c>
      <c r="Y137" s="763">
        <f>IFERROR(SUM(Y131:Y135),"0")</f>
        <v>108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12</v>
      </c>
      <c r="Y183" s="762">
        <f>IFERROR(IF(X183="",0,CEILING((X183/$H183),1)*$H183),"")</f>
        <v>16.8</v>
      </c>
      <c r="Z183" s="36">
        <f>IFERROR(IF(Y183=0,"",ROUNDUP(Y183/H183,0)*0.02175),"")</f>
        <v>4.3499999999999997E-2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12.805714285714286</v>
      </c>
      <c r="BN183" s="64">
        <f>IFERROR(Y183*I183/H183,"0")</f>
        <v>17.928000000000001</v>
      </c>
      <c r="BO183" s="64">
        <f>IFERROR(1/J183*(X183/H183),"0")</f>
        <v>2.5510204081632654E-2</v>
      </c>
      <c r="BP183" s="64">
        <f>IFERROR(1/J183*(Y183/H183),"0")</f>
        <v>3.5714285714285712E-2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1.4285714285714286</v>
      </c>
      <c r="Y186" s="763">
        <f>IFERROR(Y183/H183,"0")+IFERROR(Y184/H184,"0")+IFERROR(Y185/H185,"0")</f>
        <v>2</v>
      </c>
      <c r="Z186" s="763">
        <f>IFERROR(IF(Z183="",0,Z183),"0")+IFERROR(IF(Z184="",0,Z184),"0")+IFERROR(IF(Z185="",0,Z185),"0")</f>
        <v>4.3499999999999997E-2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12</v>
      </c>
      <c r="Y187" s="763">
        <f>IFERROR(SUM(Y183:Y185),"0")</f>
        <v>16.8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3</v>
      </c>
      <c r="Y191" s="762">
        <f>IFERROR(IF(X191="",0,CEILING((X191/$H191),1)*$H191),"")</f>
        <v>3.96</v>
      </c>
      <c r="Z191" s="36">
        <f>IFERROR(IF(Y191=0,"",ROUNDUP(Y191/H191,0)*0.00502),"")</f>
        <v>1.004E-2</v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3.1515151515151518</v>
      </c>
      <c r="BN191" s="64">
        <f>IFERROR(Y191*I191/H191,"0")</f>
        <v>4.16</v>
      </c>
      <c r="BO191" s="64">
        <f>IFERROR(1/J191*(X191/H191),"0")</f>
        <v>6.4750064750064753E-3</v>
      </c>
      <c r="BP191" s="64">
        <f>IFERROR(1/J191*(Y191/H191),"0")</f>
        <v>8.5470085470085479E-3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1.5151515151515151</v>
      </c>
      <c r="Y192" s="763">
        <f>IFERROR(Y191/H191,"0")</f>
        <v>2</v>
      </c>
      <c r="Z192" s="763">
        <f>IFERROR(IF(Z191="",0,Z191),"0")</f>
        <v>1.004E-2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3</v>
      </c>
      <c r="Y193" s="763">
        <f>IFERROR(SUM(Y191:Y191),"0")</f>
        <v>3.96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335</v>
      </c>
      <c r="Y195" s="762">
        <f t="shared" ref="Y195:Y202" si="31">IFERROR(IF(X195="",0,CEILING((X195/$H195),1)*$H195),"")</f>
        <v>336</v>
      </c>
      <c r="Z195" s="36">
        <f>IFERROR(IF(Y195=0,"",ROUNDUP(Y195/H195,0)*0.00753),"")</f>
        <v>0.60240000000000005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355.73809523809518</v>
      </c>
      <c r="BN195" s="64">
        <f t="shared" ref="BN195:BN202" si="33">IFERROR(Y195*I195/H195,"0")</f>
        <v>356.79999999999995</v>
      </c>
      <c r="BO195" s="64">
        <f t="shared" ref="BO195:BO202" si="34">IFERROR(1/J195*(X195/H195),"0")</f>
        <v>0.51129426129426125</v>
      </c>
      <c r="BP195" s="64">
        <f t="shared" ref="BP195:BP202" si="35">IFERROR(1/J195*(Y195/H195),"0")</f>
        <v>0.51282051282051277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79.761904761904759</v>
      </c>
      <c r="Y203" s="763">
        <f>IFERROR(Y195/H195,"0")+IFERROR(Y196/H196,"0")+IFERROR(Y197/H197,"0")+IFERROR(Y198/H198,"0")+IFERROR(Y199/H199,"0")+IFERROR(Y200/H200,"0")+IFERROR(Y201/H201,"0")+IFERROR(Y202/H202,"0")</f>
        <v>80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0.60240000000000005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335</v>
      </c>
      <c r="Y204" s="763">
        <f>IFERROR(SUM(Y195:Y202),"0")</f>
        <v>336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95</v>
      </c>
      <c r="Y217" s="762">
        <f t="shared" ref="Y217:Y224" si="36">IFERROR(IF(X217="",0,CEILING((X217/$H217),1)*$H217),"")</f>
        <v>97.2</v>
      </c>
      <c r="Z217" s="36">
        <f>IFERROR(IF(Y217=0,"",ROUNDUP(Y217/H217,0)*0.00902),"")</f>
        <v>0.16236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98.694444444444443</v>
      </c>
      <c r="BN217" s="64">
        <f t="shared" ref="BN217:BN224" si="38">IFERROR(Y217*I217/H217,"0")</f>
        <v>100.98</v>
      </c>
      <c r="BO217" s="64">
        <f t="shared" ref="BO217:BO224" si="39">IFERROR(1/J217*(X217/H217),"0")</f>
        <v>0.13327721661054995</v>
      </c>
      <c r="BP217" s="64">
        <f t="shared" ref="BP217:BP224" si="40">IFERROR(1/J217*(Y217/H217),"0")</f>
        <v>0.13636363636363635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88</v>
      </c>
      <c r="Y218" s="762">
        <f t="shared" si="36"/>
        <v>91.800000000000011</v>
      </c>
      <c r="Z218" s="36">
        <f>IFERROR(IF(Y218=0,"",ROUNDUP(Y218/H218,0)*0.00902),"")</f>
        <v>0.15334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91.422222222222217</v>
      </c>
      <c r="BN218" s="64">
        <f t="shared" si="38"/>
        <v>95.37</v>
      </c>
      <c r="BO218" s="64">
        <f t="shared" si="39"/>
        <v>0.12345679012345678</v>
      </c>
      <c r="BP218" s="64">
        <f t="shared" si="40"/>
        <v>0.12878787878787878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33.888888888888886</v>
      </c>
      <c r="Y225" s="763">
        <f>IFERROR(Y217/H217,"0")+IFERROR(Y218/H218,"0")+IFERROR(Y219/H219,"0")+IFERROR(Y220/H220,"0")+IFERROR(Y221/H221,"0")+IFERROR(Y222/H222,"0")+IFERROR(Y223/H223,"0")+IFERROR(Y224/H224,"0")</f>
        <v>35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0.31569999999999998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183</v>
      </c>
      <c r="Y226" s="763">
        <f>IFERROR(SUM(Y217:Y224),"0")</f>
        <v>189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47</v>
      </c>
      <c r="Y229" s="762">
        <f t="shared" si="41"/>
        <v>54.6</v>
      </c>
      <c r="Z229" s="36">
        <f>IFERROR(IF(Y229=0,"",ROUNDUP(Y229/H229,0)*0.02175),"")</f>
        <v>0.15225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50.398461538461547</v>
      </c>
      <c r="BN229" s="64">
        <f t="shared" si="43"/>
        <v>58.548000000000009</v>
      </c>
      <c r="BO229" s="64">
        <f t="shared" si="44"/>
        <v>0.10760073260073259</v>
      </c>
      <c r="BP229" s="64">
        <f t="shared" si="45"/>
        <v>0.125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333</v>
      </c>
      <c r="Y232" s="762">
        <f t="shared" si="41"/>
        <v>333.59999999999997</v>
      </c>
      <c r="Z232" s="36">
        <f t="shared" ref="Z232:Z238" si="46">IFERROR(IF(Y232=0,"",ROUNDUP(Y232/H232,0)*0.00753),"")</f>
        <v>1.04667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373.23750000000001</v>
      </c>
      <c r="BN232" s="64">
        <f t="shared" si="43"/>
        <v>373.90999999999997</v>
      </c>
      <c r="BO232" s="64">
        <f t="shared" si="44"/>
        <v>0.88942307692307687</v>
      </c>
      <c r="BP232" s="64">
        <f t="shared" si="45"/>
        <v>0.89102564102564097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259</v>
      </c>
      <c r="Y234" s="762">
        <f t="shared" si="41"/>
        <v>259.2</v>
      </c>
      <c r="Z234" s="36">
        <f t="shared" si="46"/>
        <v>0.81324000000000007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288.35333333333335</v>
      </c>
      <c r="BN234" s="64">
        <f t="shared" si="43"/>
        <v>288.57600000000002</v>
      </c>
      <c r="BO234" s="64">
        <f t="shared" si="44"/>
        <v>0.69177350427350426</v>
      </c>
      <c r="BP234" s="64">
        <f t="shared" si="45"/>
        <v>0.69230769230769229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247</v>
      </c>
      <c r="Y235" s="762">
        <f t="shared" si="41"/>
        <v>247.2</v>
      </c>
      <c r="Z235" s="36">
        <f t="shared" si="46"/>
        <v>0.77559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274.99333333333334</v>
      </c>
      <c r="BN235" s="64">
        <f t="shared" si="43"/>
        <v>275.21600000000001</v>
      </c>
      <c r="BO235" s="64">
        <f t="shared" si="44"/>
        <v>0.65972222222222221</v>
      </c>
      <c r="BP235" s="64">
        <f t="shared" si="45"/>
        <v>0.66025641025641024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346</v>
      </c>
      <c r="Y237" s="762">
        <f t="shared" si="41"/>
        <v>348</v>
      </c>
      <c r="Z237" s="36">
        <f t="shared" si="46"/>
        <v>1.09185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385.21333333333337</v>
      </c>
      <c r="BN237" s="64">
        <f t="shared" si="43"/>
        <v>387.44000000000005</v>
      </c>
      <c r="BO237" s="64">
        <f t="shared" si="44"/>
        <v>0.92414529914529919</v>
      </c>
      <c r="BP237" s="64">
        <f t="shared" si="45"/>
        <v>0.9294871794871794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187</v>
      </c>
      <c r="Y238" s="762">
        <f t="shared" si="41"/>
        <v>187.2</v>
      </c>
      <c r="Z238" s="36">
        <f t="shared" si="46"/>
        <v>0.58733999999999997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208.66083333333333</v>
      </c>
      <c r="BN238" s="64">
        <f t="shared" si="43"/>
        <v>208.88399999999999</v>
      </c>
      <c r="BO238" s="64">
        <f t="shared" si="44"/>
        <v>0.49946581196581197</v>
      </c>
      <c r="BP238" s="64">
        <f t="shared" si="45"/>
        <v>0.5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577.69230769230774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580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4.4669400000000001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1419</v>
      </c>
      <c r="Y240" s="763">
        <f>IFERROR(SUM(Y228:Y238),"0")</f>
        <v>1429.8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</v>
      </c>
      <c r="Y245" s="762">
        <f>IFERROR(IF(X245="",0,CEILING((X245/$H245),1)*$H245),"")</f>
        <v>4.8</v>
      </c>
      <c r="Z245" s="36">
        <f>IFERROR(IF(Y245=0,"",ROUNDUP(Y245/H245,0)*0.00753),"")</f>
        <v>1.506E-2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4.453333333333334</v>
      </c>
      <c r="BN245" s="64">
        <f>IFERROR(Y245*I245/H245,"0")</f>
        <v>5.3440000000000003</v>
      </c>
      <c r="BO245" s="64">
        <f>IFERROR(1/J245*(X245/H245),"0")</f>
        <v>1.0683760683760684E-2</v>
      </c>
      <c r="BP245" s="64">
        <f>IFERROR(1/J245*(Y245/H245),"0")</f>
        <v>1.282051282051282E-2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73</v>
      </c>
      <c r="Y246" s="762">
        <f>IFERROR(IF(X246="",0,CEILING((X246/$H246),1)*$H246),"")</f>
        <v>74.399999999999991</v>
      </c>
      <c r="Z246" s="36">
        <f>IFERROR(IF(Y246=0,"",ROUNDUP(Y246/H246,0)*0.00753),"")</f>
        <v>0.23343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81.273333333333341</v>
      </c>
      <c r="BN246" s="64">
        <f>IFERROR(Y246*I246/H246,"0")</f>
        <v>82.831999999999994</v>
      </c>
      <c r="BO246" s="64">
        <f>IFERROR(1/J246*(X246/H246),"0")</f>
        <v>0.19497863247863248</v>
      </c>
      <c r="BP246" s="64">
        <f>IFERROR(1/J246*(Y246/H246),"0")</f>
        <v>0.19871794871794868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32.083333333333336</v>
      </c>
      <c r="Y247" s="763">
        <f>IFERROR(Y242/H242,"0")+IFERROR(Y243/H243,"0")+IFERROR(Y244/H244,"0")+IFERROR(Y245/H245,"0")+IFERROR(Y246/H246,"0")</f>
        <v>33</v>
      </c>
      <c r="Z247" s="763">
        <f>IFERROR(IF(Z242="",0,Z242),"0")+IFERROR(IF(Z243="",0,Z243),"0")+IFERROR(IF(Z244="",0,Z244),"0")+IFERROR(IF(Z245="",0,Z245),"0")+IFERROR(IF(Z246="",0,Z246),"0")</f>
        <v>0.24848999999999999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77</v>
      </c>
      <c r="Y248" s="763">
        <f>IFERROR(SUM(Y242:Y246),"0")</f>
        <v>79.199999999999989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7</v>
      </c>
      <c r="Y258" s="762">
        <f t="shared" si="47"/>
        <v>8</v>
      </c>
      <c r="Z258" s="36">
        <f>IFERROR(IF(Y258=0,"",ROUNDUP(Y258/H258,0)*0.00902),"")</f>
        <v>1.804E-2</v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7.3674999999999997</v>
      </c>
      <c r="BN258" s="64">
        <f t="shared" si="49"/>
        <v>8.42</v>
      </c>
      <c r="BO258" s="64">
        <f t="shared" si="50"/>
        <v>1.3257575757575758E-2</v>
      </c>
      <c r="BP258" s="64">
        <f t="shared" si="51"/>
        <v>1.5151515151515152E-2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1.75</v>
      </c>
      <c r="Y259" s="763">
        <f>IFERROR(Y251/H251,"0")+IFERROR(Y252/H252,"0")+IFERROR(Y253/H253,"0")+IFERROR(Y254/H254,"0")+IFERROR(Y255/H255,"0")+IFERROR(Y256/H256,"0")+IFERROR(Y257/H257,"0")+IFERROR(Y258/H258,"0")</f>
        <v>2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1.804E-2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7</v>
      </c>
      <c r="Y260" s="763">
        <f>IFERROR(SUM(Y251:Y258),"0")</f>
        <v>8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4</v>
      </c>
      <c r="Y275" s="762">
        <f>IFERROR(IF(X275="",0,CEILING((X275/$H275),1)*$H275),"")</f>
        <v>5.9399999999999995</v>
      </c>
      <c r="Z275" s="36">
        <f>IFERROR(IF(Y275=0,"",ROUNDUP(Y275/H275,0)*0.00502),"")</f>
        <v>1.506E-2</v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4.2020202020202024</v>
      </c>
      <c r="BN275" s="64">
        <f>IFERROR(Y275*I275/H275,"0")</f>
        <v>6.24</v>
      </c>
      <c r="BO275" s="64">
        <f>IFERROR(1/J275*(X275/H275),"0")</f>
        <v>8.6333419666753015E-3</v>
      </c>
      <c r="BP275" s="64">
        <f>IFERROR(1/J275*(Y275/H275),"0")</f>
        <v>1.282051282051282E-2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2.0202020202020203</v>
      </c>
      <c r="Y276" s="763">
        <f>IFERROR(Y275/H275,"0")</f>
        <v>2.9999999999999996</v>
      </c>
      <c r="Z276" s="763">
        <f>IFERROR(IF(Z275="",0,Z275),"0")</f>
        <v>1.506E-2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4</v>
      </c>
      <c r="Y277" s="763">
        <f>IFERROR(SUM(Y275:Y275),"0")</f>
        <v>5.9399999999999995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122</v>
      </c>
      <c r="Y309" s="762">
        <f t="shared" si="62"/>
        <v>122.39999999999999</v>
      </c>
      <c r="Z309" s="36">
        <f>IFERROR(IF(Y309=0,"",ROUNDUP(Y309/H309,0)*0.00753),"")</f>
        <v>0.38403000000000004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135.82666666666668</v>
      </c>
      <c r="BN309" s="64">
        <f t="shared" si="64"/>
        <v>136.27199999999999</v>
      </c>
      <c r="BO309" s="64">
        <f t="shared" si="65"/>
        <v>0.32585470085470086</v>
      </c>
      <c r="BP309" s="64">
        <f t="shared" si="66"/>
        <v>0.32692307692307693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164</v>
      </c>
      <c r="Y310" s="762">
        <f t="shared" si="62"/>
        <v>165.6</v>
      </c>
      <c r="Z310" s="36">
        <f>IFERROR(IF(Y310=0,"",ROUNDUP(Y310/H310,0)*0.00753),"")</f>
        <v>0.51956999999999998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177.66666666666669</v>
      </c>
      <c r="BN310" s="64">
        <f t="shared" si="64"/>
        <v>179.4</v>
      </c>
      <c r="BO310" s="64">
        <f t="shared" si="65"/>
        <v>0.43803418803418809</v>
      </c>
      <c r="BP310" s="64">
        <f t="shared" si="66"/>
        <v>0.44230769230769229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119.16666666666669</v>
      </c>
      <c r="Y312" s="763">
        <f>IFERROR(Y306/H306,"0")+IFERROR(Y307/H307,"0")+IFERROR(Y308/H308,"0")+IFERROR(Y309/H309,"0")+IFERROR(Y310/H310,"0")+IFERROR(Y311/H311,"0")</f>
        <v>120</v>
      </c>
      <c r="Z312" s="763">
        <f>IFERROR(IF(Z306="",0,Z306),"0")+IFERROR(IF(Z307="",0,Z307),"0")+IFERROR(IF(Z308="",0,Z308),"0")+IFERROR(IF(Z309="",0,Z309),"0")+IFERROR(IF(Z310="",0,Z310),"0")+IFERROR(IF(Z311="",0,Z311),"0")</f>
        <v>0.90359999999999996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286</v>
      </c>
      <c r="Y313" s="763">
        <f>IFERROR(SUM(Y306:Y311),"0")</f>
        <v>288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133</v>
      </c>
      <c r="Y381" s="762">
        <f>IFERROR(IF(X381="",0,CEILING((X381/$H381),1)*$H381),"")</f>
        <v>134.4</v>
      </c>
      <c r="Z381" s="36">
        <f>IFERROR(IF(Y381=0,"",ROUNDUP(Y381/H381,0)*0.02175),"")</f>
        <v>0.34799999999999998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141.93</v>
      </c>
      <c r="BN381" s="64">
        <f>IFERROR(Y381*I381/H381,"0")</f>
        <v>143.42400000000001</v>
      </c>
      <c r="BO381" s="64">
        <f>IFERROR(1/J381*(X381/H381),"0")</f>
        <v>0.28273809523809518</v>
      </c>
      <c r="BP381" s="64">
        <f>IFERROR(1/J381*(Y381/H381),"0")</f>
        <v>0.2857142857142857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247</v>
      </c>
      <c r="Y382" s="762">
        <f>IFERROR(IF(X382="",0,CEILING((X382/$H382),1)*$H382),"")</f>
        <v>249.6</v>
      </c>
      <c r="Z382" s="36">
        <f>IFERROR(IF(Y382=0,"",ROUNDUP(Y382/H382,0)*0.02175),"")</f>
        <v>0.69599999999999995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264.86000000000007</v>
      </c>
      <c r="BN382" s="64">
        <f>IFERROR(Y382*I382/H382,"0")</f>
        <v>267.64800000000002</v>
      </c>
      <c r="BO382" s="64">
        <f>IFERROR(1/J382*(X382/H382),"0")</f>
        <v>0.56547619047619047</v>
      </c>
      <c r="BP382" s="64">
        <f>IFERROR(1/J382*(Y382/H382),"0")</f>
        <v>0.5714285714285714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49</v>
      </c>
      <c r="Y383" s="762">
        <f>IFERROR(IF(X383="",0,CEILING((X383/$H383),1)*$H383),"")</f>
        <v>50.400000000000006</v>
      </c>
      <c r="Z383" s="36">
        <f>IFERROR(IF(Y383=0,"",ROUNDUP(Y383/H383,0)*0.02175),"")</f>
        <v>0.1305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52.290000000000006</v>
      </c>
      <c r="BN383" s="64">
        <f>IFERROR(Y383*I383/H383,"0")</f>
        <v>53.784000000000006</v>
      </c>
      <c r="BO383" s="64">
        <f>IFERROR(1/J383*(X383/H383),"0")</f>
        <v>0.10416666666666666</v>
      </c>
      <c r="BP383" s="64">
        <f>IFERROR(1/J383*(Y383/H383),"0")</f>
        <v>0.10714285714285714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53.333333333333336</v>
      </c>
      <c r="Y384" s="763">
        <f>IFERROR(Y381/H381,"0")+IFERROR(Y382/H382,"0")+IFERROR(Y383/H383,"0")</f>
        <v>54</v>
      </c>
      <c r="Z384" s="763">
        <f>IFERROR(IF(Z381="",0,Z381),"0")+IFERROR(IF(Z382="",0,Z382),"0")+IFERROR(IF(Z383="",0,Z383),"0")</f>
        <v>1.1745000000000001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429</v>
      </c>
      <c r="Y385" s="763">
        <f>IFERROR(SUM(Y381:Y383),"0")</f>
        <v>434.4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3</v>
      </c>
      <c r="Y390" s="762">
        <f>IFERROR(IF(X390="",0,CEILING((X390/$H390),1)*$H390),"")</f>
        <v>5.0999999999999996</v>
      </c>
      <c r="Z390" s="36">
        <f>IFERROR(IF(Y390=0,"",ROUNDUP(Y390/H390,0)*0.00753),"")</f>
        <v>1.506E-2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3.4117647058823528</v>
      </c>
      <c r="BN390" s="64">
        <f>IFERROR(Y390*I390/H390,"0")</f>
        <v>5.8</v>
      </c>
      <c r="BO390" s="64">
        <f>IFERROR(1/J390*(X390/H390),"0")</f>
        <v>7.5414781297134239E-3</v>
      </c>
      <c r="BP390" s="64">
        <f>IFERROR(1/J390*(Y390/H390),"0")</f>
        <v>1.282051282051282E-2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1.1764705882352942</v>
      </c>
      <c r="Y391" s="763">
        <f>IFERROR(Y387/H387,"0")+IFERROR(Y388/H388,"0")+IFERROR(Y389/H389,"0")+IFERROR(Y390/H390,"0")</f>
        <v>2</v>
      </c>
      <c r="Z391" s="763">
        <f>IFERROR(IF(Z387="",0,Z387),"0")+IFERROR(IF(Z388="",0,Z388),"0")+IFERROR(IF(Z389="",0,Z389),"0")+IFERROR(IF(Z390="",0,Z390),"0")</f>
        <v>1.506E-2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3</v>
      </c>
      <c r="Y392" s="763">
        <f>IFERROR(SUM(Y387:Y390),"0")</f>
        <v>5.0999999999999996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3814</v>
      </c>
      <c r="Y414" s="762">
        <f t="shared" si="77"/>
        <v>3825</v>
      </c>
      <c r="Z414" s="36">
        <f>IFERROR(IF(Y414=0,"",ROUNDUP(Y414/H414,0)*0.02175),"")</f>
        <v>5.5462499999999997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3936.0480000000002</v>
      </c>
      <c r="BN414" s="64">
        <f t="shared" si="79"/>
        <v>3947.4</v>
      </c>
      <c r="BO414" s="64">
        <f t="shared" si="80"/>
        <v>5.2972222222222225</v>
      </c>
      <c r="BP414" s="64">
        <f t="shared" si="81"/>
        <v>5.3125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1373</v>
      </c>
      <c r="Y416" s="762">
        <f t="shared" si="77"/>
        <v>1380</v>
      </c>
      <c r="Z416" s="36">
        <f>IFERROR(IF(Y416=0,"",ROUNDUP(Y416/H416,0)*0.02175),"")</f>
        <v>2.0009999999999999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1416.9360000000001</v>
      </c>
      <c r="BN416" s="64">
        <f t="shared" si="79"/>
        <v>1424.16</v>
      </c>
      <c r="BO416" s="64">
        <f t="shared" si="80"/>
        <v>1.9069444444444443</v>
      </c>
      <c r="BP416" s="64">
        <f t="shared" si="81"/>
        <v>1.9166666666666665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3131</v>
      </c>
      <c r="Y419" s="762">
        <f t="shared" si="77"/>
        <v>3135</v>
      </c>
      <c r="Z419" s="36">
        <f>IFERROR(IF(Y419=0,"",ROUNDUP(Y419/H419,0)*0.02175),"")</f>
        <v>4.54575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3231.1920000000005</v>
      </c>
      <c r="BN419" s="64">
        <f t="shared" si="79"/>
        <v>3235.32</v>
      </c>
      <c r="BO419" s="64">
        <f t="shared" si="80"/>
        <v>4.3486111111111105</v>
      </c>
      <c r="BP419" s="64">
        <f t="shared" si="81"/>
        <v>4.3541666666666661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554.5333333333333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556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12.093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8318</v>
      </c>
      <c r="Y425" s="763">
        <f>IFERROR(SUM(Y413:Y423),"0")</f>
        <v>8340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90</v>
      </c>
      <c r="Y434" s="762">
        <f>IFERROR(IF(X434="",0,CEILING((X434/$H434),1)*$H434),"")</f>
        <v>93.6</v>
      </c>
      <c r="Z434" s="36">
        <f>IFERROR(IF(Y434=0,"",ROUNDUP(Y434/H434,0)*0.02175),"")</f>
        <v>0.26100000000000001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96.507692307692324</v>
      </c>
      <c r="BN434" s="64">
        <f>IFERROR(Y434*I434/H434,"0")</f>
        <v>100.36800000000001</v>
      </c>
      <c r="BO434" s="64">
        <f>IFERROR(1/J434*(X434/H434),"0")</f>
        <v>0.20604395604395603</v>
      </c>
      <c r="BP434" s="64">
        <f>IFERROR(1/J434*(Y434/H434),"0")</f>
        <v>0.21428571428571427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11.538461538461538</v>
      </c>
      <c r="Y435" s="763">
        <f>IFERROR(Y432/H432,"0")+IFERROR(Y433/H433,"0")+IFERROR(Y434/H434,"0")</f>
        <v>12</v>
      </c>
      <c r="Z435" s="763">
        <f>IFERROR(IF(Z432="",0,Z432),"0")+IFERROR(IF(Z433="",0,Z433),"0")+IFERROR(IF(Z434="",0,Z434),"0")</f>
        <v>0.26100000000000001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90</v>
      </c>
      <c r="Y436" s="763">
        <f>IFERROR(SUM(Y432:Y434),"0")</f>
        <v>93.6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253</v>
      </c>
      <c r="Y438" s="762">
        <f>IFERROR(IF(X438="",0,CEILING((X438/$H438),1)*$H438),"")</f>
        <v>257.39999999999998</v>
      </c>
      <c r="Z438" s="36">
        <f>IFERROR(IF(Y438=0,"",ROUNDUP(Y438/H438,0)*0.02175),"")</f>
        <v>0.71775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271.29384615384618</v>
      </c>
      <c r="BN438" s="64">
        <f>IFERROR(Y438*I438/H438,"0")</f>
        <v>276.012</v>
      </c>
      <c r="BO438" s="64">
        <f>IFERROR(1/J438*(X438/H438),"0")</f>
        <v>0.57921245421245426</v>
      </c>
      <c r="BP438" s="64">
        <f>IFERROR(1/J438*(Y438/H438),"0")</f>
        <v>0.5892857142857143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32.435897435897438</v>
      </c>
      <c r="Y440" s="763">
        <f>IFERROR(Y438/H438,"0")+IFERROR(Y439/H439,"0")</f>
        <v>33</v>
      </c>
      <c r="Z440" s="763">
        <f>IFERROR(IF(Z438="",0,Z438),"0")+IFERROR(IF(Z439="",0,Z439),"0")</f>
        <v>0.71775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253</v>
      </c>
      <c r="Y441" s="763">
        <f>IFERROR(SUM(Y438:Y439),"0")</f>
        <v>257.39999999999998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940</v>
      </c>
      <c r="Y459" s="762">
        <f>IFERROR(IF(X459="",0,CEILING((X459/$H459),1)*$H459),"")</f>
        <v>943.8</v>
      </c>
      <c r="Z459" s="36">
        <f>IFERROR(IF(Y459=0,"",ROUNDUP(Y459/H459,0)*0.02175),"")</f>
        <v>2.6317499999999998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1007.9692307692309</v>
      </c>
      <c r="BN459" s="64">
        <f>IFERROR(Y459*I459/H459,"0")</f>
        <v>1012.0440000000001</v>
      </c>
      <c r="BO459" s="64">
        <f>IFERROR(1/J459*(X459/H459),"0")</f>
        <v>2.1520146520146519</v>
      </c>
      <c r="BP459" s="64">
        <f>IFERROR(1/J459*(Y459/H459),"0")</f>
        <v>2.1607142857142856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120.51282051282051</v>
      </c>
      <c r="Y464" s="763">
        <f>IFERROR(Y459/H459,"0")+IFERROR(Y460/H460,"0")+IFERROR(Y461/H461,"0")+IFERROR(Y462/H462,"0")+IFERROR(Y463/H463,"0")</f>
        <v>121</v>
      </c>
      <c r="Z464" s="763">
        <f>IFERROR(IF(Z459="",0,Z459),"0")+IFERROR(IF(Z460="",0,Z460),"0")+IFERROR(IF(Z461="",0,Z461),"0")+IFERROR(IF(Z462="",0,Z462),"0")+IFERROR(IF(Z463="",0,Z463),"0")</f>
        <v>2.6317499999999998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940</v>
      </c>
      <c r="Y465" s="763">
        <f>IFERROR(SUM(Y459:Y463),"0")</f>
        <v>943.8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125</v>
      </c>
      <c r="Y478" s="762">
        <f t="shared" si="88"/>
        <v>126</v>
      </c>
      <c r="Z478" s="36">
        <f>IFERROR(IF(Y478=0,"",ROUNDUP(Y478/H478,0)*0.00753),"")</f>
        <v>0.22590000000000002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131.8452380952381</v>
      </c>
      <c r="BN478" s="64">
        <f t="shared" si="90"/>
        <v>132.89999999999998</v>
      </c>
      <c r="BO478" s="64">
        <f t="shared" si="91"/>
        <v>0.19078144078144077</v>
      </c>
      <c r="BP478" s="64">
        <f t="shared" si="92"/>
        <v>0.19230769230769229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54</v>
      </c>
      <c r="Y492" s="762">
        <f t="shared" si="88"/>
        <v>54.6</v>
      </c>
      <c r="Z492" s="36">
        <f t="shared" si="93"/>
        <v>0.13052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57.342857142857142</v>
      </c>
      <c r="BN492" s="64">
        <f t="shared" si="90"/>
        <v>57.98</v>
      </c>
      <c r="BO492" s="64">
        <f t="shared" si="91"/>
        <v>0.10989010989010989</v>
      </c>
      <c r="BP492" s="64">
        <f t="shared" si="92"/>
        <v>0.11111111111111112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55.476190476190467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56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0.35642000000000001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179</v>
      </c>
      <c r="Y497" s="763">
        <f>IFERROR(SUM(Y477:Y495),"0")</f>
        <v>180.6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113</v>
      </c>
      <c r="Y514" s="762">
        <f>IFERROR(IF(X514="",0,CEILING((X514/$H514),1)*$H514),"")</f>
        <v>113.4</v>
      </c>
      <c r="Z514" s="36">
        <f>IFERROR(IF(Y514=0,"",ROUNDUP(Y514/H514,0)*0.00753),"")</f>
        <v>0.20331000000000002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119.18809523809523</v>
      </c>
      <c r="BN514" s="64">
        <f>IFERROR(Y514*I514/H514,"0")</f>
        <v>119.60999999999999</v>
      </c>
      <c r="BO514" s="64">
        <f>IFERROR(1/J514*(X514/H514),"0")</f>
        <v>0.17246642246642246</v>
      </c>
      <c r="BP514" s="64">
        <f>IFERROR(1/J514*(Y514/H514),"0")</f>
        <v>0.17307692307692307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26.904761904761905</v>
      </c>
      <c r="Y519" s="763">
        <f>IFERROR(Y514/H514,"0")+IFERROR(Y515/H515,"0")+IFERROR(Y516/H516,"0")+IFERROR(Y517/H517,"0")+IFERROR(Y518/H518,"0")</f>
        <v>27</v>
      </c>
      <c r="Z519" s="763">
        <f>IFERROR(IF(Z514="",0,Z514),"0")+IFERROR(IF(Z515="",0,Z515),"0")+IFERROR(IF(Z516="",0,Z516),"0")+IFERROR(IF(Z517="",0,Z517),"0")+IFERROR(IF(Z518="",0,Z518),"0")</f>
        <v>0.20331000000000002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113</v>
      </c>
      <c r="Y520" s="763">
        <f>IFERROR(SUM(Y514:Y518),"0")</f>
        <v>113.4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4</v>
      </c>
      <c r="Y526" s="762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4.8</v>
      </c>
      <c r="BN526" s="64">
        <f>IFERROR(Y526*I526/H526,"0")</f>
        <v>7.2</v>
      </c>
      <c r="BO526" s="64">
        <f>IFERROR(1/J526*(X526/H526),"0")</f>
        <v>6.6666666666666662E-3</v>
      </c>
      <c r="BP526" s="64">
        <f>IFERROR(1/J526*(Y526/H526),"0")</f>
        <v>0.01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1.3333333333333333</v>
      </c>
      <c r="Y527" s="763">
        <f>IFERROR(Y526/H526,"0")</f>
        <v>2</v>
      </c>
      <c r="Z527" s="763">
        <f>IFERROR(IF(Z526="",0,Z526),"0")</f>
        <v>1.2540000000000001E-2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4</v>
      </c>
      <c r="Y528" s="763">
        <f>IFERROR(SUM(Y526:Y526),"0")</f>
        <v>6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260</v>
      </c>
      <c r="Y545" s="762">
        <f t="shared" ref="Y545:Y555" si="94">IFERROR(IF(X545="",0,CEILING((X545/$H545),1)*$H545),"")</f>
        <v>264</v>
      </c>
      <c r="Z545" s="36">
        <f t="shared" ref="Z545:Z550" si="95">IFERROR(IF(Y545=0,"",ROUNDUP(Y545/H545,0)*0.01196),"")</f>
        <v>0.59799999999999998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277.72727272727269</v>
      </c>
      <c r="BN545" s="64">
        <f t="shared" ref="BN545:BN555" si="97">IFERROR(Y545*I545/H545,"0")</f>
        <v>281.99999999999994</v>
      </c>
      <c r="BO545" s="64">
        <f t="shared" ref="BO545:BO555" si="98">IFERROR(1/J545*(X545/H545),"0")</f>
        <v>0.47348484848484851</v>
      </c>
      <c r="BP545" s="64">
        <f t="shared" ref="BP545:BP555" si="99">IFERROR(1/J545*(Y545/H545),"0")</f>
        <v>0.48076923076923078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49.242424242424242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0.59799999999999998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260</v>
      </c>
      <c r="Y557" s="763">
        <f>IFERROR(SUM(Y545:Y555),"0")</f>
        <v>264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631</v>
      </c>
      <c r="Y559" s="762">
        <f>IFERROR(IF(X559="",0,CEILING((X559/$H559),1)*$H559),"")</f>
        <v>633.6</v>
      </c>
      <c r="Z559" s="36">
        <f>IFERROR(IF(Y559=0,"",ROUNDUP(Y559/H559,0)*0.01196),"")</f>
        <v>1.4352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674.02272727272714</v>
      </c>
      <c r="BN559" s="64">
        <f>IFERROR(Y559*I559/H559,"0")</f>
        <v>676.8</v>
      </c>
      <c r="BO559" s="64">
        <f>IFERROR(1/J559*(X559/H559),"0")</f>
        <v>1.1491113053613053</v>
      </c>
      <c r="BP559" s="64">
        <f>IFERROR(1/J559*(Y559/H559),"0")</f>
        <v>1.153846153846154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119.50757575757575</v>
      </c>
      <c r="Y562" s="763">
        <f>IFERROR(Y559/H559,"0")+IFERROR(Y560/H560,"0")+IFERROR(Y561/H561,"0")</f>
        <v>120</v>
      </c>
      <c r="Z562" s="763">
        <f>IFERROR(IF(Z559="",0,Z559),"0")+IFERROR(IF(Z560="",0,Z560),"0")+IFERROR(IF(Z561="",0,Z561),"0")</f>
        <v>1.4352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631</v>
      </c>
      <c r="Y563" s="763">
        <f>IFERROR(SUM(Y559:Y561),"0")</f>
        <v>633.6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264</v>
      </c>
      <c r="Y565" s="762">
        <f t="shared" ref="Y565:Y573" si="100">IFERROR(IF(X565="",0,CEILING((X565/$H565),1)*$H565),"")</f>
        <v>264</v>
      </c>
      <c r="Z565" s="36">
        <f>IFERROR(IF(Y565=0,"",ROUNDUP(Y565/H565,0)*0.01196),"")</f>
        <v>0.59799999999999998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281.99999999999994</v>
      </c>
      <c r="BN565" s="64">
        <f t="shared" ref="BN565:BN573" si="102">IFERROR(Y565*I565/H565,"0")</f>
        <v>281.99999999999994</v>
      </c>
      <c r="BO565" s="64">
        <f t="shared" ref="BO565:BO573" si="103">IFERROR(1/J565*(X565/H565),"0")</f>
        <v>0.48076923076923078</v>
      </c>
      <c r="BP565" s="64">
        <f t="shared" ref="BP565:BP573" si="104">IFERROR(1/J565*(Y565/H565),"0")</f>
        <v>0.48076923076923078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265</v>
      </c>
      <c r="Y566" s="762">
        <f t="shared" si="100"/>
        <v>269.28000000000003</v>
      </c>
      <c r="Z566" s="36">
        <f>IFERROR(IF(Y566=0,"",ROUNDUP(Y566/H566,0)*0.01196),"")</f>
        <v>0.60996000000000006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283.06818181818181</v>
      </c>
      <c r="BN566" s="64">
        <f t="shared" si="102"/>
        <v>287.64</v>
      </c>
      <c r="BO566" s="64">
        <f t="shared" si="103"/>
        <v>0.48259032634032634</v>
      </c>
      <c r="BP566" s="64">
        <f t="shared" si="104"/>
        <v>0.49038461538461542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272</v>
      </c>
      <c r="Y567" s="762">
        <f t="shared" si="100"/>
        <v>274.56</v>
      </c>
      <c r="Z567" s="36">
        <f>IFERROR(IF(Y567=0,"",ROUNDUP(Y567/H567,0)*0.01196),"")</f>
        <v>0.62192000000000003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290.5454545454545</v>
      </c>
      <c r="BN567" s="64">
        <f t="shared" si="102"/>
        <v>293.27999999999997</v>
      </c>
      <c r="BO567" s="64">
        <f t="shared" si="103"/>
        <v>0.49533799533799538</v>
      </c>
      <c r="BP567" s="64">
        <f t="shared" si="104"/>
        <v>0.5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151.70454545454544</v>
      </c>
      <c r="Y574" s="763">
        <f>IFERROR(Y565/H565,"0")+IFERROR(Y566/H566,"0")+IFERROR(Y567/H567,"0")+IFERROR(Y568/H568,"0")+IFERROR(Y569/H569,"0")+IFERROR(Y570/H570,"0")+IFERROR(Y571/H571,"0")+IFERROR(Y572/H572,"0")+IFERROR(Y573/H573,"0")</f>
        <v>153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1.82988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801</v>
      </c>
      <c r="Y575" s="763">
        <f>IFERROR(SUM(Y565:Y573),"0")</f>
        <v>807.83999999999992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14743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14853.44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15513.689206874828</v>
      </c>
      <c r="Y653" s="763">
        <f>IFERROR(SUM(BN22:BN649),"0")</f>
        <v>15630.946000000002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26</v>
      </c>
      <c r="Y654" s="38">
        <f>ROUNDUP(SUM(BP22:BP649),0)</f>
        <v>26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16163.689206874828</v>
      </c>
      <c r="Y655" s="763">
        <f>GrossWeightTotalR+PalletQtyTotalR*25</f>
        <v>16280.946000000002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2071.5299837417483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2090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28.890779999999996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32.400000000000006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184.2</v>
      </c>
      <c r="E662" s="46">
        <f>IFERROR(Y107*1,"0")+IFERROR(Y108*1,"0")+IFERROR(Y109*1,"0")+IFERROR(Y110*1,"0")+IFERROR(Y114*1,"0")+IFERROR(Y115*1,"0")+IFERROR(Y116*1,"0")+IFERROR(Y117*1,"0")+IFERROR(Y118*1,"0")</f>
        <v>92.4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16.8</v>
      </c>
      <c r="I662" s="46">
        <f>IFERROR(Y191*1,"0")+IFERROR(Y195*1,"0")+IFERROR(Y196*1,"0")+IFERROR(Y197*1,"0")+IFERROR(Y198*1,"0")+IFERROR(Y199*1,"0")+IFERROR(Y200*1,"0")+IFERROR(Y201*1,"0")+IFERROR(Y202*1,"0")</f>
        <v>339.96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1698</v>
      </c>
      <c r="K662" s="46">
        <f>IFERROR(Y251*1,"0")+IFERROR(Y252*1,"0")+IFERROR(Y253*1,"0")+IFERROR(Y254*1,"0")+IFERROR(Y255*1,"0")+IFERROR(Y256*1,"0")+IFERROR(Y257*1,"0")+IFERROR(Y258*1,"0")</f>
        <v>8</v>
      </c>
      <c r="L662" s="46">
        <f>IFERROR(Y263*1,"0")+IFERROR(Y264*1,"0")+IFERROR(Y265*1,"0")+IFERROR(Y266*1,"0")+IFERROR(Y267*1,"0")+IFERROR(Y268*1,"0")+IFERROR(Y269*1,"0")+IFERROR(Y270*1,"0")+IFERROR(Y271*1,"0")+IFERROR(Y275*1,"0")</f>
        <v>5.9399999999999995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288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439.5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8691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943.8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180.6</v>
      </c>
      <c r="Z662" s="46">
        <f>IFERROR(Y510*1,"0")+IFERROR(Y514*1,"0")+IFERROR(Y515*1,"0")+IFERROR(Y516*1,"0")+IFERROR(Y517*1,"0")+IFERROR(Y518*1,"0")+IFERROR(Y522*1,"0")+IFERROR(Y526*1,"0")</f>
        <v>119.4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1705.4399999999998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2024-11-14T08:39:39Z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